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8070" activeTab="0"/>
  </bookViews>
  <sheets>
    <sheet name="60 V" sheetId="1" r:id="rId1"/>
    <sheet name="100 M" sheetId="2" r:id="rId2"/>
    <sheet name="100 V" sheetId="3" r:id="rId3"/>
    <sheet name="200 M" sheetId="4" r:id="rId4"/>
    <sheet name="400 M" sheetId="5" r:id="rId5"/>
    <sheet name="400 M vet." sheetId="6" r:id="rId6"/>
    <sheet name="400 V" sheetId="7" r:id="rId7"/>
    <sheet name="400 V vet" sheetId="8" r:id="rId8"/>
    <sheet name="600 M ir V" sheetId="9" r:id="rId9"/>
    <sheet name="800 M ir V" sheetId="10" r:id="rId10"/>
    <sheet name="1500 M" sheetId="11" r:id="rId11"/>
    <sheet name="1500 V" sheetId="12" r:id="rId12"/>
    <sheet name="5000 M ir V" sheetId="13" r:id="rId13"/>
    <sheet name="Aukstis M" sheetId="14" r:id="rId14"/>
    <sheet name="Aukstis V" sheetId="15" r:id="rId15"/>
    <sheet name="Tolis M" sheetId="16" r:id="rId16"/>
    <sheet name="Tolis V" sheetId="17" r:id="rId17"/>
    <sheet name="Rutulys M 4 kg " sheetId="18" r:id="rId18"/>
    <sheet name="Rutulys M JA ir vet" sheetId="19" r:id="rId19"/>
    <sheet name="Rutulys V" sheetId="20" r:id="rId20"/>
    <sheet name="Rutulys V JA ir vet" sheetId="21" r:id="rId21"/>
    <sheet name="Diskas M" sheetId="22" r:id="rId22"/>
    <sheet name="Diskas M Veter" sheetId="23" r:id="rId23"/>
    <sheet name="Diskas V" sheetId="24" r:id="rId24"/>
    <sheet name="Diskas V vet" sheetId="25" r:id="rId25"/>
    <sheet name="Ietis V" sheetId="26" r:id="rId26"/>
  </sheets>
  <externalReferences>
    <externalReference r:id="rId29"/>
  </externalReferences>
  <definedNames>
    <definedName name="Sektoriu_Tolis_V_List">#REF!</definedName>
  </definedNames>
  <calcPr fullCalcOnLoad="1"/>
</workbook>
</file>

<file path=xl/sharedStrings.xml><?xml version="1.0" encoding="utf-8"?>
<sst xmlns="http://schemas.openxmlformats.org/spreadsheetml/2006/main" count="2019" uniqueCount="271">
  <si>
    <t>2013 m. LIETUVOS AKLŲJŲ IR SILPNAREGIŲ ATVIRŲ PATALPŲ</t>
  </si>
  <si>
    <t>LENGVOSIOS ATLETIKOS ČEMPIONATAS</t>
  </si>
  <si>
    <t>Kaunas, 2013-06-08</t>
  </si>
  <si>
    <t>100 m bėgimas moterims</t>
  </si>
  <si>
    <t>Finalas</t>
  </si>
  <si>
    <t>Bėgimai</t>
  </si>
  <si>
    <t>Vieta</t>
  </si>
  <si>
    <t>Nr.</t>
  </si>
  <si>
    <t>Vardas</t>
  </si>
  <si>
    <t>Pavardė</t>
  </si>
  <si>
    <t>Gim. data</t>
  </si>
  <si>
    <t>Amž.</t>
  </si>
  <si>
    <t>Gr.</t>
  </si>
  <si>
    <t>Klubas</t>
  </si>
  <si>
    <t>Koef.</t>
  </si>
  <si>
    <t>Vet. koef.</t>
  </si>
  <si>
    <t>Rez.</t>
  </si>
  <si>
    <t>Vėjas</t>
  </si>
  <si>
    <t>Rez. su koef.</t>
  </si>
  <si>
    <t>Vet. rez.</t>
  </si>
  <si>
    <t>Treneris</t>
  </si>
  <si>
    <t>S</t>
  </si>
  <si>
    <t>JN</t>
  </si>
  <si>
    <t>V</t>
  </si>
  <si>
    <t>Gluosnė</t>
  </si>
  <si>
    <t>Norkutė</t>
  </si>
  <si>
    <t>B2</t>
  </si>
  <si>
    <t>Šaltinis</t>
  </si>
  <si>
    <t>D.Grigienė</t>
  </si>
  <si>
    <t>Sigita</t>
  </si>
  <si>
    <t>Markevičienė</t>
  </si>
  <si>
    <t>B 1</t>
  </si>
  <si>
    <t>Šviesa</t>
  </si>
  <si>
    <t>0,1</t>
  </si>
  <si>
    <t>S.Sokolovas</t>
  </si>
  <si>
    <t>Živilė</t>
  </si>
  <si>
    <t>Karoblienė</t>
  </si>
  <si>
    <t>B 3</t>
  </si>
  <si>
    <t>Perkūnas</t>
  </si>
  <si>
    <t>Marija</t>
  </si>
  <si>
    <t>Bačėnaitė</t>
  </si>
  <si>
    <t>B2/3</t>
  </si>
  <si>
    <t>Parolimpietis</t>
  </si>
  <si>
    <t>Savarankškai</t>
  </si>
  <si>
    <t>Daiva</t>
  </si>
  <si>
    <t>Mačiutienė</t>
  </si>
  <si>
    <t>Savarankiškai</t>
  </si>
  <si>
    <t>Ilona</t>
  </si>
  <si>
    <t>Mielkaitytė</t>
  </si>
  <si>
    <t>B3</t>
  </si>
  <si>
    <t>Sveikata</t>
  </si>
  <si>
    <t>DNS</t>
  </si>
  <si>
    <t>Dangutė</t>
  </si>
  <si>
    <t>Skėrienė</t>
  </si>
  <si>
    <t>B 2</t>
  </si>
  <si>
    <t>Viktorija</t>
  </si>
  <si>
    <t>Urbonaitė</t>
  </si>
  <si>
    <t>Elena</t>
  </si>
  <si>
    <t>Dinienė</t>
  </si>
  <si>
    <t>Raminta</t>
  </si>
  <si>
    <t>Matulevičiūtė</t>
  </si>
  <si>
    <t>Šarūnas</t>
  </si>
  <si>
    <t>L.Balsys</t>
  </si>
  <si>
    <t>Jevgenija</t>
  </si>
  <si>
    <t>Kalvelienė</t>
  </si>
  <si>
    <t>Sčerbakova</t>
  </si>
  <si>
    <t>100 m bėgimas vyrams</t>
  </si>
  <si>
    <t>Par.bėg.</t>
  </si>
  <si>
    <t>Osvaldas</t>
  </si>
  <si>
    <t>Bareikis</t>
  </si>
  <si>
    <t>+1,2</t>
  </si>
  <si>
    <t>Deividas</t>
  </si>
  <si>
    <t>Tilindis</t>
  </si>
  <si>
    <t>+1,3</t>
  </si>
  <si>
    <t>Erikas</t>
  </si>
  <si>
    <t>Sebežovas</t>
  </si>
  <si>
    <t>MES</t>
  </si>
  <si>
    <t>Olegas</t>
  </si>
  <si>
    <t>Dlugovskij</t>
  </si>
  <si>
    <t>Alfredas</t>
  </si>
  <si>
    <t>Bystrickis</t>
  </si>
  <si>
    <t>Darius</t>
  </si>
  <si>
    <t>Baranauskas</t>
  </si>
  <si>
    <t>B 2/3</t>
  </si>
  <si>
    <t>Denas</t>
  </si>
  <si>
    <t>Damskis</t>
  </si>
  <si>
    <t>Martynas</t>
  </si>
  <si>
    <t>Janulčikas</t>
  </si>
  <si>
    <t>Maksimas</t>
  </si>
  <si>
    <t>Popovicevas</t>
  </si>
  <si>
    <t>Rimvydas</t>
  </si>
  <si>
    <t>Vansevičius</t>
  </si>
  <si>
    <t>Edgaras</t>
  </si>
  <si>
    <t>Jurkūnas</t>
  </si>
  <si>
    <t>Zigmantas</t>
  </si>
  <si>
    <t>Rimkus</t>
  </si>
  <si>
    <t>Žygimantas</t>
  </si>
  <si>
    <t>Matusevičius</t>
  </si>
  <si>
    <t>Petras</t>
  </si>
  <si>
    <t>Jakubauskas</t>
  </si>
  <si>
    <t>Vytautas</t>
  </si>
  <si>
    <t>Girnius</t>
  </si>
  <si>
    <t>B1</t>
  </si>
  <si>
    <t>Krapikas</t>
  </si>
  <si>
    <t>Pranas</t>
  </si>
  <si>
    <t>Pliuška</t>
  </si>
  <si>
    <t xml:space="preserve">B1 </t>
  </si>
  <si>
    <t>Mindaugas</t>
  </si>
  <si>
    <t>Dvylaitis</t>
  </si>
  <si>
    <t>Justinas</t>
  </si>
  <si>
    <t>Kubilius</t>
  </si>
  <si>
    <t>Daumantas</t>
  </si>
  <si>
    <t>Miliūnas</t>
  </si>
  <si>
    <t>Povilas</t>
  </si>
  <si>
    <t>Stanislovas</t>
  </si>
  <si>
    <t>Stančiauskas</t>
  </si>
  <si>
    <t>Jonas</t>
  </si>
  <si>
    <t>Burakovas</t>
  </si>
  <si>
    <t>Matakas</t>
  </si>
  <si>
    <t>Petronis</t>
  </si>
  <si>
    <t>Linas</t>
  </si>
  <si>
    <t>Kulikevičius</t>
  </si>
  <si>
    <t>Marius</t>
  </si>
  <si>
    <t>Maželis</t>
  </si>
  <si>
    <t>Mantas</t>
  </si>
  <si>
    <t>Antropikas</t>
  </si>
  <si>
    <t>Saulius</t>
  </si>
  <si>
    <t>Narūnas</t>
  </si>
  <si>
    <t>Gediminas</t>
  </si>
  <si>
    <t>Gaubas</t>
  </si>
  <si>
    <t>Ramūnas</t>
  </si>
  <si>
    <t>Liuitgardas</t>
  </si>
  <si>
    <t>Edgars</t>
  </si>
  <si>
    <t>Vaisys</t>
  </si>
  <si>
    <t>400 m bėgimas moterims</t>
  </si>
  <si>
    <t>Rezultatas</t>
  </si>
  <si>
    <t>Deimantė</t>
  </si>
  <si>
    <t>Reinytė</t>
  </si>
  <si>
    <t>Renata</t>
  </si>
  <si>
    <t>Petrauskaitė</t>
  </si>
  <si>
    <t>Oreta</t>
  </si>
  <si>
    <t>Strazdauskaitė</t>
  </si>
  <si>
    <t>400 m bėgimas vyrams</t>
  </si>
  <si>
    <t>Andrej</t>
  </si>
  <si>
    <t>Konorev</t>
  </si>
  <si>
    <t>Kirsanovas</t>
  </si>
  <si>
    <t>Paulius</t>
  </si>
  <si>
    <t>Aleksandravičius</t>
  </si>
  <si>
    <t>Zigimantas</t>
  </si>
  <si>
    <t>Vitalijus</t>
  </si>
  <si>
    <t>Palubinskas</t>
  </si>
  <si>
    <t>600 m bėgimas moterims</t>
  </si>
  <si>
    <t>JA</t>
  </si>
  <si>
    <t>Monika</t>
  </si>
  <si>
    <t>Aželionytė</t>
  </si>
  <si>
    <t>600 m bėgimas vyrams</t>
  </si>
  <si>
    <t>1500 m bėgimas moterims</t>
  </si>
  <si>
    <t>Aušra</t>
  </si>
  <si>
    <t>Garunkšnytė</t>
  </si>
  <si>
    <t>Gitana</t>
  </si>
  <si>
    <t>Paslauskienė</t>
  </si>
  <si>
    <t>1500 m bėgimas vyrams</t>
  </si>
  <si>
    <t>Kęstutis</t>
  </si>
  <si>
    <t>Bartkėnas</t>
  </si>
  <si>
    <t>Arvydas</t>
  </si>
  <si>
    <t>Markevičius</t>
  </si>
  <si>
    <t>DNF</t>
  </si>
  <si>
    <t>Raimundas</t>
  </si>
  <si>
    <t>Knieža</t>
  </si>
  <si>
    <t xml:space="preserve">2013 m. LIETUVOS AKLŲJŲ IR SILPNAREGIŲ ATVIRŲ PATALPŲ </t>
  </si>
  <si>
    <t>Šuolis į aukštį moterims</t>
  </si>
  <si>
    <t>Amžius</t>
  </si>
  <si>
    <t>Aukštis</t>
  </si>
  <si>
    <t>Diana</t>
  </si>
  <si>
    <t>Bartkėnienė</t>
  </si>
  <si>
    <t>-</t>
  </si>
  <si>
    <t>O</t>
  </si>
  <si>
    <t>X-</t>
  </si>
  <si>
    <t>Kristina</t>
  </si>
  <si>
    <t>Mačiutaitė</t>
  </si>
  <si>
    <t>XO</t>
  </si>
  <si>
    <t>XXX</t>
  </si>
  <si>
    <t>NM</t>
  </si>
  <si>
    <t>Šuolis į aukštį vyrams</t>
  </si>
  <si>
    <t>Mačiuta</t>
  </si>
  <si>
    <t>Širmenis</t>
  </si>
  <si>
    <t>Juozas</t>
  </si>
  <si>
    <t>Miliauskas</t>
  </si>
  <si>
    <t>XX-</t>
  </si>
  <si>
    <t>Robertas</t>
  </si>
  <si>
    <t>Disko metimas vyrams (2 kg.)</t>
  </si>
  <si>
    <t>Bandymai</t>
  </si>
  <si>
    <t>Eilė</t>
  </si>
  <si>
    <t>Rolandas</t>
  </si>
  <si>
    <t>Urbonas</t>
  </si>
  <si>
    <t>X</t>
  </si>
  <si>
    <t>Julius</t>
  </si>
  <si>
    <t>Streigys</t>
  </si>
  <si>
    <t>Remigijus</t>
  </si>
  <si>
    <t>Bagdonas</t>
  </si>
  <si>
    <t>Modestas</t>
  </si>
  <si>
    <t>Grauslys</t>
  </si>
  <si>
    <t>Žydrūnas</t>
  </si>
  <si>
    <t>Meškauskas</t>
  </si>
  <si>
    <t>Disko metimas moterims</t>
  </si>
  <si>
    <t>Svetlana</t>
  </si>
  <si>
    <t>Bakanovaitė</t>
  </si>
  <si>
    <t>Ieties metimas vyrams</t>
  </si>
  <si>
    <t>Rutulio stūmimas moterims jaunimui</t>
  </si>
  <si>
    <t>Įrankio svoris</t>
  </si>
  <si>
    <t>Oksana</t>
  </si>
  <si>
    <t>Dobrovolskaja</t>
  </si>
  <si>
    <t>3 kg.</t>
  </si>
  <si>
    <t>Rutulio stūmimas moterims veteranėms</t>
  </si>
  <si>
    <t>4 kg.</t>
  </si>
  <si>
    <t>Roma</t>
  </si>
  <si>
    <t>Girnienė</t>
  </si>
  <si>
    <t>Rutulio stūmimas vyrams jaunimas</t>
  </si>
  <si>
    <t>Grubliauskis</t>
  </si>
  <si>
    <t>5 kg.</t>
  </si>
  <si>
    <t>B2/4</t>
  </si>
  <si>
    <t>Rutulio stūmimas vyrams veteranams</t>
  </si>
  <si>
    <t>6 kg.</t>
  </si>
  <si>
    <t>x</t>
  </si>
  <si>
    <t>Valdimaras</t>
  </si>
  <si>
    <t>Ališauskas</t>
  </si>
  <si>
    <t>Kazys</t>
  </si>
  <si>
    <t>Kižauskas</t>
  </si>
  <si>
    <t>Antanas</t>
  </si>
  <si>
    <t>7,260 kg.</t>
  </si>
  <si>
    <t>Viktoras</t>
  </si>
  <si>
    <t>Vitkus</t>
  </si>
  <si>
    <t>Pamarys</t>
  </si>
  <si>
    <t>Mikas</t>
  </si>
  <si>
    <t>Pareigis</t>
  </si>
  <si>
    <t>Bronius</t>
  </si>
  <si>
    <t>Gintalas</t>
  </si>
  <si>
    <t>Kaunas, 2013-06-09</t>
  </si>
  <si>
    <t xml:space="preserve">60 m bėgimas moterims </t>
  </si>
  <si>
    <t>60 m bėgimas vyrams</t>
  </si>
  <si>
    <t>Rimgaudas</t>
  </si>
  <si>
    <t>200 m bėgimas moterims</t>
  </si>
  <si>
    <t>Takas</t>
  </si>
  <si>
    <t>200 m bėgimas vyrams</t>
  </si>
  <si>
    <t>DQ</t>
  </si>
  <si>
    <t>800 m bėgimas moterims</t>
  </si>
  <si>
    <t>800 m bėgimas vyrams</t>
  </si>
  <si>
    <t>Disko metimas moterims veteranėms</t>
  </si>
  <si>
    <t xml:space="preserve">Rutulio (7,26 kg) stūmimas vyrams </t>
  </si>
  <si>
    <t>Šuolis į tolį moterys</t>
  </si>
  <si>
    <t>5000 m bėgimas moterims</t>
  </si>
  <si>
    <t>5000 m bėgimas vyrams</t>
  </si>
  <si>
    <t>Arnoldas</t>
  </si>
  <si>
    <t>Januškevičius</t>
  </si>
  <si>
    <t>Rutulio (4 kg) stūmimas moterims</t>
  </si>
  <si>
    <t>Šuolis į tolį vyrams</t>
  </si>
  <si>
    <t xml:space="preserve">Paulius </t>
  </si>
  <si>
    <t>Aleksandravicius</t>
  </si>
  <si>
    <t>Preibys</t>
  </si>
  <si>
    <t>Ramutenas</t>
  </si>
  <si>
    <t>+1,4</t>
  </si>
  <si>
    <t>-0,6</t>
  </si>
  <si>
    <t>+0,1</t>
  </si>
  <si>
    <t>0,0</t>
  </si>
  <si>
    <t>+0,4</t>
  </si>
  <si>
    <t>Disko metimas vyrams veteranams</t>
  </si>
  <si>
    <t>Įrankis</t>
  </si>
  <si>
    <t>1,5 kg.</t>
  </si>
  <si>
    <t>1 kg.</t>
  </si>
  <si>
    <t>2 kg.</t>
  </si>
  <si>
    <t>400 m bėgimas vyrams veteranams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</si>
</sst>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"/>
    <numFmt numFmtId="166" formatCode="yyyy\-mm\-dd"/>
    <numFmt numFmtId="167" formatCode="yy"/>
    <numFmt numFmtId="168" formatCode="m:ss.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4" applyNumberFormat="0" applyAlignment="0" applyProtection="0"/>
    <xf numFmtId="0" fontId="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4" applyNumberFormat="0" applyAlignment="0" applyProtection="0"/>
    <xf numFmtId="0" fontId="16" fillId="20" borderId="6" applyNumberFormat="0" applyAlignment="0" applyProtection="0"/>
    <xf numFmtId="0" fontId="19" fillId="0" borderId="0" applyNumberFormat="0" applyFill="0" applyBorder="0" applyAlignment="0" applyProtection="0"/>
    <xf numFmtId="0" fontId="13" fillId="7" borderId="4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23" borderId="8" applyNumberFormat="0" applyFont="0" applyAlignment="0" applyProtection="0"/>
    <xf numFmtId="0" fontId="16" fillId="20" borderId="6" applyNumberFormat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3" borderId="8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20" borderId="4" applyNumberFormat="0" applyAlignment="0" applyProtection="0"/>
    <xf numFmtId="0" fontId="18" fillId="0" borderId="9" applyNumberFormat="0" applyFill="0" applyAlignment="0" applyProtection="0"/>
    <xf numFmtId="0" fontId="14" fillId="0" borderId="7" applyNumberFormat="0" applyFill="0" applyAlignment="0" applyProtection="0"/>
    <xf numFmtId="0" fontId="5" fillId="21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21" fillId="0" borderId="0" xfId="0" applyFont="1" applyFill="1" applyAlignment="1">
      <alignment vertical="top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right" wrapText="1"/>
    </xf>
    <xf numFmtId="0" fontId="22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left" vertical="center"/>
    </xf>
    <xf numFmtId="166" fontId="29" fillId="0" borderId="10" xfId="0" applyNumberFormat="1" applyFont="1" applyFill="1" applyBorder="1" applyAlignment="1">
      <alignment horizontal="right" vertical="center"/>
    </xf>
    <xf numFmtId="167" fontId="30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165" fontId="3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right" vertical="center"/>
    </xf>
    <xf numFmtId="0" fontId="25" fillId="4" borderId="12" xfId="0" applyFont="1" applyFill="1" applyBorder="1" applyAlignment="1">
      <alignment horizontal="left" vertical="center"/>
    </xf>
    <xf numFmtId="166" fontId="29" fillId="4" borderId="10" xfId="0" applyNumberFormat="1" applyFont="1" applyFill="1" applyBorder="1" applyAlignment="1">
      <alignment horizontal="right" vertical="center"/>
    </xf>
    <xf numFmtId="167" fontId="30" fillId="4" borderId="10" xfId="0" applyNumberFormat="1" applyFont="1" applyFill="1" applyBorder="1" applyAlignment="1">
      <alignment horizontal="center" vertical="center"/>
    </xf>
    <xf numFmtId="49" fontId="29" fillId="4" borderId="10" xfId="0" applyNumberFormat="1" applyFont="1" applyFill="1" applyBorder="1" applyAlignment="1">
      <alignment horizontal="left" vertical="center"/>
    </xf>
    <xf numFmtId="0" fontId="31" fillId="4" borderId="10" xfId="0" applyFont="1" applyFill="1" applyBorder="1" applyAlignment="1">
      <alignment horizontal="left" vertical="center"/>
    </xf>
    <xf numFmtId="0" fontId="31" fillId="4" borderId="10" xfId="0" applyFont="1" applyFill="1" applyBorder="1" applyAlignment="1">
      <alignment horizontal="center" vertical="center"/>
    </xf>
    <xf numFmtId="0" fontId="31" fillId="4" borderId="10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right" vertical="center"/>
    </xf>
    <xf numFmtId="0" fontId="25" fillId="24" borderId="12" xfId="0" applyFont="1" applyFill="1" applyBorder="1" applyAlignment="1">
      <alignment horizontal="left" vertical="center"/>
    </xf>
    <xf numFmtId="166" fontId="29" fillId="24" borderId="10" xfId="0" applyNumberFormat="1" applyFont="1" applyFill="1" applyBorder="1" applyAlignment="1">
      <alignment horizontal="right" vertical="center"/>
    </xf>
    <xf numFmtId="167" fontId="30" fillId="24" borderId="10" xfId="0" applyNumberFormat="1" applyFont="1" applyFill="1" applyBorder="1" applyAlignment="1">
      <alignment horizontal="center" vertical="center"/>
    </xf>
    <xf numFmtId="49" fontId="29" fillId="24" borderId="10" xfId="0" applyNumberFormat="1" applyFont="1" applyFill="1" applyBorder="1" applyAlignment="1">
      <alignment horizontal="left" vertical="center"/>
    </xf>
    <xf numFmtId="0" fontId="31" fillId="24" borderId="10" xfId="0" applyFont="1" applyFill="1" applyBorder="1" applyAlignment="1">
      <alignment horizontal="left" vertical="center"/>
    </xf>
    <xf numFmtId="0" fontId="31" fillId="24" borderId="10" xfId="0" applyFont="1" applyFill="1" applyBorder="1" applyAlignment="1">
      <alignment horizontal="center" vertical="center"/>
    </xf>
    <xf numFmtId="0" fontId="31" fillId="24" borderId="10" xfId="0" applyNumberFormat="1" applyFont="1" applyFill="1" applyBorder="1" applyAlignment="1">
      <alignment horizontal="center" vertical="center"/>
    </xf>
    <xf numFmtId="166" fontId="20" fillId="0" borderId="10" xfId="0" applyNumberFormat="1" applyFont="1" applyFill="1" applyBorder="1" applyAlignment="1">
      <alignment horizontal="right" vertical="center"/>
    </xf>
    <xf numFmtId="167" fontId="33" fillId="0" borderId="1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top"/>
    </xf>
    <xf numFmtId="0" fontId="0" fillId="0" borderId="0" xfId="0" applyFont="1" applyAlignment="1">
      <alignment/>
    </xf>
    <xf numFmtId="0" fontId="35" fillId="0" borderId="0" xfId="0" applyFont="1" applyAlignment="1">
      <alignment vertical="top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wrapText="1"/>
    </xf>
    <xf numFmtId="49" fontId="0" fillId="0" borderId="0" xfId="0" applyNumberFormat="1" applyFont="1" applyAlignment="1">
      <alignment horizontal="right" wrapText="1"/>
    </xf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166" fontId="20" fillId="24" borderId="10" xfId="0" applyNumberFormat="1" applyFont="1" applyFill="1" applyBorder="1" applyAlignment="1">
      <alignment horizontal="right" vertical="center"/>
    </xf>
    <xf numFmtId="167" fontId="33" fillId="24" borderId="10" xfId="0" applyNumberFormat="1" applyFont="1" applyFill="1" applyBorder="1" applyAlignment="1">
      <alignment horizontal="center" vertical="center"/>
    </xf>
    <xf numFmtId="0" fontId="38" fillId="24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166" fontId="20" fillId="4" borderId="10" xfId="0" applyNumberFormat="1" applyFont="1" applyFill="1" applyBorder="1" applyAlignment="1">
      <alignment horizontal="right" vertical="center"/>
    </xf>
    <xf numFmtId="167" fontId="33" fillId="4" borderId="10" xfId="0" applyNumberFormat="1" applyFont="1" applyFill="1" applyBorder="1" applyAlignment="1">
      <alignment horizontal="center" vertical="center"/>
    </xf>
    <xf numFmtId="0" fontId="38" fillId="4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8" fontId="28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6" fontId="20" fillId="0" borderId="10" xfId="0" applyNumberFormat="1" applyFont="1" applyFill="1" applyBorder="1" applyAlignment="1">
      <alignment horizontal="left" vertical="center"/>
    </xf>
    <xf numFmtId="0" fontId="38" fillId="0" borderId="10" xfId="0" applyNumberFormat="1" applyFont="1" applyBorder="1" applyAlignment="1">
      <alignment horizontal="center" vertical="center"/>
    </xf>
    <xf numFmtId="168" fontId="28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right" vertical="center"/>
    </xf>
    <xf numFmtId="0" fontId="25" fillId="3" borderId="12" xfId="0" applyFont="1" applyFill="1" applyBorder="1" applyAlignment="1">
      <alignment horizontal="left" vertical="center"/>
    </xf>
    <xf numFmtId="166" fontId="20" fillId="3" borderId="10" xfId="0" applyNumberFormat="1" applyFont="1" applyFill="1" applyBorder="1" applyAlignment="1">
      <alignment horizontal="left" vertical="center"/>
    </xf>
    <xf numFmtId="167" fontId="33" fillId="3" borderId="10" xfId="0" applyNumberFormat="1" applyFont="1" applyFill="1" applyBorder="1" applyAlignment="1">
      <alignment horizontal="center" vertical="center"/>
    </xf>
    <xf numFmtId="49" fontId="29" fillId="3" borderId="10" xfId="0" applyNumberFormat="1" applyFont="1" applyFill="1" applyBorder="1" applyAlignment="1">
      <alignment horizontal="left" vertical="center"/>
    </xf>
    <xf numFmtId="0" fontId="31" fillId="3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2" fillId="25" borderId="11" xfId="0" applyFont="1" applyFill="1" applyBorder="1" applyAlignment="1">
      <alignment horizontal="right" vertical="center"/>
    </xf>
    <xf numFmtId="0" fontId="25" fillId="25" borderId="12" xfId="0" applyFont="1" applyFill="1" applyBorder="1" applyAlignment="1">
      <alignment horizontal="left" vertical="center"/>
    </xf>
    <xf numFmtId="166" fontId="20" fillId="25" borderId="10" xfId="0" applyNumberFormat="1" applyFont="1" applyFill="1" applyBorder="1" applyAlignment="1">
      <alignment horizontal="right" vertical="center"/>
    </xf>
    <xf numFmtId="167" fontId="33" fillId="25" borderId="10" xfId="0" applyNumberFormat="1" applyFont="1" applyFill="1" applyBorder="1" applyAlignment="1">
      <alignment horizontal="center" vertical="center"/>
    </xf>
    <xf numFmtId="49" fontId="29" fillId="25" borderId="10" xfId="0" applyNumberFormat="1" applyFont="1" applyFill="1" applyBorder="1" applyAlignment="1">
      <alignment horizontal="left" vertical="center"/>
    </xf>
    <xf numFmtId="0" fontId="31" fillId="25" borderId="10" xfId="0" applyFont="1" applyFill="1" applyBorder="1" applyAlignment="1">
      <alignment horizontal="left" vertical="center"/>
    </xf>
    <xf numFmtId="0" fontId="31" fillId="25" borderId="10" xfId="0" applyFont="1" applyFill="1" applyBorder="1" applyAlignment="1">
      <alignment horizontal="center" vertical="center"/>
    </xf>
    <xf numFmtId="0" fontId="38" fillId="2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2" fontId="37" fillId="0" borderId="13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/>
    </xf>
    <xf numFmtId="1" fontId="0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" fontId="38" fillId="0" borderId="10" xfId="0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6" fontId="20" fillId="24" borderId="10" xfId="0" applyNumberFormat="1" applyFont="1" applyFill="1" applyBorder="1" applyAlignment="1">
      <alignment horizontal="left" vertical="center"/>
    </xf>
    <xf numFmtId="2" fontId="38" fillId="0" borderId="10" xfId="0" applyNumberFormat="1" applyFont="1" applyFill="1" applyBorder="1" applyAlignment="1">
      <alignment horizontal="center" vertical="center"/>
    </xf>
    <xf numFmtId="164" fontId="38" fillId="0" borderId="10" xfId="0" applyNumberFormat="1" applyFont="1" applyFill="1" applyBorder="1" applyAlignment="1">
      <alignment horizontal="center" vertical="center"/>
    </xf>
    <xf numFmtId="166" fontId="20" fillId="4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2" fillId="0" borderId="12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left" vertical="center"/>
    </xf>
    <xf numFmtId="166" fontId="20" fillId="0" borderId="10" xfId="0" applyNumberFormat="1" applyFont="1" applyFill="1" applyBorder="1" applyAlignment="1">
      <alignment horizontal="left" vertical="center"/>
    </xf>
    <xf numFmtId="167" fontId="33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wrapText="1"/>
    </xf>
    <xf numFmtId="166" fontId="20" fillId="3" borderId="10" xfId="0" applyNumberFormat="1" applyFont="1" applyFill="1" applyBorder="1" applyAlignment="1">
      <alignment horizontal="right" vertical="center"/>
    </xf>
    <xf numFmtId="0" fontId="31" fillId="3" borderId="10" xfId="0" applyFont="1" applyFill="1" applyBorder="1" applyAlignment="1">
      <alignment horizontal="center" vertical="center"/>
    </xf>
    <xf numFmtId="0" fontId="38" fillId="3" borderId="10" xfId="0" applyNumberFormat="1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6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18" xfId="0" applyFont="1" applyBorder="1" applyAlignment="1">
      <alignment horizontal="right" vertical="center"/>
    </xf>
    <xf numFmtId="0" fontId="37" fillId="0" borderId="19" xfId="0" applyFont="1" applyBorder="1" applyAlignment="1">
      <alignment horizontal="right" vertical="center"/>
    </xf>
    <xf numFmtId="0" fontId="37" fillId="0" borderId="20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7" fillId="0" borderId="22" xfId="0" applyFont="1" applyFill="1" applyBorder="1" applyAlignment="1">
      <alignment horizontal="center" vertical="center" textRotation="90"/>
    </xf>
    <xf numFmtId="0" fontId="27" fillId="0" borderId="13" xfId="0" applyFont="1" applyFill="1" applyBorder="1" applyAlignment="1">
      <alignment horizontal="center" vertical="center" textRotation="90"/>
    </xf>
    <xf numFmtId="0" fontId="25" fillId="0" borderId="11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right" vertical="center"/>
    </xf>
    <xf numFmtId="0" fontId="26" fillId="0" borderId="25" xfId="0" applyFont="1" applyFill="1" applyBorder="1" applyAlignment="1">
      <alignment horizontal="right" vertical="center"/>
    </xf>
    <xf numFmtId="0" fontId="26" fillId="0" borderId="26" xfId="0" applyFont="1" applyFill="1" applyBorder="1" applyAlignment="1">
      <alignment vertical="center"/>
    </xf>
    <xf numFmtId="0" fontId="26" fillId="0" borderId="27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24" xfId="0" applyFont="1" applyBorder="1" applyAlignment="1">
      <alignment horizontal="right" vertical="center"/>
    </xf>
    <xf numFmtId="0" fontId="37" fillId="0" borderId="25" xfId="0" applyFont="1" applyBorder="1" applyAlignment="1">
      <alignment horizontal="right" vertical="center"/>
    </xf>
    <xf numFmtId="0" fontId="37" fillId="0" borderId="26" xfId="0" applyFont="1" applyBorder="1" applyAlignment="1">
      <alignment vertical="center"/>
    </xf>
    <xf numFmtId="0" fontId="37" fillId="0" borderId="27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2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24" xfId="0" applyFont="1" applyBorder="1" applyAlignment="1">
      <alignment horizontal="right" vertical="center"/>
    </xf>
    <xf numFmtId="0" fontId="37" fillId="0" borderId="25" xfId="0" applyFont="1" applyBorder="1" applyAlignment="1">
      <alignment horizontal="right" vertical="center"/>
    </xf>
    <xf numFmtId="0" fontId="37" fillId="0" borderId="26" xfId="0" applyFont="1" applyBorder="1" applyAlignment="1">
      <alignment vertical="center"/>
    </xf>
    <xf numFmtId="0" fontId="37" fillId="0" borderId="27" xfId="0" applyFont="1" applyBorder="1" applyAlignment="1">
      <alignment vertical="center"/>
    </xf>
    <xf numFmtId="0" fontId="37" fillId="0" borderId="2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</cellXfs>
  <cellStyles count="94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Išvestis" xfId="80"/>
    <cellStyle name="Įspėjimo tekstas" xfId="81"/>
    <cellStyle name="Įvestis" xfId="82"/>
    <cellStyle name="Linked Cell" xfId="83"/>
    <cellStyle name="Neutral" xfId="84"/>
    <cellStyle name="Neutralus" xfId="85"/>
    <cellStyle name="Normal 13" xfId="86"/>
    <cellStyle name="Normal 2" xfId="87"/>
    <cellStyle name="Normal 3" xfId="88"/>
    <cellStyle name="Note" xfId="89"/>
    <cellStyle name="Output" xfId="90"/>
    <cellStyle name="Paprastas 2" xfId="91"/>
    <cellStyle name="Paryškinimas 1" xfId="92"/>
    <cellStyle name="Paryškinimas 2" xfId="93"/>
    <cellStyle name="Paryškinimas 3" xfId="94"/>
    <cellStyle name="Paryškinimas 4" xfId="95"/>
    <cellStyle name="Paryškinimas 5" xfId="96"/>
    <cellStyle name="Paryškinimas 6" xfId="97"/>
    <cellStyle name="Pastaba" xfId="98"/>
    <cellStyle name="Pavadinimas" xfId="99"/>
    <cellStyle name="Percent" xfId="100"/>
    <cellStyle name="Skaičiavimas" xfId="101"/>
    <cellStyle name="Suma" xfId="102"/>
    <cellStyle name="Susietas langelis" xfId="103"/>
    <cellStyle name="Tikrinimo langelis" xfId="104"/>
    <cellStyle name="Title" xfId="105"/>
    <cellStyle name="Total" xfId="106"/>
    <cellStyle name="Warning Text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7out/LAF%20teure%202007v\LAF%20Startiniai\5000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showZeros="0" tabSelected="1" zoomScalePageLayoutView="0" workbookViewId="0" topLeftCell="A1">
      <selection activeCell="A3" sqref="A3"/>
    </sheetView>
  </sheetViews>
  <sheetFormatPr defaultColWidth="9.140625" defaultRowHeight="12.75"/>
  <cols>
    <col min="1" max="2" width="5.8515625" style="49" customWidth="1"/>
    <col min="3" max="3" width="10.00390625" style="49" customWidth="1"/>
    <col min="4" max="4" width="11.7109375" style="49" bestFit="1" customWidth="1"/>
    <col min="5" max="5" width="9.00390625" style="49" customWidth="1"/>
    <col min="6" max="6" width="5.00390625" style="49" bestFit="1" customWidth="1"/>
    <col min="7" max="7" width="3.421875" style="49" customWidth="1"/>
    <col min="8" max="8" width="7.7109375" style="49" bestFit="1" customWidth="1"/>
    <col min="9" max="9" width="5.57421875" style="49" customWidth="1"/>
    <col min="10" max="10" width="6.8515625" style="49" customWidth="1"/>
    <col min="11" max="11" width="6.57421875" style="49" customWidth="1"/>
    <col min="12" max="12" width="6.8515625" style="49" customWidth="1"/>
    <col min="13" max="13" width="6.57421875" style="49" customWidth="1"/>
    <col min="14" max="14" width="5.57421875" style="49" customWidth="1"/>
    <col min="15" max="20" width="9.57421875" style="49" customWidth="1"/>
    <col min="21" max="16384" width="9.140625" style="49" customWidth="1"/>
  </cols>
  <sheetData>
    <row r="1" spans="1:10" ht="20.25" customHeight="1">
      <c r="A1" s="48" t="s">
        <v>0</v>
      </c>
      <c r="C1" s="50"/>
      <c r="D1" s="50"/>
      <c r="E1" s="50"/>
      <c r="F1" s="50"/>
      <c r="G1" s="50"/>
      <c r="H1" s="50"/>
      <c r="I1" s="50"/>
      <c r="J1" s="50"/>
    </row>
    <row r="2" spans="1:10" ht="20.25" customHeight="1">
      <c r="A2" s="48" t="s">
        <v>1</v>
      </c>
      <c r="C2" s="50"/>
      <c r="D2" s="50"/>
      <c r="E2" s="50"/>
      <c r="F2" s="50"/>
      <c r="G2" s="50"/>
      <c r="H2" s="50"/>
      <c r="I2" s="50"/>
      <c r="J2" s="50"/>
    </row>
    <row r="3" spans="3:10" ht="12.75" customHeight="1">
      <c r="C3" s="53"/>
      <c r="D3" s="125" t="s">
        <v>237</v>
      </c>
      <c r="E3" s="53"/>
      <c r="F3" s="53"/>
      <c r="G3" s="53"/>
      <c r="H3" s="53"/>
      <c r="I3" s="53"/>
      <c r="J3" s="53"/>
    </row>
    <row r="4" spans="2:14" ht="12.75" customHeight="1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20" ht="19.5" customHeight="1">
      <c r="A5" s="55"/>
      <c r="B5" s="55"/>
      <c r="C5" s="56" t="s">
        <v>238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ht="1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ht="19.5" customHeight="1">
      <c r="A7" s="58"/>
      <c r="B7" s="55"/>
      <c r="C7" s="55"/>
      <c r="D7" s="126"/>
      <c r="E7" s="55"/>
      <c r="F7" s="55"/>
      <c r="G7" s="127" t="s">
        <v>17</v>
      </c>
      <c r="H7" s="128">
        <v>0.1</v>
      </c>
      <c r="I7" s="55"/>
      <c r="J7" s="55"/>
      <c r="K7" s="55"/>
      <c r="O7" s="55"/>
      <c r="P7" s="55"/>
      <c r="Q7" s="55"/>
      <c r="R7" s="55"/>
      <c r="S7" s="55"/>
      <c r="T7" s="55"/>
    </row>
    <row r="8" spans="1:20" ht="19.5" customHeight="1">
      <c r="A8" s="130" t="s">
        <v>6</v>
      </c>
      <c r="B8" s="153" t="s">
        <v>7</v>
      </c>
      <c r="C8" s="159" t="s">
        <v>8</v>
      </c>
      <c r="D8" s="161" t="s">
        <v>9</v>
      </c>
      <c r="E8" s="155" t="s">
        <v>10</v>
      </c>
      <c r="F8" s="157" t="s">
        <v>11</v>
      </c>
      <c r="G8" s="157" t="s">
        <v>12</v>
      </c>
      <c r="H8" s="157" t="s">
        <v>13</v>
      </c>
      <c r="I8" s="157" t="s">
        <v>14</v>
      </c>
      <c r="J8" s="153" t="s">
        <v>16</v>
      </c>
      <c r="K8" s="155" t="s">
        <v>18</v>
      </c>
      <c r="O8" s="55"/>
      <c r="P8" s="55"/>
      <c r="Q8" s="55"/>
      <c r="R8" s="55"/>
      <c r="S8" s="55"/>
      <c r="T8" s="55"/>
    </row>
    <row r="9" spans="1:20" ht="15" customHeight="1">
      <c r="A9" s="131" t="s">
        <v>152</v>
      </c>
      <c r="B9" s="154"/>
      <c r="C9" s="160"/>
      <c r="D9" s="162"/>
      <c r="E9" s="156"/>
      <c r="F9" s="158"/>
      <c r="G9" s="158"/>
      <c r="H9" s="158"/>
      <c r="I9" s="158"/>
      <c r="J9" s="154"/>
      <c r="K9" s="156"/>
      <c r="O9" s="55"/>
      <c r="P9" s="55"/>
      <c r="Q9" s="55"/>
      <c r="R9" s="55"/>
      <c r="S9" s="55"/>
      <c r="T9" s="55"/>
    </row>
    <row r="10" spans="1:20" s="81" customFormat="1" ht="19.5" customHeight="1">
      <c r="A10" s="132">
        <v>1</v>
      </c>
      <c r="B10" s="133">
        <v>44</v>
      </c>
      <c r="C10" s="134" t="s">
        <v>153</v>
      </c>
      <c r="D10" s="135" t="s">
        <v>154</v>
      </c>
      <c r="E10" s="136">
        <v>37217</v>
      </c>
      <c r="F10" s="137">
        <v>4217</v>
      </c>
      <c r="G10" s="138" t="s">
        <v>26</v>
      </c>
      <c r="H10" s="139" t="s">
        <v>61</v>
      </c>
      <c r="I10" s="140">
        <v>1</v>
      </c>
      <c r="J10" s="141">
        <v>11.54</v>
      </c>
      <c r="K10" s="142">
        <f>J10</f>
        <v>11.54</v>
      </c>
      <c r="L10" s="49"/>
      <c r="M10" s="49"/>
      <c r="N10" s="49"/>
      <c r="O10" s="93"/>
      <c r="P10" s="93"/>
      <c r="Q10" s="93"/>
      <c r="R10" s="93"/>
      <c r="S10" s="93"/>
      <c r="T10" s="93"/>
    </row>
    <row r="11" spans="2:14" ht="12.75" customHeight="1"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20" ht="19.5" customHeight="1">
      <c r="A12" s="55"/>
      <c r="B12" s="55"/>
      <c r="C12" s="56" t="s">
        <v>239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ht="1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0" ht="19.5" customHeight="1">
      <c r="A14" s="58"/>
      <c r="B14" s="55"/>
      <c r="C14" s="55"/>
      <c r="D14" s="126"/>
      <c r="E14" s="55"/>
      <c r="F14" s="55"/>
      <c r="G14" s="127" t="s">
        <v>17</v>
      </c>
      <c r="H14" s="128">
        <v>0.1</v>
      </c>
      <c r="I14" s="55"/>
      <c r="J14" s="55"/>
      <c r="K14" s="55"/>
      <c r="O14" s="55"/>
      <c r="P14" s="55"/>
      <c r="Q14" s="55"/>
      <c r="R14" s="55"/>
      <c r="S14" s="55"/>
      <c r="T14" s="55"/>
    </row>
    <row r="15" spans="1:20" ht="19.5" customHeight="1">
      <c r="A15" s="130" t="s">
        <v>6</v>
      </c>
      <c r="B15" s="153" t="s">
        <v>7</v>
      </c>
      <c r="C15" s="159" t="s">
        <v>8</v>
      </c>
      <c r="D15" s="161" t="s">
        <v>9</v>
      </c>
      <c r="E15" s="155" t="s">
        <v>10</v>
      </c>
      <c r="F15" s="157" t="s">
        <v>11</v>
      </c>
      <c r="G15" s="157" t="s">
        <v>12</v>
      </c>
      <c r="H15" s="157" t="s">
        <v>13</v>
      </c>
      <c r="I15" s="157" t="s">
        <v>14</v>
      </c>
      <c r="J15" s="153" t="s">
        <v>16</v>
      </c>
      <c r="K15" s="155" t="s">
        <v>18</v>
      </c>
      <c r="O15" s="55"/>
      <c r="P15" s="55"/>
      <c r="Q15" s="55"/>
      <c r="R15" s="55"/>
      <c r="S15" s="55"/>
      <c r="T15" s="55"/>
    </row>
    <row r="16" spans="1:20" ht="15" customHeight="1">
      <c r="A16" s="131" t="s">
        <v>152</v>
      </c>
      <c r="B16" s="154"/>
      <c r="C16" s="160"/>
      <c r="D16" s="162"/>
      <c r="E16" s="156"/>
      <c r="F16" s="158"/>
      <c r="G16" s="158"/>
      <c r="H16" s="158"/>
      <c r="I16" s="158"/>
      <c r="J16" s="154"/>
      <c r="K16" s="156"/>
      <c r="O16" s="55"/>
      <c r="P16" s="55"/>
      <c r="Q16" s="55"/>
      <c r="R16" s="55"/>
      <c r="S16" s="55"/>
      <c r="T16" s="55"/>
    </row>
    <row r="17" spans="1:20" s="81" customFormat="1" ht="19.5" customHeight="1">
      <c r="A17" s="132">
        <v>1</v>
      </c>
      <c r="B17" s="133">
        <v>74</v>
      </c>
      <c r="C17" s="134" t="s">
        <v>98</v>
      </c>
      <c r="D17" s="135" t="s">
        <v>103</v>
      </c>
      <c r="E17" s="136">
        <v>36058</v>
      </c>
      <c r="F17" s="137">
        <f aca="true" t="shared" si="0" ref="F17:F24">IF(COUNT(E17)=0,"---",41434-E17)</f>
        <v>5376</v>
      </c>
      <c r="G17" s="138" t="s">
        <v>83</v>
      </c>
      <c r="H17" s="139" t="s">
        <v>42</v>
      </c>
      <c r="I17" s="140">
        <v>1</v>
      </c>
      <c r="J17" s="141">
        <v>9.03</v>
      </c>
      <c r="K17" s="142">
        <f>J17</f>
        <v>9.03</v>
      </c>
      <c r="L17" s="49"/>
      <c r="M17" s="49"/>
      <c r="N17" s="49"/>
      <c r="O17" s="93"/>
      <c r="P17" s="93"/>
      <c r="Q17" s="93"/>
      <c r="R17" s="93"/>
      <c r="S17" s="93"/>
      <c r="T17" s="93"/>
    </row>
    <row r="18" spans="1:20" s="81" customFormat="1" ht="19.5" customHeight="1">
      <c r="A18" s="132">
        <v>2</v>
      </c>
      <c r="B18" s="133">
        <v>40</v>
      </c>
      <c r="C18" s="134" t="s">
        <v>86</v>
      </c>
      <c r="D18" s="135" t="s">
        <v>87</v>
      </c>
      <c r="E18" s="136">
        <v>36263</v>
      </c>
      <c r="F18" s="137">
        <f t="shared" si="0"/>
        <v>5171</v>
      </c>
      <c r="G18" s="138" t="s">
        <v>26</v>
      </c>
      <c r="H18" s="139" t="s">
        <v>76</v>
      </c>
      <c r="I18" s="140">
        <v>1</v>
      </c>
      <c r="J18" s="141">
        <v>9.05</v>
      </c>
      <c r="K18" s="142">
        <f>J18</f>
        <v>9.05</v>
      </c>
      <c r="L18" s="49"/>
      <c r="M18" s="49"/>
      <c r="N18" s="49"/>
      <c r="O18" s="93"/>
      <c r="P18" s="93"/>
      <c r="Q18" s="93"/>
      <c r="R18" s="93"/>
      <c r="S18" s="93"/>
      <c r="T18" s="93"/>
    </row>
    <row r="19" spans="1:20" s="81" customFormat="1" ht="19.5" customHeight="1">
      <c r="A19" s="132">
        <v>3</v>
      </c>
      <c r="B19" s="133">
        <v>50</v>
      </c>
      <c r="C19" s="134" t="s">
        <v>71</v>
      </c>
      <c r="D19" s="135" t="s">
        <v>119</v>
      </c>
      <c r="E19" s="136">
        <v>36115</v>
      </c>
      <c r="F19" s="137">
        <f t="shared" si="0"/>
        <v>5319</v>
      </c>
      <c r="G19" s="138" t="s">
        <v>49</v>
      </c>
      <c r="H19" s="139" t="s">
        <v>61</v>
      </c>
      <c r="I19" s="140">
        <v>1</v>
      </c>
      <c r="J19" s="141">
        <v>9.86</v>
      </c>
      <c r="K19" s="142">
        <f>J19</f>
        <v>9.86</v>
      </c>
      <c r="L19" s="49"/>
      <c r="M19" s="49"/>
      <c r="N19" s="49"/>
      <c r="O19" s="93"/>
      <c r="P19" s="93"/>
      <c r="Q19" s="93"/>
      <c r="R19" s="93"/>
      <c r="S19" s="93"/>
      <c r="T19" s="93"/>
    </row>
    <row r="20" spans="1:20" s="81" customFormat="1" ht="19.5" customHeight="1">
      <c r="A20" s="132">
        <v>4</v>
      </c>
      <c r="B20" s="133">
        <v>38</v>
      </c>
      <c r="C20" s="134" t="s">
        <v>240</v>
      </c>
      <c r="D20" s="135" t="s">
        <v>82</v>
      </c>
      <c r="E20" s="136">
        <v>37388</v>
      </c>
      <c r="F20" s="137">
        <f t="shared" si="0"/>
        <v>4046</v>
      </c>
      <c r="G20" s="138" t="s">
        <v>49</v>
      </c>
      <c r="H20" s="139" t="s">
        <v>76</v>
      </c>
      <c r="I20" s="140">
        <v>1</v>
      </c>
      <c r="J20" s="141">
        <v>10.27</v>
      </c>
      <c r="K20" s="142">
        <f>I20*J20</f>
        <v>10.27</v>
      </c>
      <c r="L20" s="49"/>
      <c r="M20" s="49"/>
      <c r="N20" s="49"/>
      <c r="O20" s="93"/>
      <c r="P20" s="93"/>
      <c r="Q20" s="93"/>
      <c r="R20" s="93"/>
      <c r="S20" s="93"/>
      <c r="T20" s="93"/>
    </row>
    <row r="21" spans="1:20" s="81" customFormat="1" ht="19.5" customHeight="1">
      <c r="A21" s="132">
        <v>5</v>
      </c>
      <c r="B21" s="133">
        <v>83</v>
      </c>
      <c r="C21" s="134" t="s">
        <v>111</v>
      </c>
      <c r="D21" s="135" t="s">
        <v>112</v>
      </c>
      <c r="E21" s="136">
        <v>36516</v>
      </c>
      <c r="F21" s="137">
        <f t="shared" si="0"/>
        <v>4918</v>
      </c>
      <c r="G21" s="138" t="s">
        <v>41</v>
      </c>
      <c r="H21" s="139" t="s">
        <v>42</v>
      </c>
      <c r="I21" s="140">
        <v>1</v>
      </c>
      <c r="J21" s="141">
        <v>11.24</v>
      </c>
      <c r="K21" s="142">
        <f>J21</f>
        <v>11.24</v>
      </c>
      <c r="L21" s="49"/>
      <c r="M21" s="49"/>
      <c r="N21" s="49"/>
      <c r="O21" s="93"/>
      <c r="P21" s="93"/>
      <c r="Q21" s="93"/>
      <c r="R21" s="93"/>
      <c r="S21" s="93"/>
      <c r="T21" s="93"/>
    </row>
    <row r="22" spans="1:20" s="81" customFormat="1" ht="19.5" customHeight="1">
      <c r="A22" s="132">
        <v>6</v>
      </c>
      <c r="B22" s="133">
        <v>75</v>
      </c>
      <c r="C22" s="134" t="s">
        <v>113</v>
      </c>
      <c r="D22" s="135" t="s">
        <v>103</v>
      </c>
      <c r="E22" s="136">
        <v>36058</v>
      </c>
      <c r="F22" s="137">
        <f t="shared" si="0"/>
        <v>5376</v>
      </c>
      <c r="G22" s="138" t="s">
        <v>31</v>
      </c>
      <c r="H22" s="139" t="s">
        <v>42</v>
      </c>
      <c r="I22" s="140">
        <v>0.95</v>
      </c>
      <c r="J22" s="141">
        <v>12.79</v>
      </c>
      <c r="K22" s="142">
        <f>I22*J22</f>
        <v>12.1505</v>
      </c>
      <c r="L22" s="49"/>
      <c r="M22" s="49"/>
      <c r="N22" s="49"/>
      <c r="O22" s="93"/>
      <c r="P22" s="93"/>
      <c r="Q22" s="93"/>
      <c r="R22" s="93"/>
      <c r="S22" s="93"/>
      <c r="T22" s="93"/>
    </row>
    <row r="23" spans="1:20" s="81" customFormat="1" ht="19.5" customHeight="1">
      <c r="A23" s="132"/>
      <c r="B23" s="133">
        <v>71</v>
      </c>
      <c r="C23" s="134" t="s">
        <v>81</v>
      </c>
      <c r="D23" s="135" t="s">
        <v>82</v>
      </c>
      <c r="E23" s="136">
        <v>36591</v>
      </c>
      <c r="F23" s="137">
        <f>IF(COUNT(E23)=0,"---",41434-E23)</f>
        <v>4843</v>
      </c>
      <c r="G23" s="138" t="s">
        <v>83</v>
      </c>
      <c r="H23" s="139" t="s">
        <v>42</v>
      </c>
      <c r="I23" s="140">
        <v>1</v>
      </c>
      <c r="J23" s="141" t="s">
        <v>51</v>
      </c>
      <c r="K23" s="142" t="s">
        <v>51</v>
      </c>
      <c r="L23" s="49"/>
      <c r="M23" s="49"/>
      <c r="N23" s="49"/>
      <c r="O23" s="93"/>
      <c r="P23" s="93"/>
      <c r="Q23" s="93"/>
      <c r="R23" s="93"/>
      <c r="S23" s="93"/>
      <c r="T23" s="93"/>
    </row>
    <row r="24" spans="1:20" s="81" customFormat="1" ht="19.5" customHeight="1">
      <c r="A24" s="132"/>
      <c r="B24" s="133">
        <v>80</v>
      </c>
      <c r="C24" s="134" t="s">
        <v>92</v>
      </c>
      <c r="D24" s="135" t="s">
        <v>118</v>
      </c>
      <c r="E24" s="136">
        <v>36091</v>
      </c>
      <c r="F24" s="137">
        <f t="shared" si="0"/>
        <v>5343</v>
      </c>
      <c r="G24" s="138" t="s">
        <v>41</v>
      </c>
      <c r="H24" s="139" t="s">
        <v>42</v>
      </c>
      <c r="I24" s="140">
        <v>1</v>
      </c>
      <c r="J24" s="141" t="s">
        <v>51</v>
      </c>
      <c r="K24" s="142" t="str">
        <f>J24</f>
        <v>DNS</v>
      </c>
      <c r="L24" s="49"/>
      <c r="M24" s="49"/>
      <c r="N24" s="49"/>
      <c r="O24" s="93"/>
      <c r="P24" s="93"/>
      <c r="Q24" s="93"/>
      <c r="R24" s="93"/>
      <c r="S24" s="93"/>
      <c r="T24" s="93"/>
    </row>
  </sheetData>
  <sheetProtection/>
  <mergeCells count="20">
    <mergeCell ref="B15:B16"/>
    <mergeCell ref="C15:C16"/>
    <mergeCell ref="D15:D16"/>
    <mergeCell ref="I15:I16"/>
    <mergeCell ref="J15:J16"/>
    <mergeCell ref="K15:K16"/>
    <mergeCell ref="E15:E16"/>
    <mergeCell ref="F15:F16"/>
    <mergeCell ref="G15:G16"/>
    <mergeCell ref="H15:H16"/>
    <mergeCell ref="B8:B9"/>
    <mergeCell ref="C8:C9"/>
    <mergeCell ref="D8:D9"/>
    <mergeCell ref="E8:E9"/>
    <mergeCell ref="J8:J9"/>
    <mergeCell ref="K8:K9"/>
    <mergeCell ref="F8:F9"/>
    <mergeCell ref="G8:G9"/>
    <mergeCell ref="H8:H9"/>
    <mergeCell ref="I8:I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8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2" width="3.140625" style="49" customWidth="1"/>
    <col min="3" max="3" width="4.57421875" style="49" customWidth="1"/>
    <col min="4" max="4" width="10.57421875" style="49" bestFit="1" customWidth="1"/>
    <col min="5" max="5" width="14.28125" style="49" customWidth="1"/>
    <col min="6" max="6" width="9.00390625" style="49" customWidth="1"/>
    <col min="7" max="7" width="5.00390625" style="49" bestFit="1" customWidth="1"/>
    <col min="8" max="8" width="3.421875" style="49" customWidth="1"/>
    <col min="9" max="9" width="7.7109375" style="49" bestFit="1" customWidth="1"/>
    <col min="10" max="10" width="4.421875" style="49" customWidth="1"/>
    <col min="11" max="11" width="9.57421875" style="49" customWidth="1"/>
    <col min="12" max="12" width="7.8515625" style="49" customWidth="1"/>
    <col min="13" max="18" width="9.57421875" style="49" customWidth="1"/>
    <col min="19" max="16384" width="9.140625" style="49" customWidth="1"/>
  </cols>
  <sheetData>
    <row r="1" spans="1:11" ht="20.25" customHeight="1">
      <c r="A1" s="48" t="s">
        <v>0</v>
      </c>
      <c r="D1" s="50"/>
      <c r="E1" s="50"/>
      <c r="F1" s="50"/>
      <c r="G1" s="50"/>
      <c r="H1" s="50"/>
      <c r="I1" s="50"/>
      <c r="J1" s="50"/>
      <c r="K1" s="50"/>
    </row>
    <row r="2" spans="1:11" ht="20.25" customHeight="1">
      <c r="A2" s="48" t="s">
        <v>1</v>
      </c>
      <c r="D2" s="50"/>
      <c r="E2" s="50"/>
      <c r="F2" s="50"/>
      <c r="G2" s="50"/>
      <c r="H2" s="50"/>
      <c r="I2" s="50"/>
      <c r="J2" s="50"/>
      <c r="K2" s="50"/>
    </row>
    <row r="3" spans="3:11" ht="12.75" customHeight="1">
      <c r="C3" s="52" t="s">
        <v>237</v>
      </c>
      <c r="D3" s="53"/>
      <c r="E3" s="53"/>
      <c r="F3" s="53"/>
      <c r="G3" s="53"/>
      <c r="H3" s="53"/>
      <c r="I3" s="53"/>
      <c r="J3" s="53"/>
      <c r="K3" s="53"/>
    </row>
    <row r="4" spans="3:12" ht="12.75" customHeight="1">
      <c r="C4" s="52"/>
      <c r="D4" s="53"/>
      <c r="E4" s="53"/>
      <c r="F4" s="53"/>
      <c r="G4" s="53"/>
      <c r="H4" s="53"/>
      <c r="I4" s="53"/>
      <c r="J4" s="53"/>
      <c r="K4" s="53"/>
      <c r="L4" s="53"/>
    </row>
    <row r="5" spans="1:18" ht="19.5" customHeight="1">
      <c r="A5" s="55"/>
      <c r="B5" s="55"/>
      <c r="C5" s="55"/>
      <c r="D5" s="56" t="s">
        <v>245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9.5" customHeight="1">
      <c r="A7" s="58"/>
      <c r="B7" s="58"/>
      <c r="C7" s="55"/>
      <c r="D7" s="55"/>
      <c r="E7" s="55"/>
      <c r="F7" s="55"/>
      <c r="G7" s="55"/>
      <c r="H7" s="55"/>
      <c r="I7" s="55"/>
      <c r="J7" s="55"/>
      <c r="K7" s="78"/>
      <c r="L7" s="78"/>
      <c r="M7" s="55"/>
      <c r="N7" s="55"/>
      <c r="O7" s="55"/>
      <c r="P7" s="55"/>
      <c r="Q7" s="55"/>
      <c r="R7" s="55"/>
    </row>
    <row r="8" spans="1:18" ht="19.5" customHeight="1">
      <c r="A8" s="182" t="s">
        <v>6</v>
      </c>
      <c r="B8" s="183"/>
      <c r="C8" s="185" t="s">
        <v>7</v>
      </c>
      <c r="D8" s="187" t="s">
        <v>8</v>
      </c>
      <c r="E8" s="189" t="s">
        <v>9</v>
      </c>
      <c r="F8" s="194" t="s">
        <v>10</v>
      </c>
      <c r="G8" s="196" t="s">
        <v>11</v>
      </c>
      <c r="H8" s="196" t="s">
        <v>12</v>
      </c>
      <c r="I8" s="196" t="s">
        <v>13</v>
      </c>
      <c r="J8" s="196" t="s">
        <v>14</v>
      </c>
      <c r="K8" s="199" t="s">
        <v>135</v>
      </c>
      <c r="L8" s="198" t="s">
        <v>18</v>
      </c>
      <c r="M8" s="55"/>
      <c r="N8" s="55"/>
      <c r="O8" s="55"/>
      <c r="P8" s="55"/>
      <c r="Q8" s="55"/>
      <c r="R8" s="55"/>
    </row>
    <row r="9" spans="1:18" ht="15" customHeight="1">
      <c r="A9" s="61" t="s">
        <v>21</v>
      </c>
      <c r="B9" s="15"/>
      <c r="C9" s="186"/>
      <c r="D9" s="188"/>
      <c r="E9" s="190"/>
      <c r="F9" s="195"/>
      <c r="G9" s="197"/>
      <c r="H9" s="197"/>
      <c r="I9" s="197"/>
      <c r="J9" s="197"/>
      <c r="K9" s="199"/>
      <c r="L9" s="198"/>
      <c r="M9" s="55"/>
      <c r="N9" s="55"/>
      <c r="O9" s="55"/>
      <c r="P9" s="55"/>
      <c r="Q9" s="55"/>
      <c r="R9" s="55"/>
    </row>
    <row r="10" spans="1:18" s="81" customFormat="1" ht="19.5" customHeight="1">
      <c r="A10" s="14">
        <v>1</v>
      </c>
      <c r="B10" s="15"/>
      <c r="C10" s="11">
        <v>9</v>
      </c>
      <c r="D10" s="16" t="s">
        <v>157</v>
      </c>
      <c r="E10" s="17" t="s">
        <v>158</v>
      </c>
      <c r="F10" s="82">
        <v>33407</v>
      </c>
      <c r="G10" s="47">
        <f aca="true" t="shared" si="0" ref="G10:G16">IF(COUNT(F10)=0,"---",41434-F10)</f>
        <v>8027</v>
      </c>
      <c r="H10" s="20" t="s">
        <v>26</v>
      </c>
      <c r="I10" s="21" t="s">
        <v>27</v>
      </c>
      <c r="J10" s="22">
        <v>1</v>
      </c>
      <c r="K10" s="79">
        <v>0.0020488425925925926</v>
      </c>
      <c r="L10" s="80">
        <f>K10*J10</f>
        <v>0.0020488425925925926</v>
      </c>
      <c r="M10" s="93"/>
      <c r="N10" s="93"/>
      <c r="O10" s="93"/>
      <c r="P10" s="93"/>
      <c r="Q10" s="93"/>
      <c r="R10" s="93"/>
    </row>
    <row r="11" spans="1:18" s="81" customFormat="1" ht="19.5" customHeight="1">
      <c r="A11" s="14">
        <v>2</v>
      </c>
      <c r="B11" s="15"/>
      <c r="C11" s="11">
        <v>60</v>
      </c>
      <c r="D11" s="16" t="s">
        <v>138</v>
      </c>
      <c r="E11" s="17" t="s">
        <v>139</v>
      </c>
      <c r="F11" s="82">
        <v>31956</v>
      </c>
      <c r="G11" s="47">
        <f t="shared" si="0"/>
        <v>9478</v>
      </c>
      <c r="H11" s="20" t="s">
        <v>26</v>
      </c>
      <c r="I11" s="21" t="s">
        <v>32</v>
      </c>
      <c r="J11" s="22">
        <v>1</v>
      </c>
      <c r="K11" s="79">
        <v>0.0023173611111111108</v>
      </c>
      <c r="L11" s="80">
        <f>K11*J11</f>
        <v>0.0023173611111111108</v>
      </c>
      <c r="M11" s="93"/>
      <c r="N11" s="93"/>
      <c r="O11" s="93"/>
      <c r="P11" s="93"/>
      <c r="Q11" s="93"/>
      <c r="R11" s="93"/>
    </row>
    <row r="12" spans="1:18" s="81" customFormat="1" ht="19.5" customHeight="1">
      <c r="A12" s="14">
        <v>3</v>
      </c>
      <c r="B12" s="15"/>
      <c r="C12" s="11">
        <v>51</v>
      </c>
      <c r="D12" s="16" t="s">
        <v>136</v>
      </c>
      <c r="E12" s="17" t="s">
        <v>137</v>
      </c>
      <c r="F12" s="82">
        <v>35082</v>
      </c>
      <c r="G12" s="47">
        <f t="shared" si="0"/>
        <v>6352</v>
      </c>
      <c r="H12" s="20" t="s">
        <v>26</v>
      </c>
      <c r="I12" s="21" t="s">
        <v>61</v>
      </c>
      <c r="J12" s="22">
        <v>1</v>
      </c>
      <c r="K12" s="79">
        <v>0.0025085648148148146</v>
      </c>
      <c r="L12" s="80">
        <f>K12*J12</f>
        <v>0.0025085648148148146</v>
      </c>
      <c r="M12" s="93"/>
      <c r="N12" s="93"/>
      <c r="O12" s="93"/>
      <c r="P12" s="93"/>
      <c r="Q12" s="93"/>
      <c r="R12" s="93"/>
    </row>
    <row r="13" spans="1:18" s="81" customFormat="1" ht="19.5" customHeight="1">
      <c r="A13" s="14"/>
      <c r="B13" s="15"/>
      <c r="C13" s="11">
        <v>49</v>
      </c>
      <c r="D13" s="16" t="s">
        <v>59</v>
      </c>
      <c r="E13" s="17" t="s">
        <v>60</v>
      </c>
      <c r="F13" s="82">
        <v>34852</v>
      </c>
      <c r="G13" s="47">
        <f t="shared" si="0"/>
        <v>6582</v>
      </c>
      <c r="H13" s="20" t="s">
        <v>49</v>
      </c>
      <c r="I13" s="21" t="s">
        <v>61</v>
      </c>
      <c r="J13" s="22"/>
      <c r="K13" s="79" t="s">
        <v>51</v>
      </c>
      <c r="L13" s="80" t="s">
        <v>51</v>
      </c>
      <c r="M13" s="93"/>
      <c r="N13" s="93"/>
      <c r="O13" s="93"/>
      <c r="P13" s="93"/>
      <c r="Q13" s="93"/>
      <c r="R13" s="93"/>
    </row>
    <row r="14" spans="1:18" s="81" customFormat="1" ht="19.5" customHeight="1">
      <c r="A14" s="14"/>
      <c r="B14" s="15"/>
      <c r="C14" s="11">
        <v>57</v>
      </c>
      <c r="D14" s="16" t="s">
        <v>29</v>
      </c>
      <c r="E14" s="17" t="s">
        <v>30</v>
      </c>
      <c r="F14" s="82">
        <v>22772</v>
      </c>
      <c r="G14" s="47">
        <f t="shared" si="0"/>
        <v>18662</v>
      </c>
      <c r="H14" s="20" t="s">
        <v>31</v>
      </c>
      <c r="I14" s="21" t="s">
        <v>32</v>
      </c>
      <c r="J14" s="22">
        <v>0.95</v>
      </c>
      <c r="K14" s="79" t="s">
        <v>51</v>
      </c>
      <c r="L14" s="80" t="s">
        <v>51</v>
      </c>
      <c r="M14" s="93"/>
      <c r="N14" s="93"/>
      <c r="O14" s="93"/>
      <c r="P14" s="93"/>
      <c r="Q14" s="93"/>
      <c r="R14" s="93"/>
    </row>
    <row r="15" spans="1:18" s="81" customFormat="1" ht="19.5" customHeight="1">
      <c r="A15" s="14"/>
      <c r="B15" s="15"/>
      <c r="C15" s="11">
        <v>59</v>
      </c>
      <c r="D15" s="16" t="s">
        <v>159</v>
      </c>
      <c r="E15" s="17" t="s">
        <v>160</v>
      </c>
      <c r="F15" s="82">
        <v>26668</v>
      </c>
      <c r="G15" s="47">
        <f t="shared" si="0"/>
        <v>14766</v>
      </c>
      <c r="H15" s="20" t="s">
        <v>26</v>
      </c>
      <c r="I15" s="21" t="s">
        <v>32</v>
      </c>
      <c r="J15" s="22"/>
      <c r="K15" s="79" t="s">
        <v>51</v>
      </c>
      <c r="L15" s="80" t="s">
        <v>51</v>
      </c>
      <c r="M15" s="93"/>
      <c r="N15" s="93"/>
      <c r="O15" s="93"/>
      <c r="P15" s="93"/>
      <c r="Q15" s="93"/>
      <c r="R15" s="93"/>
    </row>
    <row r="16" spans="1:18" s="81" customFormat="1" ht="19.5" customHeight="1">
      <c r="A16" s="14"/>
      <c r="B16" s="15"/>
      <c r="C16" s="11">
        <v>52</v>
      </c>
      <c r="D16" s="16" t="s">
        <v>140</v>
      </c>
      <c r="E16" s="17" t="s">
        <v>141</v>
      </c>
      <c r="F16" s="82">
        <v>35598</v>
      </c>
      <c r="G16" s="47">
        <f t="shared" si="0"/>
        <v>5836</v>
      </c>
      <c r="H16" s="20" t="s">
        <v>49</v>
      </c>
      <c r="I16" s="21" t="s">
        <v>61</v>
      </c>
      <c r="J16" s="22"/>
      <c r="K16" s="79" t="s">
        <v>51</v>
      </c>
      <c r="L16" s="80" t="s">
        <v>51</v>
      </c>
      <c r="M16" s="93"/>
      <c r="N16" s="93"/>
      <c r="O16" s="93"/>
      <c r="P16" s="93"/>
      <c r="Q16" s="93"/>
      <c r="R16" s="93"/>
    </row>
    <row r="17" ht="13.5" customHeight="1">
      <c r="D17" s="56"/>
    </row>
    <row r="18" spans="1:18" ht="19.5" customHeight="1">
      <c r="A18" s="55"/>
      <c r="B18" s="55"/>
      <c r="C18" s="55"/>
      <c r="D18" s="56" t="s">
        <v>246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.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9.5" customHeight="1">
      <c r="A20" s="58"/>
      <c r="B20" s="58"/>
      <c r="C20" s="55"/>
      <c r="D20" s="55"/>
      <c r="E20" s="55"/>
      <c r="F20" s="55"/>
      <c r="G20" s="55"/>
      <c r="H20" s="55"/>
      <c r="I20" s="55"/>
      <c r="J20" s="55"/>
      <c r="K20" s="78"/>
      <c r="L20" s="78"/>
      <c r="M20" s="55"/>
      <c r="N20" s="55"/>
      <c r="O20" s="55"/>
      <c r="P20" s="55"/>
      <c r="Q20" s="55"/>
      <c r="R20" s="55"/>
    </row>
    <row r="21" spans="1:18" ht="19.5" customHeight="1">
      <c r="A21" s="182" t="s">
        <v>6</v>
      </c>
      <c r="B21" s="183"/>
      <c r="C21" s="185" t="s">
        <v>7</v>
      </c>
      <c r="D21" s="187" t="s">
        <v>8</v>
      </c>
      <c r="E21" s="189" t="s">
        <v>9</v>
      </c>
      <c r="F21" s="194" t="s">
        <v>10</v>
      </c>
      <c r="G21" s="196" t="s">
        <v>11</v>
      </c>
      <c r="H21" s="196" t="s">
        <v>12</v>
      </c>
      <c r="I21" s="196" t="s">
        <v>13</v>
      </c>
      <c r="J21" s="196" t="s">
        <v>14</v>
      </c>
      <c r="K21" s="199" t="s">
        <v>135</v>
      </c>
      <c r="L21" s="198" t="s">
        <v>18</v>
      </c>
      <c r="M21" s="55"/>
      <c r="N21" s="55"/>
      <c r="O21" s="55"/>
      <c r="P21" s="55"/>
      <c r="Q21" s="55"/>
      <c r="R21" s="55"/>
    </row>
    <row r="22" spans="1:18" ht="15" customHeight="1">
      <c r="A22" s="61" t="s">
        <v>21</v>
      </c>
      <c r="B22" s="62" t="s">
        <v>22</v>
      </c>
      <c r="C22" s="186"/>
      <c r="D22" s="188"/>
      <c r="E22" s="190"/>
      <c r="F22" s="195"/>
      <c r="G22" s="197"/>
      <c r="H22" s="197"/>
      <c r="I22" s="197"/>
      <c r="J22" s="197"/>
      <c r="K22" s="199"/>
      <c r="L22" s="198"/>
      <c r="M22" s="55"/>
      <c r="N22" s="55"/>
      <c r="O22" s="55"/>
      <c r="P22" s="55"/>
      <c r="Q22" s="55"/>
      <c r="R22" s="55"/>
    </row>
    <row r="23" spans="1:18" ht="19.5" customHeight="1">
      <c r="A23" s="14">
        <v>1</v>
      </c>
      <c r="B23" s="15"/>
      <c r="C23" s="11">
        <v>48</v>
      </c>
      <c r="D23" s="16" t="s">
        <v>143</v>
      </c>
      <c r="E23" s="17" t="s">
        <v>144</v>
      </c>
      <c r="F23" s="82">
        <v>34164</v>
      </c>
      <c r="G23" s="47">
        <f aca="true" t="shared" si="1" ref="G23:G28">IF(COUNT(F23)=0,"---",41434-F23)</f>
        <v>7270</v>
      </c>
      <c r="H23" s="20" t="s">
        <v>26</v>
      </c>
      <c r="I23" s="21" t="s">
        <v>61</v>
      </c>
      <c r="J23" s="22">
        <v>1</v>
      </c>
      <c r="K23" s="84">
        <v>0.0017208333333333331</v>
      </c>
      <c r="L23" s="85">
        <f>K23*J23</f>
        <v>0.0017208333333333331</v>
      </c>
      <c r="M23" s="93"/>
      <c r="N23" s="93"/>
      <c r="O23" s="93"/>
      <c r="P23" s="93"/>
      <c r="Q23" s="93"/>
      <c r="R23" s="93"/>
    </row>
    <row r="24" spans="1:18" ht="19.5" customHeight="1">
      <c r="A24" s="14">
        <v>2</v>
      </c>
      <c r="B24" s="15"/>
      <c r="C24" s="11">
        <v>68</v>
      </c>
      <c r="D24" s="16" t="s">
        <v>98</v>
      </c>
      <c r="E24" s="17" t="s">
        <v>148</v>
      </c>
      <c r="F24" s="82">
        <v>27159</v>
      </c>
      <c r="G24" s="47">
        <f t="shared" si="1"/>
        <v>14275</v>
      </c>
      <c r="H24" s="20" t="s">
        <v>54</v>
      </c>
      <c r="I24" s="21" t="s">
        <v>32</v>
      </c>
      <c r="J24" s="22">
        <v>1</v>
      </c>
      <c r="K24" s="84">
        <v>0.0017949074074074074</v>
      </c>
      <c r="L24" s="85">
        <f>K24*J24</f>
        <v>0.0017949074074074074</v>
      </c>
      <c r="M24" s="93"/>
      <c r="N24" s="93"/>
      <c r="O24" s="93"/>
      <c r="P24" s="93"/>
      <c r="Q24" s="93"/>
      <c r="R24" s="93"/>
    </row>
    <row r="25" spans="1:18" ht="19.5" customHeight="1">
      <c r="A25" s="14">
        <v>3</v>
      </c>
      <c r="B25" s="62">
        <v>1</v>
      </c>
      <c r="C25" s="12">
        <v>69</v>
      </c>
      <c r="D25" s="38" t="s">
        <v>146</v>
      </c>
      <c r="E25" s="39" t="s">
        <v>147</v>
      </c>
      <c r="F25" s="121">
        <v>34736</v>
      </c>
      <c r="G25" s="71">
        <f t="shared" si="1"/>
        <v>6698</v>
      </c>
      <c r="H25" s="42" t="s">
        <v>83</v>
      </c>
      <c r="I25" s="43" t="s">
        <v>42</v>
      </c>
      <c r="J25" s="22">
        <v>1</v>
      </c>
      <c r="K25" s="84">
        <v>0.0018594907407407408</v>
      </c>
      <c r="L25" s="85">
        <f>K25*J25</f>
        <v>0.0018594907407407408</v>
      </c>
      <c r="M25" s="93"/>
      <c r="N25" s="93"/>
      <c r="O25" s="93"/>
      <c r="P25" s="93"/>
      <c r="Q25" s="93"/>
      <c r="R25" s="93"/>
    </row>
    <row r="26" spans="1:18" ht="19.5" customHeight="1">
      <c r="A26" s="14">
        <v>4</v>
      </c>
      <c r="B26" s="15"/>
      <c r="C26" s="11">
        <v>42</v>
      </c>
      <c r="D26" s="16" t="s">
        <v>71</v>
      </c>
      <c r="E26" s="17" t="s">
        <v>145</v>
      </c>
      <c r="F26" s="82">
        <v>32372</v>
      </c>
      <c r="G26" s="47">
        <f t="shared" si="1"/>
        <v>9062</v>
      </c>
      <c r="H26" s="20" t="s">
        <v>49</v>
      </c>
      <c r="I26" s="21" t="s">
        <v>76</v>
      </c>
      <c r="J26" s="22">
        <v>1</v>
      </c>
      <c r="K26" s="84">
        <v>0.0019630787037037034</v>
      </c>
      <c r="L26" s="85">
        <f>K26*J26</f>
        <v>0.0019630787037037034</v>
      </c>
      <c r="M26" s="93"/>
      <c r="N26" s="93"/>
      <c r="O26" s="93"/>
      <c r="P26" s="93"/>
      <c r="Q26" s="93"/>
      <c r="R26" s="93"/>
    </row>
    <row r="27" spans="1:18" ht="19.5" customHeight="1">
      <c r="A27" s="14"/>
      <c r="B27" s="15"/>
      <c r="C27" s="11">
        <v>6</v>
      </c>
      <c r="D27" s="16" t="s">
        <v>124</v>
      </c>
      <c r="E27" s="17" t="s">
        <v>125</v>
      </c>
      <c r="F27" s="82">
        <v>32798</v>
      </c>
      <c r="G27" s="47">
        <f t="shared" si="1"/>
        <v>8636</v>
      </c>
      <c r="H27" s="20" t="s">
        <v>49</v>
      </c>
      <c r="I27" s="21" t="s">
        <v>27</v>
      </c>
      <c r="J27" s="22"/>
      <c r="K27" s="84" t="s">
        <v>51</v>
      </c>
      <c r="L27" s="85" t="s">
        <v>51</v>
      </c>
      <c r="M27" s="93"/>
      <c r="N27" s="93"/>
      <c r="O27" s="93"/>
      <c r="P27" s="93"/>
      <c r="Q27" s="93"/>
      <c r="R27" s="93"/>
    </row>
    <row r="28" spans="1:18" ht="19.5" customHeight="1">
      <c r="A28" s="14"/>
      <c r="B28" s="15"/>
      <c r="C28" s="11">
        <v>20</v>
      </c>
      <c r="D28" s="16" t="s">
        <v>149</v>
      </c>
      <c r="E28" s="17" t="s">
        <v>150</v>
      </c>
      <c r="F28" s="82">
        <v>31422</v>
      </c>
      <c r="G28" s="47">
        <f t="shared" si="1"/>
        <v>10012</v>
      </c>
      <c r="H28" s="20" t="s">
        <v>54</v>
      </c>
      <c r="I28" s="21" t="s">
        <v>38</v>
      </c>
      <c r="J28" s="22"/>
      <c r="K28" s="84" t="s">
        <v>51</v>
      </c>
      <c r="L28" s="85" t="s">
        <v>51</v>
      </c>
      <c r="M28" s="93"/>
      <c r="N28" s="93"/>
      <c r="O28" s="93"/>
      <c r="P28" s="93"/>
      <c r="Q28" s="93"/>
      <c r="R28" s="93"/>
    </row>
  </sheetData>
  <sheetProtection/>
  <mergeCells count="22">
    <mergeCell ref="L8:L9"/>
    <mergeCell ref="A8:B8"/>
    <mergeCell ref="C8:C9"/>
    <mergeCell ref="D8:D9"/>
    <mergeCell ref="E8:E9"/>
    <mergeCell ref="J8:J9"/>
    <mergeCell ref="H8:H9"/>
    <mergeCell ref="K8:K9"/>
    <mergeCell ref="I8:I9"/>
    <mergeCell ref="F8:F9"/>
    <mergeCell ref="A21:B21"/>
    <mergeCell ref="C21:C22"/>
    <mergeCell ref="D21:D22"/>
    <mergeCell ref="E21:E22"/>
    <mergeCell ref="G8:G9"/>
    <mergeCell ref="J21:J22"/>
    <mergeCell ref="H21:H22"/>
    <mergeCell ref="K21:K22"/>
    <mergeCell ref="L21:L22"/>
    <mergeCell ref="F21:F22"/>
    <mergeCell ref="G21:G22"/>
    <mergeCell ref="I21:I22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5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2" width="3.140625" style="49" customWidth="1"/>
    <col min="3" max="3" width="4.57421875" style="49" customWidth="1"/>
    <col min="4" max="4" width="10.57421875" style="49" bestFit="1" customWidth="1"/>
    <col min="5" max="5" width="14.28125" style="49" customWidth="1"/>
    <col min="6" max="6" width="9.00390625" style="49" customWidth="1"/>
    <col min="7" max="7" width="5.00390625" style="49" bestFit="1" customWidth="1"/>
    <col min="8" max="8" width="3.421875" style="49" customWidth="1"/>
    <col min="9" max="9" width="7.7109375" style="49" bestFit="1" customWidth="1"/>
    <col min="10" max="10" width="4.421875" style="49" customWidth="1"/>
    <col min="11" max="11" width="5.140625" style="49" customWidth="1"/>
    <col min="12" max="12" width="9.57421875" style="49" customWidth="1"/>
    <col min="13" max="13" width="7.8515625" style="49" customWidth="1"/>
    <col min="14" max="14" width="7.7109375" style="49" customWidth="1"/>
    <col min="15" max="20" width="9.57421875" style="49" customWidth="1"/>
    <col min="21" max="16384" width="9.140625" style="49" customWidth="1"/>
  </cols>
  <sheetData>
    <row r="1" spans="1:12" ht="20.25" customHeight="1">
      <c r="A1" s="48" t="s">
        <v>0</v>
      </c>
      <c r="D1" s="50"/>
      <c r="E1" s="50"/>
      <c r="F1" s="50"/>
      <c r="G1" s="50"/>
      <c r="H1" s="50"/>
      <c r="I1" s="50"/>
      <c r="J1" s="50"/>
      <c r="K1" s="50"/>
      <c r="L1" s="50"/>
    </row>
    <row r="2" spans="1:12" ht="20.25" customHeight="1">
      <c r="A2" s="48" t="s">
        <v>1</v>
      </c>
      <c r="D2" s="50"/>
      <c r="E2" s="50"/>
      <c r="F2" s="50"/>
      <c r="G2" s="50"/>
      <c r="H2" s="50"/>
      <c r="I2" s="50"/>
      <c r="J2" s="50"/>
      <c r="K2" s="50"/>
      <c r="L2" s="50"/>
    </row>
    <row r="3" spans="3:12" ht="12.75" customHeight="1">
      <c r="C3" s="52" t="s">
        <v>2</v>
      </c>
      <c r="D3" s="53"/>
      <c r="E3" s="53"/>
      <c r="F3" s="53"/>
      <c r="G3" s="53"/>
      <c r="H3" s="53"/>
      <c r="I3" s="53"/>
      <c r="J3" s="53"/>
      <c r="K3" s="53"/>
      <c r="L3" s="53"/>
    </row>
    <row r="4" spans="3:14" ht="12.75" customHeight="1">
      <c r="C4" s="52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20" ht="19.5" customHeight="1">
      <c r="A5" s="55"/>
      <c r="B5" s="55"/>
      <c r="C5" s="55"/>
      <c r="D5" s="56" t="s">
        <v>156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ht="1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ht="19.5" customHeight="1">
      <c r="A7" s="58"/>
      <c r="B7" s="58"/>
      <c r="C7" s="55"/>
      <c r="D7" s="55"/>
      <c r="E7" s="55"/>
      <c r="F7" s="55"/>
      <c r="G7" s="55"/>
      <c r="H7" s="55"/>
      <c r="I7" s="55"/>
      <c r="J7" s="55"/>
      <c r="K7" s="55"/>
      <c r="L7" s="78"/>
      <c r="M7" s="78"/>
      <c r="N7" s="78"/>
      <c r="O7" s="55"/>
      <c r="P7" s="55"/>
      <c r="Q7" s="55"/>
      <c r="R7" s="55"/>
      <c r="S7" s="55"/>
      <c r="T7" s="55"/>
    </row>
    <row r="8" spans="1:20" ht="19.5" customHeight="1">
      <c r="A8" s="182" t="s">
        <v>6</v>
      </c>
      <c r="B8" s="184"/>
      <c r="C8" s="185" t="s">
        <v>7</v>
      </c>
      <c r="D8" s="187" t="s">
        <v>8</v>
      </c>
      <c r="E8" s="189" t="s">
        <v>9</v>
      </c>
      <c r="F8" s="194" t="s">
        <v>10</v>
      </c>
      <c r="G8" s="196" t="s">
        <v>11</v>
      </c>
      <c r="H8" s="196" t="s">
        <v>12</v>
      </c>
      <c r="I8" s="196" t="s">
        <v>13</v>
      </c>
      <c r="J8" s="196" t="s">
        <v>14</v>
      </c>
      <c r="K8" s="194" t="s">
        <v>15</v>
      </c>
      <c r="L8" s="199" t="s">
        <v>135</v>
      </c>
      <c r="M8" s="198" t="s">
        <v>18</v>
      </c>
      <c r="N8" s="198" t="s">
        <v>19</v>
      </c>
      <c r="O8" s="55"/>
      <c r="P8" s="55"/>
      <c r="Q8" s="55"/>
      <c r="R8" s="55"/>
      <c r="S8" s="55"/>
      <c r="T8" s="55"/>
    </row>
    <row r="9" spans="1:20" ht="15" customHeight="1">
      <c r="A9" s="61" t="s">
        <v>21</v>
      </c>
      <c r="B9" s="29" t="s">
        <v>23</v>
      </c>
      <c r="C9" s="186"/>
      <c r="D9" s="188"/>
      <c r="E9" s="190"/>
      <c r="F9" s="195"/>
      <c r="G9" s="197"/>
      <c r="H9" s="197"/>
      <c r="I9" s="197"/>
      <c r="J9" s="197"/>
      <c r="K9" s="195"/>
      <c r="L9" s="199"/>
      <c r="M9" s="198"/>
      <c r="N9" s="198"/>
      <c r="O9" s="55"/>
      <c r="P9" s="55"/>
      <c r="Q9" s="55"/>
      <c r="R9" s="55"/>
      <c r="S9" s="55"/>
      <c r="T9" s="55"/>
    </row>
    <row r="10" spans="1:20" ht="19.5" customHeight="1">
      <c r="A10" s="14">
        <v>1</v>
      </c>
      <c r="B10" s="15"/>
      <c r="C10" s="11">
        <v>9</v>
      </c>
      <c r="D10" s="16" t="s">
        <v>157</v>
      </c>
      <c r="E10" s="17" t="s">
        <v>158</v>
      </c>
      <c r="F10" s="82">
        <v>33407</v>
      </c>
      <c r="G10" s="47">
        <f aca="true" t="shared" si="0" ref="G10:G15">IF(COUNT(F10)=0,"---",41434-F10)</f>
        <v>8027</v>
      </c>
      <c r="H10" s="20" t="s">
        <v>26</v>
      </c>
      <c r="I10" s="21" t="s">
        <v>27</v>
      </c>
      <c r="J10" s="22">
        <v>1</v>
      </c>
      <c r="K10" s="83"/>
      <c r="L10" s="84">
        <v>0.0041050925925925925</v>
      </c>
      <c r="M10" s="85">
        <f aca="true" t="shared" si="1" ref="M10:N15">L10*J10</f>
        <v>0.0041050925925925925</v>
      </c>
      <c r="N10" s="85">
        <f t="shared" si="1"/>
        <v>0</v>
      </c>
      <c r="O10" s="93"/>
      <c r="P10" s="93"/>
      <c r="Q10" s="93"/>
      <c r="R10" s="93"/>
      <c r="S10" s="93"/>
      <c r="T10" s="93"/>
    </row>
    <row r="11" spans="1:14" ht="19.5" customHeight="1">
      <c r="A11" s="14">
        <v>2</v>
      </c>
      <c r="B11" s="15">
        <v>1</v>
      </c>
      <c r="C11" s="13">
        <v>57</v>
      </c>
      <c r="D11" s="94" t="s">
        <v>29</v>
      </c>
      <c r="E11" s="95" t="s">
        <v>30</v>
      </c>
      <c r="F11" s="96">
        <v>22772</v>
      </c>
      <c r="G11" s="97">
        <f t="shared" si="0"/>
        <v>18662</v>
      </c>
      <c r="H11" s="98" t="s">
        <v>31</v>
      </c>
      <c r="I11" s="99" t="s">
        <v>32</v>
      </c>
      <c r="J11" s="100">
        <v>0.95</v>
      </c>
      <c r="K11" s="101">
        <v>0.8297</v>
      </c>
      <c r="L11" s="84">
        <v>0.004898379629629629</v>
      </c>
      <c r="M11" s="85">
        <f t="shared" si="1"/>
        <v>0.004653460648148148</v>
      </c>
      <c r="N11" s="85">
        <f t="shared" si="1"/>
        <v>0.003860976299768518</v>
      </c>
    </row>
    <row r="12" spans="1:20" ht="19.5" customHeight="1">
      <c r="A12" s="14">
        <v>3</v>
      </c>
      <c r="B12" s="15"/>
      <c r="C12" s="11">
        <v>60</v>
      </c>
      <c r="D12" s="16" t="s">
        <v>138</v>
      </c>
      <c r="E12" s="17" t="s">
        <v>139</v>
      </c>
      <c r="F12" s="82">
        <v>31956</v>
      </c>
      <c r="G12" s="47">
        <f t="shared" si="0"/>
        <v>9478</v>
      </c>
      <c r="H12" s="20" t="s">
        <v>26</v>
      </c>
      <c r="I12" s="21" t="s">
        <v>32</v>
      </c>
      <c r="J12" s="22">
        <v>1</v>
      </c>
      <c r="K12" s="83"/>
      <c r="L12" s="84">
        <v>0.004909027777777778</v>
      </c>
      <c r="M12" s="85">
        <f t="shared" si="1"/>
        <v>0.004909027777777778</v>
      </c>
      <c r="N12" s="85">
        <f t="shared" si="1"/>
        <v>0</v>
      </c>
      <c r="O12" s="93"/>
      <c r="P12" s="93"/>
      <c r="Q12" s="93"/>
      <c r="R12" s="93"/>
      <c r="S12" s="93"/>
      <c r="T12" s="93"/>
    </row>
    <row r="13" spans="1:20" ht="19.5" customHeight="1">
      <c r="A13" s="14">
        <v>4</v>
      </c>
      <c r="B13" s="15"/>
      <c r="C13" s="11">
        <v>51</v>
      </c>
      <c r="D13" s="16" t="s">
        <v>136</v>
      </c>
      <c r="E13" s="17" t="s">
        <v>137</v>
      </c>
      <c r="F13" s="82">
        <v>35082</v>
      </c>
      <c r="G13" s="47">
        <f t="shared" si="0"/>
        <v>6352</v>
      </c>
      <c r="H13" s="20" t="s">
        <v>26</v>
      </c>
      <c r="I13" s="21" t="s">
        <v>61</v>
      </c>
      <c r="J13" s="22">
        <v>1</v>
      </c>
      <c r="K13" s="83"/>
      <c r="L13" s="84">
        <v>0.005118865740740741</v>
      </c>
      <c r="M13" s="85">
        <f t="shared" si="1"/>
        <v>0.005118865740740741</v>
      </c>
      <c r="N13" s="85">
        <f t="shared" si="1"/>
        <v>0</v>
      </c>
      <c r="O13" s="93"/>
      <c r="P13" s="93"/>
      <c r="Q13" s="93"/>
      <c r="R13" s="93"/>
      <c r="S13" s="93"/>
      <c r="T13" s="93"/>
    </row>
    <row r="14" spans="1:14" ht="19.5" customHeight="1">
      <c r="A14" s="14">
        <v>5</v>
      </c>
      <c r="B14" s="15">
        <v>2</v>
      </c>
      <c r="C14" s="13">
        <v>59</v>
      </c>
      <c r="D14" s="94" t="s">
        <v>159</v>
      </c>
      <c r="E14" s="95" t="s">
        <v>160</v>
      </c>
      <c r="F14" s="96">
        <v>26668</v>
      </c>
      <c r="G14" s="97">
        <f t="shared" si="0"/>
        <v>14766</v>
      </c>
      <c r="H14" s="98" t="s">
        <v>26</v>
      </c>
      <c r="I14" s="99" t="s">
        <v>32</v>
      </c>
      <c r="J14" s="100">
        <v>1</v>
      </c>
      <c r="K14" s="101">
        <v>0.9459</v>
      </c>
      <c r="L14" s="84">
        <v>0.005353009259259259</v>
      </c>
      <c r="M14" s="85">
        <f t="shared" si="1"/>
        <v>0.005353009259259259</v>
      </c>
      <c r="N14" s="85">
        <f t="shared" si="1"/>
        <v>0.0050634114583333325</v>
      </c>
    </row>
    <row r="15" spans="1:20" ht="19.5" customHeight="1">
      <c r="A15" s="14">
        <v>6</v>
      </c>
      <c r="B15" s="15"/>
      <c r="C15" s="11">
        <v>52</v>
      </c>
      <c r="D15" s="16" t="s">
        <v>140</v>
      </c>
      <c r="E15" s="17" t="s">
        <v>141</v>
      </c>
      <c r="F15" s="82">
        <v>35598</v>
      </c>
      <c r="G15" s="47">
        <f t="shared" si="0"/>
        <v>5836</v>
      </c>
      <c r="H15" s="20" t="s">
        <v>49</v>
      </c>
      <c r="I15" s="21" t="s">
        <v>61</v>
      </c>
      <c r="J15" s="22">
        <v>1</v>
      </c>
      <c r="K15" s="83"/>
      <c r="L15" s="84">
        <v>0.005495833333333333</v>
      </c>
      <c r="M15" s="85">
        <f t="shared" si="1"/>
        <v>0.005495833333333333</v>
      </c>
      <c r="N15" s="85">
        <f t="shared" si="1"/>
        <v>0</v>
      </c>
      <c r="O15" s="93"/>
      <c r="P15" s="93"/>
      <c r="Q15" s="93"/>
      <c r="R15" s="93"/>
      <c r="S15" s="93"/>
      <c r="T15" s="93"/>
    </row>
  </sheetData>
  <sheetProtection/>
  <mergeCells count="13">
    <mergeCell ref="F8:F9"/>
    <mergeCell ref="G8:G9"/>
    <mergeCell ref="I8:I9"/>
    <mergeCell ref="A8:B8"/>
    <mergeCell ref="C8:C9"/>
    <mergeCell ref="D8:D9"/>
    <mergeCell ref="E8:E9"/>
    <mergeCell ref="M8:M9"/>
    <mergeCell ref="N8:N9"/>
    <mergeCell ref="J8:J9"/>
    <mergeCell ref="H8:H9"/>
    <mergeCell ref="L8:L9"/>
    <mergeCell ref="K8:K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8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3" width="3.140625" style="49" customWidth="1"/>
    <col min="4" max="4" width="4.57421875" style="49" customWidth="1"/>
    <col min="5" max="5" width="10.57421875" style="49" bestFit="1" customWidth="1"/>
    <col min="6" max="6" width="14.28125" style="49" customWidth="1"/>
    <col min="7" max="7" width="9.00390625" style="49" customWidth="1"/>
    <col min="8" max="8" width="5.00390625" style="49" bestFit="1" customWidth="1"/>
    <col min="9" max="9" width="4.140625" style="49" customWidth="1"/>
    <col min="10" max="10" width="9.00390625" style="49" customWidth="1"/>
    <col min="11" max="11" width="4.421875" style="49" customWidth="1"/>
    <col min="12" max="12" width="5.140625" style="49" customWidth="1"/>
    <col min="13" max="13" width="9.57421875" style="49" customWidth="1"/>
    <col min="14" max="14" width="7.8515625" style="49" customWidth="1"/>
    <col min="15" max="15" width="7.7109375" style="49" customWidth="1"/>
    <col min="16" max="21" width="9.57421875" style="49" customWidth="1"/>
    <col min="22" max="16384" width="9.140625" style="49" customWidth="1"/>
  </cols>
  <sheetData>
    <row r="1" spans="1:13" ht="20.25" customHeight="1">
      <c r="A1" s="48" t="s">
        <v>0</v>
      </c>
      <c r="E1" s="50"/>
      <c r="F1" s="50"/>
      <c r="G1" s="50"/>
      <c r="H1" s="50"/>
      <c r="I1" s="50"/>
      <c r="J1" s="50"/>
      <c r="K1" s="50"/>
      <c r="L1" s="50"/>
      <c r="M1" s="50"/>
    </row>
    <row r="2" spans="1:13" ht="20.25" customHeight="1">
      <c r="A2" s="48" t="s">
        <v>1</v>
      </c>
      <c r="E2" s="50"/>
      <c r="F2" s="50"/>
      <c r="G2" s="50"/>
      <c r="H2" s="50"/>
      <c r="I2" s="50"/>
      <c r="J2" s="50"/>
      <c r="K2" s="50"/>
      <c r="L2" s="50"/>
      <c r="M2" s="50"/>
    </row>
    <row r="3" spans="4:13" ht="12.75" customHeight="1">
      <c r="D3" s="52" t="s">
        <v>2</v>
      </c>
      <c r="E3" s="53"/>
      <c r="F3" s="53"/>
      <c r="G3" s="53"/>
      <c r="H3" s="53"/>
      <c r="I3" s="53"/>
      <c r="J3" s="53"/>
      <c r="K3" s="53"/>
      <c r="L3" s="53"/>
      <c r="M3" s="53"/>
    </row>
    <row r="4" spans="4:15" ht="12.75" customHeight="1"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21" ht="19.5" customHeight="1">
      <c r="A5" s="55"/>
      <c r="B5" s="55"/>
      <c r="C5" s="55"/>
      <c r="D5" s="55"/>
      <c r="E5" s="56" t="s">
        <v>161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1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ht="19.5" customHeight="1">
      <c r="A7" s="58"/>
      <c r="B7" s="58"/>
      <c r="C7" s="58"/>
      <c r="D7" s="55"/>
      <c r="E7" s="55"/>
      <c r="F7" s="55"/>
      <c r="G7" s="55"/>
      <c r="H7" s="55"/>
      <c r="I7" s="55"/>
      <c r="J7" s="55"/>
      <c r="K7" s="55"/>
      <c r="L7" s="55"/>
      <c r="M7" s="78"/>
      <c r="N7" s="78"/>
      <c r="O7" s="78"/>
      <c r="P7" s="55"/>
      <c r="Q7" s="55"/>
      <c r="R7" s="55"/>
      <c r="S7" s="55"/>
      <c r="T7" s="55"/>
      <c r="U7" s="55"/>
    </row>
    <row r="8" spans="1:21" ht="19.5" customHeight="1">
      <c r="A8" s="182" t="s">
        <v>6</v>
      </c>
      <c r="B8" s="183"/>
      <c r="C8" s="184"/>
      <c r="D8" s="185" t="s">
        <v>7</v>
      </c>
      <c r="E8" s="187" t="s">
        <v>8</v>
      </c>
      <c r="F8" s="189" t="s">
        <v>9</v>
      </c>
      <c r="G8" s="194" t="s">
        <v>10</v>
      </c>
      <c r="H8" s="196" t="s">
        <v>11</v>
      </c>
      <c r="I8" s="196" t="s">
        <v>12</v>
      </c>
      <c r="J8" s="196" t="s">
        <v>13</v>
      </c>
      <c r="K8" s="196" t="s">
        <v>14</v>
      </c>
      <c r="L8" s="194" t="s">
        <v>15</v>
      </c>
      <c r="M8" s="199" t="s">
        <v>135</v>
      </c>
      <c r="N8" s="198" t="s">
        <v>18</v>
      </c>
      <c r="O8" s="198" t="s">
        <v>19</v>
      </c>
      <c r="P8" s="55"/>
      <c r="Q8" s="55"/>
      <c r="R8" s="55"/>
      <c r="S8" s="55"/>
      <c r="T8" s="55"/>
      <c r="U8" s="55"/>
    </row>
    <row r="9" spans="1:21" ht="15" customHeight="1">
      <c r="A9" s="61" t="s">
        <v>21</v>
      </c>
      <c r="B9" s="62" t="s">
        <v>22</v>
      </c>
      <c r="C9" s="29" t="s">
        <v>23</v>
      </c>
      <c r="D9" s="186"/>
      <c r="E9" s="188"/>
      <c r="F9" s="190"/>
      <c r="G9" s="195"/>
      <c r="H9" s="197"/>
      <c r="I9" s="197"/>
      <c r="J9" s="197"/>
      <c r="K9" s="197"/>
      <c r="L9" s="195"/>
      <c r="M9" s="199"/>
      <c r="N9" s="198"/>
      <c r="O9" s="198"/>
      <c r="P9" s="55"/>
      <c r="Q9" s="55"/>
      <c r="R9" s="55"/>
      <c r="S9" s="55"/>
      <c r="T9" s="55"/>
      <c r="U9" s="55"/>
    </row>
    <row r="10" spans="1:15" ht="19.5" customHeight="1">
      <c r="A10" s="64">
        <v>1</v>
      </c>
      <c r="B10" s="61"/>
      <c r="C10" s="61">
        <v>1</v>
      </c>
      <c r="D10" s="29">
        <v>23</v>
      </c>
      <c r="E10" s="30" t="s">
        <v>162</v>
      </c>
      <c r="F10" s="31" t="s">
        <v>163</v>
      </c>
      <c r="G10" s="75">
        <v>24822</v>
      </c>
      <c r="H10" s="76">
        <f aca="true" t="shared" si="0" ref="H10:H18">IF(COUNT(G10)=0,"---",41434-G10)</f>
        <v>16612</v>
      </c>
      <c r="I10" s="34" t="s">
        <v>26</v>
      </c>
      <c r="J10" s="35" t="s">
        <v>50</v>
      </c>
      <c r="K10" s="36">
        <v>1</v>
      </c>
      <c r="L10" s="77">
        <v>0.9099</v>
      </c>
      <c r="M10" s="84">
        <v>0.003581134259259259</v>
      </c>
      <c r="N10" s="85">
        <f aca="true" t="shared" si="1" ref="N10:O13">M10*K10</f>
        <v>0.003581134259259259</v>
      </c>
      <c r="O10" s="85">
        <f t="shared" si="1"/>
        <v>0.0032584740625</v>
      </c>
    </row>
    <row r="11" spans="1:15" ht="19.5" customHeight="1">
      <c r="A11" s="64">
        <v>2</v>
      </c>
      <c r="B11" s="61"/>
      <c r="C11" s="61"/>
      <c r="D11" s="11">
        <v>68</v>
      </c>
      <c r="E11" s="16" t="s">
        <v>98</v>
      </c>
      <c r="F11" s="17" t="s">
        <v>148</v>
      </c>
      <c r="G11" s="46">
        <v>27159</v>
      </c>
      <c r="H11" s="47">
        <f t="shared" si="0"/>
        <v>14275</v>
      </c>
      <c r="I11" s="20" t="s">
        <v>54</v>
      </c>
      <c r="J11" s="21" t="s">
        <v>32</v>
      </c>
      <c r="K11" s="22">
        <v>1</v>
      </c>
      <c r="L11" s="65"/>
      <c r="M11" s="84">
        <v>0.003632870370370371</v>
      </c>
      <c r="N11" s="85">
        <f t="shared" si="1"/>
        <v>0.003632870370370371</v>
      </c>
      <c r="O11" s="85">
        <f t="shared" si="1"/>
        <v>0</v>
      </c>
    </row>
    <row r="12" spans="1:15" ht="19.5" customHeight="1">
      <c r="A12" s="64">
        <v>3</v>
      </c>
      <c r="B12" s="61">
        <v>1</v>
      </c>
      <c r="C12" s="61"/>
      <c r="D12" s="12">
        <v>69</v>
      </c>
      <c r="E12" s="38" t="s">
        <v>146</v>
      </c>
      <c r="F12" s="39" t="s">
        <v>147</v>
      </c>
      <c r="G12" s="70">
        <v>34736</v>
      </c>
      <c r="H12" s="71">
        <f t="shared" si="0"/>
        <v>6698</v>
      </c>
      <c r="I12" s="42" t="s">
        <v>83</v>
      </c>
      <c r="J12" s="43" t="s">
        <v>42</v>
      </c>
      <c r="K12" s="44">
        <v>1</v>
      </c>
      <c r="L12" s="72"/>
      <c r="M12" s="84">
        <v>0.00388599537037037</v>
      </c>
      <c r="N12" s="85">
        <f t="shared" si="1"/>
        <v>0.00388599537037037</v>
      </c>
      <c r="O12" s="85">
        <f t="shared" si="1"/>
        <v>0</v>
      </c>
    </row>
    <row r="13" spans="1:15" ht="19.5" customHeight="1">
      <c r="A13" s="64">
        <v>4</v>
      </c>
      <c r="B13" s="61"/>
      <c r="C13" s="61">
        <v>2</v>
      </c>
      <c r="D13" s="13">
        <v>58</v>
      </c>
      <c r="E13" s="94" t="s">
        <v>164</v>
      </c>
      <c r="F13" s="95" t="s">
        <v>165</v>
      </c>
      <c r="G13" s="96">
        <v>24406</v>
      </c>
      <c r="H13" s="97">
        <f t="shared" si="0"/>
        <v>17028</v>
      </c>
      <c r="I13" s="98" t="s">
        <v>26</v>
      </c>
      <c r="J13" s="99" t="s">
        <v>32</v>
      </c>
      <c r="K13" s="100">
        <v>1</v>
      </c>
      <c r="L13" s="101">
        <v>0.9028</v>
      </c>
      <c r="M13" s="84">
        <v>0.003948379629629629</v>
      </c>
      <c r="N13" s="85">
        <f t="shared" si="1"/>
        <v>0.003948379629629629</v>
      </c>
      <c r="O13" s="85">
        <f t="shared" si="1"/>
        <v>0.003564597129629629</v>
      </c>
    </row>
    <row r="14" spans="1:15" ht="19.5" customHeight="1">
      <c r="A14" s="64"/>
      <c r="B14" s="61"/>
      <c r="C14" s="61"/>
      <c r="D14" s="11">
        <v>48</v>
      </c>
      <c r="E14" s="16" t="s">
        <v>143</v>
      </c>
      <c r="F14" s="17" t="s">
        <v>144</v>
      </c>
      <c r="G14" s="46">
        <v>34164</v>
      </c>
      <c r="H14" s="47">
        <f t="shared" si="0"/>
        <v>7270</v>
      </c>
      <c r="I14" s="20" t="s">
        <v>26</v>
      </c>
      <c r="J14" s="21" t="s">
        <v>61</v>
      </c>
      <c r="K14" s="22">
        <v>1</v>
      </c>
      <c r="L14" s="65"/>
      <c r="M14" s="84" t="s">
        <v>166</v>
      </c>
      <c r="N14" s="85"/>
      <c r="O14" s="85"/>
    </row>
    <row r="15" spans="1:15" ht="19.5" customHeight="1">
      <c r="A15" s="64"/>
      <c r="B15" s="61"/>
      <c r="C15" s="61"/>
      <c r="D15" s="11">
        <v>20</v>
      </c>
      <c r="E15" s="16" t="s">
        <v>149</v>
      </c>
      <c r="F15" s="17" t="s">
        <v>150</v>
      </c>
      <c r="G15" s="46">
        <v>31422</v>
      </c>
      <c r="H15" s="47">
        <f t="shared" si="0"/>
        <v>10012</v>
      </c>
      <c r="I15" s="20" t="s">
        <v>54</v>
      </c>
      <c r="J15" s="21" t="s">
        <v>38</v>
      </c>
      <c r="K15" s="22">
        <v>1</v>
      </c>
      <c r="L15" s="65"/>
      <c r="M15" s="84" t="s">
        <v>166</v>
      </c>
      <c r="N15" s="85"/>
      <c r="O15" s="85"/>
    </row>
    <row r="16" spans="1:15" ht="19.5" customHeight="1">
      <c r="A16" s="64"/>
      <c r="B16" s="61"/>
      <c r="C16" s="61"/>
      <c r="D16" s="29">
        <v>19</v>
      </c>
      <c r="E16" s="30" t="s">
        <v>109</v>
      </c>
      <c r="F16" s="31" t="s">
        <v>110</v>
      </c>
      <c r="G16" s="75">
        <v>22538</v>
      </c>
      <c r="H16" s="76">
        <f t="shared" si="0"/>
        <v>18896</v>
      </c>
      <c r="I16" s="34" t="s">
        <v>54</v>
      </c>
      <c r="J16" s="35" t="s">
        <v>38</v>
      </c>
      <c r="K16" s="36">
        <v>1</v>
      </c>
      <c r="L16" s="77">
        <v>0.8676</v>
      </c>
      <c r="M16" s="84" t="s">
        <v>51</v>
      </c>
      <c r="N16" s="85"/>
      <c r="O16" s="85"/>
    </row>
    <row r="17" spans="1:15" ht="19.5" customHeight="1">
      <c r="A17" s="64"/>
      <c r="B17" s="61"/>
      <c r="C17" s="61"/>
      <c r="D17" s="29">
        <v>30</v>
      </c>
      <c r="E17" s="30" t="s">
        <v>167</v>
      </c>
      <c r="F17" s="31" t="s">
        <v>168</v>
      </c>
      <c r="G17" s="75">
        <v>20938</v>
      </c>
      <c r="H17" s="76">
        <f t="shared" si="0"/>
        <v>20496</v>
      </c>
      <c r="I17" s="34" t="s">
        <v>26</v>
      </c>
      <c r="J17" s="35" t="s">
        <v>50</v>
      </c>
      <c r="K17" s="36">
        <v>1</v>
      </c>
      <c r="L17" s="77">
        <v>0.8324</v>
      </c>
      <c r="M17" s="84" t="s">
        <v>51</v>
      </c>
      <c r="N17" s="85"/>
      <c r="O17" s="85"/>
    </row>
    <row r="18" spans="1:15" ht="19.5" customHeight="1">
      <c r="A18" s="64"/>
      <c r="B18" s="61"/>
      <c r="C18" s="61"/>
      <c r="D18" s="29">
        <v>34</v>
      </c>
      <c r="E18" s="30" t="s">
        <v>114</v>
      </c>
      <c r="F18" s="31" t="s">
        <v>115</v>
      </c>
      <c r="G18" s="75">
        <v>20151</v>
      </c>
      <c r="H18" s="76">
        <f t="shared" si="0"/>
        <v>21283</v>
      </c>
      <c r="I18" s="34" t="s">
        <v>49</v>
      </c>
      <c r="J18" s="35" t="s">
        <v>50</v>
      </c>
      <c r="K18" s="36">
        <v>1</v>
      </c>
      <c r="L18" s="77">
        <v>0.8184</v>
      </c>
      <c r="M18" s="84" t="s">
        <v>51</v>
      </c>
      <c r="N18" s="85"/>
      <c r="O18" s="85"/>
    </row>
  </sheetData>
  <sheetProtection/>
  <mergeCells count="13">
    <mergeCell ref="N8:N9"/>
    <mergeCell ref="O8:O9"/>
    <mergeCell ref="K8:K9"/>
    <mergeCell ref="I8:I9"/>
    <mergeCell ref="M8:M9"/>
    <mergeCell ref="L8:L9"/>
    <mergeCell ref="G8:G9"/>
    <mergeCell ref="H8:H9"/>
    <mergeCell ref="J8:J9"/>
    <mergeCell ref="A8:C8"/>
    <mergeCell ref="D8:D9"/>
    <mergeCell ref="E8:E9"/>
    <mergeCell ref="F8:F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1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1" width="5.28125" style="49" customWidth="1"/>
    <col min="2" max="2" width="4.57421875" style="49" customWidth="1"/>
    <col min="3" max="3" width="10.57421875" style="49" bestFit="1" customWidth="1"/>
    <col min="4" max="4" width="14.28125" style="49" customWidth="1"/>
    <col min="5" max="5" width="9.00390625" style="49" customWidth="1"/>
    <col min="6" max="6" width="5.00390625" style="49" bestFit="1" customWidth="1"/>
    <col min="7" max="7" width="3.421875" style="49" customWidth="1"/>
    <col min="8" max="8" width="7.7109375" style="49" bestFit="1" customWidth="1"/>
    <col min="9" max="9" width="4.421875" style="49" customWidth="1"/>
    <col min="10" max="10" width="9.57421875" style="49" customWidth="1"/>
    <col min="11" max="11" width="7.8515625" style="49" customWidth="1"/>
    <col min="12" max="17" width="9.57421875" style="49" customWidth="1"/>
    <col min="18" max="16384" width="9.140625" style="49" customWidth="1"/>
  </cols>
  <sheetData>
    <row r="1" spans="1:10" ht="20.25" customHeight="1">
      <c r="A1" s="48" t="s">
        <v>0</v>
      </c>
      <c r="C1" s="50"/>
      <c r="D1" s="50"/>
      <c r="E1" s="50"/>
      <c r="F1" s="50"/>
      <c r="G1" s="50"/>
      <c r="H1" s="50"/>
      <c r="I1" s="50"/>
      <c r="J1" s="50"/>
    </row>
    <row r="2" spans="1:10" ht="20.25" customHeight="1">
      <c r="A2" s="48" t="s">
        <v>1</v>
      </c>
      <c r="C2" s="50"/>
      <c r="D2" s="50"/>
      <c r="E2" s="50"/>
      <c r="F2" s="50"/>
      <c r="G2" s="50"/>
      <c r="H2" s="50"/>
      <c r="I2" s="50"/>
      <c r="J2" s="50"/>
    </row>
    <row r="3" spans="2:10" ht="12.75" customHeight="1">
      <c r="B3" s="52" t="s">
        <v>237</v>
      </c>
      <c r="C3" s="53"/>
      <c r="D3" s="53"/>
      <c r="E3" s="53"/>
      <c r="F3" s="53"/>
      <c r="G3" s="53"/>
      <c r="H3" s="53"/>
      <c r="I3" s="53"/>
      <c r="J3" s="53"/>
    </row>
    <row r="4" spans="2:11" ht="12.75" customHeight="1">
      <c r="B4" s="52"/>
      <c r="C4" s="53"/>
      <c r="D4" s="53"/>
      <c r="E4" s="53"/>
      <c r="F4" s="53"/>
      <c r="G4" s="53"/>
      <c r="H4" s="53"/>
      <c r="I4" s="53"/>
      <c r="J4" s="53"/>
      <c r="K4" s="53"/>
    </row>
    <row r="5" spans="1:17" ht="19.5" customHeight="1">
      <c r="A5" s="55"/>
      <c r="B5" s="55"/>
      <c r="C5" s="56" t="s">
        <v>250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1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ht="19.5" customHeight="1">
      <c r="A7" s="58"/>
      <c r="B7" s="55"/>
      <c r="C7" s="55"/>
      <c r="D7" s="55"/>
      <c r="E7" s="55"/>
      <c r="F7" s="55"/>
      <c r="G7" s="55"/>
      <c r="H7" s="55"/>
      <c r="I7" s="55"/>
      <c r="J7" s="78"/>
      <c r="K7" s="78"/>
      <c r="L7" s="55"/>
      <c r="M7" s="55"/>
      <c r="N7" s="55"/>
      <c r="O7" s="55"/>
      <c r="P7" s="55"/>
      <c r="Q7" s="55"/>
    </row>
    <row r="8" spans="1:17" ht="19.5" customHeight="1">
      <c r="A8" s="60" t="s">
        <v>6</v>
      </c>
      <c r="B8" s="185" t="s">
        <v>7</v>
      </c>
      <c r="C8" s="187" t="s">
        <v>8</v>
      </c>
      <c r="D8" s="189" t="s">
        <v>9</v>
      </c>
      <c r="E8" s="194" t="s">
        <v>10</v>
      </c>
      <c r="F8" s="196" t="s">
        <v>11</v>
      </c>
      <c r="G8" s="196" t="s">
        <v>12</v>
      </c>
      <c r="H8" s="196" t="s">
        <v>13</v>
      </c>
      <c r="I8" s="196" t="s">
        <v>14</v>
      </c>
      <c r="J8" s="199" t="s">
        <v>135</v>
      </c>
      <c r="K8" s="198" t="s">
        <v>18</v>
      </c>
      <c r="L8" s="55"/>
      <c r="M8" s="55"/>
      <c r="N8" s="55"/>
      <c r="O8" s="55"/>
      <c r="P8" s="55"/>
      <c r="Q8" s="55"/>
    </row>
    <row r="9" spans="1:17" ht="15" customHeight="1">
      <c r="A9" s="61" t="s">
        <v>21</v>
      </c>
      <c r="B9" s="186"/>
      <c r="C9" s="188"/>
      <c r="D9" s="190"/>
      <c r="E9" s="195"/>
      <c r="F9" s="197"/>
      <c r="G9" s="197"/>
      <c r="H9" s="197"/>
      <c r="I9" s="197"/>
      <c r="J9" s="199"/>
      <c r="K9" s="198"/>
      <c r="L9" s="55"/>
      <c r="M9" s="55"/>
      <c r="N9" s="55"/>
      <c r="O9" s="55"/>
      <c r="P9" s="55"/>
      <c r="Q9" s="55"/>
    </row>
    <row r="10" spans="1:17" ht="19.5" customHeight="1">
      <c r="A10" s="14">
        <v>1</v>
      </c>
      <c r="B10" s="11">
        <v>9</v>
      </c>
      <c r="C10" s="16" t="s">
        <v>157</v>
      </c>
      <c r="D10" s="17" t="s">
        <v>158</v>
      </c>
      <c r="E10" s="82">
        <v>33407</v>
      </c>
      <c r="F10" s="47">
        <f>IF(COUNT(E10)=0,"---",41434-E10)</f>
        <v>8027</v>
      </c>
      <c r="G10" s="20" t="s">
        <v>26</v>
      </c>
      <c r="H10" s="21" t="s">
        <v>27</v>
      </c>
      <c r="I10" s="22">
        <v>1</v>
      </c>
      <c r="J10" s="84">
        <v>0.016782175925925926</v>
      </c>
      <c r="K10" s="85">
        <f>J10*I10</f>
        <v>0.016782175925925926</v>
      </c>
      <c r="L10" s="93"/>
      <c r="M10" s="93"/>
      <c r="N10" s="93"/>
      <c r="O10" s="93"/>
      <c r="P10" s="93"/>
      <c r="Q10" s="93"/>
    </row>
    <row r="12" spans="1:17" ht="19.5" customHeight="1">
      <c r="A12" s="55"/>
      <c r="B12" s="55"/>
      <c r="C12" s="56" t="s">
        <v>251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7" ht="1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17" ht="19.5" customHeight="1">
      <c r="A14" s="58"/>
      <c r="B14" s="55"/>
      <c r="C14" s="55"/>
      <c r="D14" s="55"/>
      <c r="E14" s="55"/>
      <c r="F14" s="55"/>
      <c r="G14" s="55"/>
      <c r="H14" s="55"/>
      <c r="I14" s="55"/>
      <c r="J14" s="78"/>
      <c r="K14" s="78"/>
      <c r="L14" s="55"/>
      <c r="M14" s="55"/>
      <c r="N14" s="55"/>
      <c r="O14" s="55"/>
      <c r="P14" s="55"/>
      <c r="Q14" s="55"/>
    </row>
    <row r="15" spans="1:17" ht="19.5" customHeight="1">
      <c r="A15" s="60" t="s">
        <v>6</v>
      </c>
      <c r="B15" s="185" t="s">
        <v>7</v>
      </c>
      <c r="C15" s="187" t="s">
        <v>8</v>
      </c>
      <c r="D15" s="189" t="s">
        <v>9</v>
      </c>
      <c r="E15" s="194" t="s">
        <v>10</v>
      </c>
      <c r="F15" s="196" t="s">
        <v>11</v>
      </c>
      <c r="G15" s="196" t="s">
        <v>12</v>
      </c>
      <c r="H15" s="196" t="s">
        <v>13</v>
      </c>
      <c r="I15" s="196" t="s">
        <v>14</v>
      </c>
      <c r="J15" s="199" t="s">
        <v>135</v>
      </c>
      <c r="K15" s="198" t="s">
        <v>18</v>
      </c>
      <c r="L15" s="55"/>
      <c r="M15" s="55"/>
      <c r="N15" s="55"/>
      <c r="O15" s="55"/>
      <c r="P15" s="55"/>
      <c r="Q15" s="55"/>
    </row>
    <row r="16" spans="1:17" ht="15" customHeight="1">
      <c r="A16" s="61" t="s">
        <v>21</v>
      </c>
      <c r="B16" s="186"/>
      <c r="C16" s="188"/>
      <c r="D16" s="190"/>
      <c r="E16" s="195"/>
      <c r="F16" s="197"/>
      <c r="G16" s="197"/>
      <c r="H16" s="197"/>
      <c r="I16" s="197"/>
      <c r="J16" s="199"/>
      <c r="K16" s="198"/>
      <c r="L16" s="55"/>
      <c r="M16" s="55"/>
      <c r="N16" s="55"/>
      <c r="O16" s="55"/>
      <c r="P16" s="55"/>
      <c r="Q16" s="55"/>
    </row>
    <row r="17" spans="1:17" ht="19.5" customHeight="1">
      <c r="A17" s="14">
        <v>1</v>
      </c>
      <c r="B17" s="11">
        <v>10</v>
      </c>
      <c r="C17" s="16" t="s">
        <v>252</v>
      </c>
      <c r="D17" s="17" t="s">
        <v>253</v>
      </c>
      <c r="E17" s="82">
        <v>32930</v>
      </c>
      <c r="F17" s="47">
        <f>IF(COUNT(E17)=0,"---",41434-E17)</f>
        <v>8504</v>
      </c>
      <c r="G17" s="20" t="s">
        <v>49</v>
      </c>
      <c r="H17" s="21" t="s">
        <v>27</v>
      </c>
      <c r="I17" s="22">
        <v>1</v>
      </c>
      <c r="J17" s="84">
        <v>0.014617708333333333</v>
      </c>
      <c r="K17" s="85">
        <f>J17*I17</f>
        <v>0.014617708333333333</v>
      </c>
      <c r="L17" s="93"/>
      <c r="M17" s="93"/>
      <c r="N17" s="93"/>
      <c r="O17" s="93"/>
      <c r="P17" s="93"/>
      <c r="Q17" s="93"/>
    </row>
    <row r="18" spans="1:17" ht="19.5" customHeight="1">
      <c r="A18" s="14">
        <v>2</v>
      </c>
      <c r="B18" s="11">
        <v>68</v>
      </c>
      <c r="C18" s="16" t="s">
        <v>98</v>
      </c>
      <c r="D18" s="17" t="s">
        <v>148</v>
      </c>
      <c r="E18" s="82">
        <v>27159</v>
      </c>
      <c r="F18" s="47">
        <f>IF(COUNT(E18)=0,"---",41434-E18)</f>
        <v>14275</v>
      </c>
      <c r="G18" s="20" t="s">
        <v>54</v>
      </c>
      <c r="H18" s="21" t="s">
        <v>32</v>
      </c>
      <c r="I18" s="22">
        <v>1</v>
      </c>
      <c r="J18" s="84">
        <v>0.01481585648148148</v>
      </c>
      <c r="K18" s="85">
        <f>J18*I18</f>
        <v>0.01481585648148148</v>
      </c>
      <c r="L18" s="93"/>
      <c r="M18" s="93"/>
      <c r="N18" s="93"/>
      <c r="O18" s="93"/>
      <c r="P18" s="93"/>
      <c r="Q18" s="93"/>
    </row>
    <row r="19" spans="1:17" ht="19.5" customHeight="1">
      <c r="A19" s="14">
        <v>3</v>
      </c>
      <c r="B19" s="11">
        <v>58</v>
      </c>
      <c r="C19" s="16" t="s">
        <v>164</v>
      </c>
      <c r="D19" s="17" t="s">
        <v>165</v>
      </c>
      <c r="E19" s="82">
        <v>24406</v>
      </c>
      <c r="F19" s="47">
        <f>IF(COUNT(E19)=0,"---",41434-E19)</f>
        <v>17028</v>
      </c>
      <c r="G19" s="20" t="s">
        <v>26</v>
      </c>
      <c r="H19" s="21" t="s">
        <v>32</v>
      </c>
      <c r="I19" s="22">
        <v>1</v>
      </c>
      <c r="J19" s="84">
        <v>0.01504988425925926</v>
      </c>
      <c r="K19" s="85">
        <f>J19*I19</f>
        <v>0.01504988425925926</v>
      </c>
      <c r="L19" s="93"/>
      <c r="M19" s="93"/>
      <c r="N19" s="93"/>
      <c r="O19" s="93"/>
      <c r="P19" s="93"/>
      <c r="Q19" s="93"/>
    </row>
    <row r="20" spans="1:17" ht="19.5" customHeight="1">
      <c r="A20" s="14"/>
      <c r="B20" s="11">
        <v>30</v>
      </c>
      <c r="C20" s="16" t="s">
        <v>167</v>
      </c>
      <c r="D20" s="17" t="s">
        <v>168</v>
      </c>
      <c r="E20" s="82">
        <v>20938</v>
      </c>
      <c r="F20" s="47">
        <f>IF(COUNT(E20)=0,"---",41434-E20)</f>
        <v>20496</v>
      </c>
      <c r="G20" s="20" t="s">
        <v>26</v>
      </c>
      <c r="H20" s="21" t="s">
        <v>50</v>
      </c>
      <c r="I20" s="22"/>
      <c r="J20" s="84" t="s">
        <v>166</v>
      </c>
      <c r="K20" s="85"/>
      <c r="L20" s="93"/>
      <c r="M20" s="93"/>
      <c r="N20" s="93"/>
      <c r="O20" s="93"/>
      <c r="P20" s="93"/>
      <c r="Q20" s="93"/>
    </row>
    <row r="21" spans="1:17" ht="19.5" customHeight="1">
      <c r="A21" s="14"/>
      <c r="B21" s="11">
        <v>23</v>
      </c>
      <c r="C21" s="16" t="s">
        <v>162</v>
      </c>
      <c r="D21" s="17" t="s">
        <v>163</v>
      </c>
      <c r="E21" s="82">
        <v>24822</v>
      </c>
      <c r="F21" s="47">
        <f>IF(COUNT(E21)=0,"---",41434-E21)</f>
        <v>16612</v>
      </c>
      <c r="G21" s="20" t="s">
        <v>26</v>
      </c>
      <c r="H21" s="21" t="s">
        <v>50</v>
      </c>
      <c r="I21" s="22"/>
      <c r="J21" s="84" t="s">
        <v>51</v>
      </c>
      <c r="K21" s="85"/>
      <c r="L21" s="93"/>
      <c r="M21" s="93"/>
      <c r="N21" s="93"/>
      <c r="O21" s="93"/>
      <c r="P21" s="93"/>
      <c r="Q21" s="93"/>
    </row>
  </sheetData>
  <sheetProtection/>
  <mergeCells count="20">
    <mergeCell ref="F8:F9"/>
    <mergeCell ref="H8:H9"/>
    <mergeCell ref="B8:B9"/>
    <mergeCell ref="C8:C9"/>
    <mergeCell ref="D8:D9"/>
    <mergeCell ref="B15:B16"/>
    <mergeCell ref="C15:C16"/>
    <mergeCell ref="D15:D16"/>
    <mergeCell ref="E8:E9"/>
    <mergeCell ref="E15:E16"/>
    <mergeCell ref="I8:I9"/>
    <mergeCell ref="G8:G9"/>
    <mergeCell ref="J8:J9"/>
    <mergeCell ref="J15:J16"/>
    <mergeCell ref="K15:K16"/>
    <mergeCell ref="K8:K9"/>
    <mergeCell ref="F15:F16"/>
    <mergeCell ref="G15:G16"/>
    <mergeCell ref="H15:H16"/>
    <mergeCell ref="I15:I16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7109375" style="115" customWidth="1"/>
    <col min="2" max="2" width="4.00390625" style="115" customWidth="1"/>
    <col min="3" max="3" width="7.8515625" style="116" customWidth="1"/>
    <col min="4" max="4" width="12.421875" style="116" customWidth="1"/>
    <col min="5" max="5" width="8.8515625" style="116" customWidth="1"/>
    <col min="6" max="6" width="8.00390625" style="116" bestFit="1" customWidth="1"/>
    <col min="7" max="7" width="7.421875" style="116" bestFit="1" customWidth="1"/>
    <col min="8" max="8" width="11.00390625" style="116" customWidth="1"/>
    <col min="9" max="9" width="5.57421875" style="116" customWidth="1"/>
    <col min="10" max="12" width="4.421875" style="115" customWidth="1"/>
    <col min="13" max="13" width="5.00390625" style="115" customWidth="1"/>
    <col min="14" max="15" width="4.421875" style="115" customWidth="1"/>
    <col min="16" max="16" width="8.8515625" style="102" customWidth="1"/>
    <col min="17" max="17" width="6.57421875" style="102" customWidth="1"/>
    <col min="18" max="16384" width="9.140625" style="116" customWidth="1"/>
  </cols>
  <sheetData>
    <row r="1" spans="1:16" s="49" customFormat="1" ht="20.25" customHeight="1">
      <c r="A1" s="48" t="s">
        <v>169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49" customFormat="1" ht="20.25" customHeight="1">
      <c r="A2" s="48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16" s="49" customFormat="1" ht="12.75" customHeight="1">
      <c r="B3" s="52" t="s">
        <v>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7" s="102" customFormat="1" ht="12.75" customHeight="1"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7" s="102" customFormat="1" ht="19.5" customHeight="1">
      <c r="A5" s="105"/>
      <c r="B5" s="105"/>
      <c r="C5" s="106" t="s">
        <v>170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spans="1:17" s="102" customFormat="1" ht="1.5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</row>
    <row r="7" spans="1:17" s="102" customFormat="1" ht="19.5" customHeight="1">
      <c r="A7" s="59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7"/>
      <c r="Q7" s="107"/>
    </row>
    <row r="8" spans="1:22" s="102" customFormat="1" ht="19.5" customHeight="1">
      <c r="A8" s="60" t="s">
        <v>6</v>
      </c>
      <c r="B8" s="202" t="s">
        <v>7</v>
      </c>
      <c r="C8" s="204" t="s">
        <v>8</v>
      </c>
      <c r="D8" s="206" t="s">
        <v>9</v>
      </c>
      <c r="E8" s="208" t="s">
        <v>10</v>
      </c>
      <c r="F8" s="200" t="s">
        <v>171</v>
      </c>
      <c r="G8" s="200" t="s">
        <v>12</v>
      </c>
      <c r="H8" s="200" t="s">
        <v>13</v>
      </c>
      <c r="I8" s="202" t="s">
        <v>14</v>
      </c>
      <c r="J8" s="211" t="s">
        <v>172</v>
      </c>
      <c r="K8" s="211"/>
      <c r="L8" s="211"/>
      <c r="M8" s="211"/>
      <c r="N8" s="211"/>
      <c r="O8" s="211"/>
      <c r="P8" s="210" t="s">
        <v>16</v>
      </c>
      <c r="Q8" s="211" t="s">
        <v>18</v>
      </c>
      <c r="R8" s="105"/>
      <c r="S8" s="105"/>
      <c r="T8" s="105"/>
      <c r="U8" s="105"/>
      <c r="V8" s="105"/>
    </row>
    <row r="9" spans="1:22" s="102" customFormat="1" ht="15" customHeight="1">
      <c r="A9" s="61" t="s">
        <v>21</v>
      </c>
      <c r="B9" s="203"/>
      <c r="C9" s="205"/>
      <c r="D9" s="207"/>
      <c r="E9" s="209"/>
      <c r="F9" s="201"/>
      <c r="G9" s="201"/>
      <c r="H9" s="201"/>
      <c r="I9" s="203"/>
      <c r="J9" s="108">
        <v>1</v>
      </c>
      <c r="K9" s="108">
        <v>1.05</v>
      </c>
      <c r="L9" s="108">
        <v>1.1</v>
      </c>
      <c r="M9" s="108">
        <v>1.15</v>
      </c>
      <c r="N9" s="108">
        <v>1.2</v>
      </c>
      <c r="O9" s="108">
        <v>1.25</v>
      </c>
      <c r="P9" s="210"/>
      <c r="Q9" s="211"/>
      <c r="R9" s="105"/>
      <c r="S9" s="105"/>
      <c r="T9" s="105"/>
      <c r="U9" s="105"/>
      <c r="V9" s="105"/>
    </row>
    <row r="10" spans="1:23" s="102" customFormat="1" ht="19.5" customHeight="1">
      <c r="A10" s="109">
        <v>1</v>
      </c>
      <c r="B10" s="11">
        <v>24</v>
      </c>
      <c r="C10" s="16" t="s">
        <v>173</v>
      </c>
      <c r="D10" s="17" t="s">
        <v>174</v>
      </c>
      <c r="E10" s="46">
        <v>25190</v>
      </c>
      <c r="F10" s="47">
        <f aca="true" t="shared" si="0" ref="F10:F16">IF(COUNT(E10)=0,"---",41434-E10)</f>
        <v>16244</v>
      </c>
      <c r="G10" s="20" t="s">
        <v>41</v>
      </c>
      <c r="H10" s="21" t="s">
        <v>50</v>
      </c>
      <c r="I10" s="22">
        <v>1</v>
      </c>
      <c r="J10" s="110" t="s">
        <v>175</v>
      </c>
      <c r="K10" s="110" t="s">
        <v>175</v>
      </c>
      <c r="L10" s="110">
        <v>0</v>
      </c>
      <c r="M10" s="110" t="s">
        <v>176</v>
      </c>
      <c r="N10" s="110" t="s">
        <v>176</v>
      </c>
      <c r="O10" s="110" t="s">
        <v>177</v>
      </c>
      <c r="P10" s="24">
        <v>1.2</v>
      </c>
      <c r="Q10" s="111">
        <f>P10*I10</f>
        <v>1.2</v>
      </c>
      <c r="R10" s="112"/>
      <c r="S10" s="105"/>
      <c r="T10" s="105"/>
      <c r="U10" s="105"/>
      <c r="V10" s="105"/>
      <c r="W10" s="105"/>
    </row>
    <row r="11" spans="1:23" s="102" customFormat="1" ht="19.5" customHeight="1">
      <c r="A11" s="109">
        <v>2</v>
      </c>
      <c r="B11" s="11">
        <v>78</v>
      </c>
      <c r="C11" s="16" t="s">
        <v>178</v>
      </c>
      <c r="D11" s="17" t="s">
        <v>179</v>
      </c>
      <c r="E11" s="46">
        <v>34235</v>
      </c>
      <c r="F11" s="47">
        <f t="shared" si="0"/>
        <v>7199</v>
      </c>
      <c r="G11" s="20" t="s">
        <v>41</v>
      </c>
      <c r="H11" s="21" t="s">
        <v>42</v>
      </c>
      <c r="I11" s="22">
        <v>1</v>
      </c>
      <c r="J11" s="110" t="s">
        <v>180</v>
      </c>
      <c r="K11" s="110" t="s">
        <v>176</v>
      </c>
      <c r="L11" s="110" t="s">
        <v>176</v>
      </c>
      <c r="M11" s="110" t="s">
        <v>181</v>
      </c>
      <c r="N11" s="110"/>
      <c r="O11" s="110"/>
      <c r="P11" s="24">
        <v>1.1</v>
      </c>
      <c r="Q11" s="111">
        <f>P11*I11</f>
        <v>1.1</v>
      </c>
      <c r="R11" s="112"/>
      <c r="S11" s="105"/>
      <c r="T11" s="105"/>
      <c r="U11" s="105"/>
      <c r="V11" s="105"/>
      <c r="W11" s="105"/>
    </row>
    <row r="12" spans="1:23" s="102" customFormat="1" ht="19.5" customHeight="1">
      <c r="A12" s="109">
        <v>3</v>
      </c>
      <c r="B12" s="11">
        <v>18</v>
      </c>
      <c r="C12" s="16" t="s">
        <v>35</v>
      </c>
      <c r="D12" s="17" t="s">
        <v>36</v>
      </c>
      <c r="E12" s="46">
        <v>30163</v>
      </c>
      <c r="F12" s="47">
        <f t="shared" si="0"/>
        <v>11271</v>
      </c>
      <c r="G12" s="20" t="s">
        <v>37</v>
      </c>
      <c r="H12" s="21" t="s">
        <v>38</v>
      </c>
      <c r="I12" s="22">
        <v>1</v>
      </c>
      <c r="J12" s="110" t="s">
        <v>176</v>
      </c>
      <c r="K12" s="110" t="s">
        <v>176</v>
      </c>
      <c r="L12" s="110" t="s">
        <v>175</v>
      </c>
      <c r="M12" s="110" t="s">
        <v>175</v>
      </c>
      <c r="N12" s="110" t="s">
        <v>175</v>
      </c>
      <c r="O12" s="110"/>
      <c r="P12" s="24">
        <v>1.05</v>
      </c>
      <c r="Q12" s="111">
        <f>P12*I12</f>
        <v>1.05</v>
      </c>
      <c r="R12" s="112"/>
      <c r="S12" s="105"/>
      <c r="T12" s="105"/>
      <c r="U12" s="105"/>
      <c r="V12" s="105"/>
      <c r="W12" s="105"/>
    </row>
    <row r="13" spans="1:23" s="102" customFormat="1" ht="19.5" customHeight="1">
      <c r="A13" s="109">
        <v>4</v>
      </c>
      <c r="B13" s="11">
        <v>59</v>
      </c>
      <c r="C13" s="16" t="s">
        <v>159</v>
      </c>
      <c r="D13" s="17" t="s">
        <v>160</v>
      </c>
      <c r="E13" s="46">
        <v>26668</v>
      </c>
      <c r="F13" s="47">
        <f t="shared" si="0"/>
        <v>14766</v>
      </c>
      <c r="G13" s="20" t="s">
        <v>26</v>
      </c>
      <c r="H13" s="21" t="s">
        <v>32</v>
      </c>
      <c r="I13" s="22">
        <v>1</v>
      </c>
      <c r="J13" s="113" t="s">
        <v>180</v>
      </c>
      <c r="K13" s="110" t="s">
        <v>181</v>
      </c>
      <c r="L13" s="110"/>
      <c r="M13" s="110"/>
      <c r="N13" s="110"/>
      <c r="O13" s="110"/>
      <c r="P13" s="24">
        <v>1</v>
      </c>
      <c r="Q13" s="111">
        <f>P13*I13</f>
        <v>1</v>
      </c>
      <c r="R13" s="112"/>
      <c r="S13" s="105"/>
      <c r="T13" s="105"/>
      <c r="U13" s="105"/>
      <c r="V13" s="105"/>
      <c r="W13" s="105"/>
    </row>
    <row r="14" spans="1:23" s="102" customFormat="1" ht="19.5" customHeight="1">
      <c r="A14" s="109"/>
      <c r="B14" s="11">
        <v>11</v>
      </c>
      <c r="C14" s="16" t="s">
        <v>24</v>
      </c>
      <c r="D14" s="17" t="s">
        <v>25</v>
      </c>
      <c r="E14" s="46">
        <v>33373</v>
      </c>
      <c r="F14" s="47">
        <f t="shared" si="0"/>
        <v>8061</v>
      </c>
      <c r="G14" s="20" t="s">
        <v>26</v>
      </c>
      <c r="H14" s="21" t="s">
        <v>27</v>
      </c>
      <c r="I14" s="22">
        <v>1</v>
      </c>
      <c r="J14" s="114" t="s">
        <v>175</v>
      </c>
      <c r="K14" s="110" t="s">
        <v>175</v>
      </c>
      <c r="L14" s="110" t="s">
        <v>175</v>
      </c>
      <c r="M14" s="110" t="s">
        <v>175</v>
      </c>
      <c r="N14" s="110" t="s">
        <v>175</v>
      </c>
      <c r="O14" s="110" t="s">
        <v>181</v>
      </c>
      <c r="P14" s="24" t="s">
        <v>182</v>
      </c>
      <c r="Q14" s="111"/>
      <c r="R14" s="112"/>
      <c r="S14" s="105"/>
      <c r="T14" s="105"/>
      <c r="U14" s="105"/>
      <c r="V14" s="105"/>
      <c r="W14" s="105"/>
    </row>
    <row r="15" spans="1:23" s="102" customFormat="1" ht="19.5" customHeight="1">
      <c r="A15" s="109"/>
      <c r="B15" s="11">
        <v>57</v>
      </c>
      <c r="C15" s="16" t="s">
        <v>29</v>
      </c>
      <c r="D15" s="17" t="s">
        <v>30</v>
      </c>
      <c r="E15" s="46">
        <v>22772</v>
      </c>
      <c r="F15" s="47">
        <f t="shared" si="0"/>
        <v>18662</v>
      </c>
      <c r="G15" s="20" t="s">
        <v>31</v>
      </c>
      <c r="H15" s="21" t="s">
        <v>32</v>
      </c>
      <c r="I15" s="22">
        <v>1.1</v>
      </c>
      <c r="J15" s="110" t="s">
        <v>175</v>
      </c>
      <c r="K15" s="110" t="s">
        <v>175</v>
      </c>
      <c r="L15" s="110" t="s">
        <v>175</v>
      </c>
      <c r="M15" s="110" t="s">
        <v>175</v>
      </c>
      <c r="N15" s="110" t="s">
        <v>175</v>
      </c>
      <c r="O15" s="110" t="s">
        <v>175</v>
      </c>
      <c r="P15" s="24" t="s">
        <v>51</v>
      </c>
      <c r="Q15" s="111" t="s">
        <v>51</v>
      </c>
      <c r="R15" s="112"/>
      <c r="S15" s="105"/>
      <c r="T15" s="105"/>
      <c r="U15" s="105"/>
      <c r="V15" s="105"/>
      <c r="W15" s="105"/>
    </row>
    <row r="16" spans="1:23" s="102" customFormat="1" ht="19.5" customHeight="1">
      <c r="A16" s="109"/>
      <c r="B16" s="11">
        <v>60</v>
      </c>
      <c r="C16" s="16" t="s">
        <v>138</v>
      </c>
      <c r="D16" s="17" t="s">
        <v>139</v>
      </c>
      <c r="E16" s="46">
        <v>31956</v>
      </c>
      <c r="F16" s="47">
        <f t="shared" si="0"/>
        <v>9478</v>
      </c>
      <c r="G16" s="20" t="s">
        <v>26</v>
      </c>
      <c r="H16" s="21" t="s">
        <v>32</v>
      </c>
      <c r="I16" s="22">
        <v>1</v>
      </c>
      <c r="J16" s="110" t="s">
        <v>175</v>
      </c>
      <c r="K16" s="110" t="s">
        <v>175</v>
      </c>
      <c r="L16" s="110" t="s">
        <v>175</v>
      </c>
      <c r="M16" s="110" t="s">
        <v>175</v>
      </c>
      <c r="N16" s="110" t="s">
        <v>175</v>
      </c>
      <c r="O16" s="110" t="s">
        <v>175</v>
      </c>
      <c r="P16" s="24" t="s">
        <v>51</v>
      </c>
      <c r="Q16" s="111" t="s">
        <v>51</v>
      </c>
      <c r="R16" s="112"/>
      <c r="S16" s="105"/>
      <c r="T16" s="105"/>
      <c r="U16" s="105"/>
      <c r="V16" s="105"/>
      <c r="W16" s="105"/>
    </row>
  </sheetData>
  <sheetProtection/>
  <mergeCells count="11">
    <mergeCell ref="P8:P9"/>
    <mergeCell ref="Q8:Q9"/>
    <mergeCell ref="I8:I9"/>
    <mergeCell ref="J8:O8"/>
    <mergeCell ref="G8:G9"/>
    <mergeCell ref="H8:H9"/>
    <mergeCell ref="B8:B9"/>
    <mergeCell ref="C8:C9"/>
    <mergeCell ref="D8:D9"/>
    <mergeCell ref="E8:E9"/>
    <mergeCell ref="F8:F9"/>
  </mergeCells>
  <printOptions horizontalCentered="1"/>
  <pageMargins left="0.1968503937007874" right="0.1968503937007874" top="0.7874015748031497" bottom="0.5905511811023623" header="0.5118110236220472" footer="0.3937007874015748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W1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115" customWidth="1"/>
    <col min="2" max="2" width="4.00390625" style="115" customWidth="1"/>
    <col min="3" max="3" width="9.57421875" style="116" customWidth="1"/>
    <col min="4" max="4" width="12.421875" style="116" customWidth="1"/>
    <col min="5" max="5" width="8.8515625" style="116" customWidth="1"/>
    <col min="6" max="6" width="8.00390625" style="116" bestFit="1" customWidth="1"/>
    <col min="7" max="7" width="7.421875" style="116" bestFit="1" customWidth="1"/>
    <col min="8" max="8" width="11.00390625" style="116" customWidth="1"/>
    <col min="9" max="9" width="5.57421875" style="116" customWidth="1"/>
    <col min="10" max="12" width="4.421875" style="115" customWidth="1"/>
    <col min="13" max="13" width="5.00390625" style="115" customWidth="1"/>
    <col min="14" max="15" width="4.421875" style="115" customWidth="1"/>
    <col min="16" max="16" width="6.421875" style="102" customWidth="1"/>
    <col min="17" max="17" width="6.57421875" style="102" customWidth="1"/>
    <col min="18" max="16384" width="9.140625" style="116" customWidth="1"/>
  </cols>
  <sheetData>
    <row r="1" spans="1:16" s="49" customFormat="1" ht="20.25" customHeight="1">
      <c r="A1" s="48" t="s">
        <v>169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49" customFormat="1" ht="20.25" customHeight="1">
      <c r="A2" s="48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16" s="49" customFormat="1" ht="12.75" customHeight="1">
      <c r="B3" s="52" t="s">
        <v>237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2:17" s="102" customFormat="1" ht="12.75" customHeight="1"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7" s="102" customFormat="1" ht="19.5" customHeight="1">
      <c r="A5" s="105"/>
      <c r="B5" s="105"/>
      <c r="C5" s="106" t="s">
        <v>183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spans="1:17" s="102" customFormat="1" ht="1.5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</row>
    <row r="7" spans="1:17" s="102" customFormat="1" ht="19.5" customHeight="1">
      <c r="A7" s="59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7"/>
      <c r="Q7" s="107"/>
    </row>
    <row r="8" spans="1:22" s="102" customFormat="1" ht="19.5" customHeight="1">
      <c r="A8" s="60" t="s">
        <v>6</v>
      </c>
      <c r="B8" s="202" t="s">
        <v>7</v>
      </c>
      <c r="C8" s="204" t="s">
        <v>8</v>
      </c>
      <c r="D8" s="206" t="s">
        <v>9</v>
      </c>
      <c r="E8" s="208" t="s">
        <v>10</v>
      </c>
      <c r="F8" s="200" t="s">
        <v>11</v>
      </c>
      <c r="G8" s="200" t="s">
        <v>12</v>
      </c>
      <c r="H8" s="200" t="s">
        <v>13</v>
      </c>
      <c r="I8" s="202" t="s">
        <v>14</v>
      </c>
      <c r="J8" s="211" t="s">
        <v>172</v>
      </c>
      <c r="K8" s="211"/>
      <c r="L8" s="211"/>
      <c r="M8" s="211"/>
      <c r="N8" s="211"/>
      <c r="O8" s="211"/>
      <c r="P8" s="210" t="s">
        <v>16</v>
      </c>
      <c r="Q8" s="211" t="s">
        <v>18</v>
      </c>
      <c r="R8" s="105"/>
      <c r="S8" s="105"/>
      <c r="T8" s="105"/>
      <c r="U8" s="105"/>
      <c r="V8" s="105"/>
    </row>
    <row r="9" spans="1:22" s="102" customFormat="1" ht="15" customHeight="1">
      <c r="A9" s="61" t="s">
        <v>21</v>
      </c>
      <c r="B9" s="203"/>
      <c r="C9" s="205"/>
      <c r="D9" s="207"/>
      <c r="E9" s="209"/>
      <c r="F9" s="201"/>
      <c r="G9" s="201"/>
      <c r="H9" s="201"/>
      <c r="I9" s="203"/>
      <c r="J9" s="108">
        <v>1.2</v>
      </c>
      <c r="K9" s="108">
        <v>1.25</v>
      </c>
      <c r="L9" s="108">
        <v>1.3</v>
      </c>
      <c r="M9" s="108">
        <v>1.35</v>
      </c>
      <c r="N9" s="108">
        <v>1.4</v>
      </c>
      <c r="O9" s="108">
        <v>1.45</v>
      </c>
      <c r="P9" s="210"/>
      <c r="Q9" s="211"/>
      <c r="R9" s="105"/>
      <c r="S9" s="105"/>
      <c r="T9" s="105"/>
      <c r="U9" s="105"/>
      <c r="V9" s="105"/>
    </row>
    <row r="10" spans="1:23" s="102" customFormat="1" ht="19.5" customHeight="1">
      <c r="A10" s="109">
        <v>1</v>
      </c>
      <c r="B10" s="11">
        <v>77</v>
      </c>
      <c r="C10" s="16" t="s">
        <v>124</v>
      </c>
      <c r="D10" s="17" t="s">
        <v>184</v>
      </c>
      <c r="E10" s="46">
        <v>32235</v>
      </c>
      <c r="F10" s="47">
        <f aca="true" t="shared" si="0" ref="F10:F17">IF(COUNT(E10)=0,"---",41434-E10)</f>
        <v>9199</v>
      </c>
      <c r="G10" s="20" t="s">
        <v>83</v>
      </c>
      <c r="H10" s="21" t="s">
        <v>42</v>
      </c>
      <c r="I10" s="22">
        <v>1</v>
      </c>
      <c r="J10" s="110" t="s">
        <v>175</v>
      </c>
      <c r="K10" s="110" t="s">
        <v>175</v>
      </c>
      <c r="L10" s="110" t="s">
        <v>180</v>
      </c>
      <c r="M10" s="110" t="s">
        <v>176</v>
      </c>
      <c r="N10" s="110" t="s">
        <v>176</v>
      </c>
      <c r="O10" s="110" t="s">
        <v>181</v>
      </c>
      <c r="P10" s="24">
        <v>1.4</v>
      </c>
      <c r="Q10" s="111">
        <f>P10*I10</f>
        <v>1.4</v>
      </c>
      <c r="R10" s="112"/>
      <c r="S10" s="105"/>
      <c r="T10" s="105"/>
      <c r="U10" s="105"/>
      <c r="V10" s="105"/>
      <c r="W10" s="105"/>
    </row>
    <row r="11" spans="1:23" s="102" customFormat="1" ht="19.5" customHeight="1">
      <c r="A11" s="109">
        <v>2</v>
      </c>
      <c r="B11" s="11">
        <v>45</v>
      </c>
      <c r="C11" s="16" t="s">
        <v>68</v>
      </c>
      <c r="D11" s="17" t="s">
        <v>69</v>
      </c>
      <c r="E11" s="46">
        <v>34322</v>
      </c>
      <c r="F11" s="47">
        <f t="shared" si="0"/>
        <v>7112</v>
      </c>
      <c r="G11" s="20" t="s">
        <v>26</v>
      </c>
      <c r="H11" s="21" t="s">
        <v>61</v>
      </c>
      <c r="I11" s="22">
        <v>1</v>
      </c>
      <c r="J11" s="110" t="s">
        <v>175</v>
      </c>
      <c r="K11" s="110" t="s">
        <v>175</v>
      </c>
      <c r="L11" s="110" t="s">
        <v>176</v>
      </c>
      <c r="M11" s="110" t="s">
        <v>176</v>
      </c>
      <c r="N11" s="110" t="s">
        <v>180</v>
      </c>
      <c r="O11" s="110" t="s">
        <v>181</v>
      </c>
      <c r="P11" s="24">
        <v>1.4</v>
      </c>
      <c r="Q11" s="111">
        <f>P11*I11</f>
        <v>1.4</v>
      </c>
      <c r="R11" s="112"/>
      <c r="S11" s="105"/>
      <c r="T11" s="105"/>
      <c r="U11" s="105"/>
      <c r="V11" s="105"/>
      <c r="W11" s="105"/>
    </row>
    <row r="12" spans="1:23" s="102" customFormat="1" ht="19.5" customHeight="1">
      <c r="A12" s="109">
        <v>3</v>
      </c>
      <c r="B12" s="11">
        <v>15</v>
      </c>
      <c r="C12" s="16" t="s">
        <v>84</v>
      </c>
      <c r="D12" s="17" t="s">
        <v>85</v>
      </c>
      <c r="E12" s="46">
        <v>33279</v>
      </c>
      <c r="F12" s="47">
        <f t="shared" si="0"/>
        <v>8155</v>
      </c>
      <c r="G12" s="20" t="s">
        <v>37</v>
      </c>
      <c r="H12" s="21" t="s">
        <v>38</v>
      </c>
      <c r="I12" s="22">
        <v>1</v>
      </c>
      <c r="J12" s="110" t="s">
        <v>175</v>
      </c>
      <c r="K12" s="110" t="s">
        <v>175</v>
      </c>
      <c r="L12" s="110" t="s">
        <v>176</v>
      </c>
      <c r="M12" s="110" t="s">
        <v>181</v>
      </c>
      <c r="N12" s="110"/>
      <c r="O12" s="110"/>
      <c r="P12" s="24">
        <v>1.3</v>
      </c>
      <c r="Q12" s="111">
        <f>P12*I12</f>
        <v>1.3</v>
      </c>
      <c r="R12" s="112"/>
      <c r="S12" s="105"/>
      <c r="T12" s="105"/>
      <c r="U12" s="105"/>
      <c r="V12" s="105"/>
      <c r="W12" s="105"/>
    </row>
    <row r="13" spans="1:23" s="102" customFormat="1" ht="19.5" customHeight="1">
      <c r="A13" s="109">
        <v>4</v>
      </c>
      <c r="B13" s="11">
        <v>21</v>
      </c>
      <c r="C13" s="16" t="s">
        <v>96</v>
      </c>
      <c r="D13" s="17" t="s">
        <v>185</v>
      </c>
      <c r="E13" s="46">
        <v>27226</v>
      </c>
      <c r="F13" s="47">
        <f t="shared" si="0"/>
        <v>14208</v>
      </c>
      <c r="G13" s="20" t="s">
        <v>37</v>
      </c>
      <c r="H13" s="21" t="s">
        <v>38</v>
      </c>
      <c r="I13" s="22">
        <v>1</v>
      </c>
      <c r="J13" s="110" t="s">
        <v>176</v>
      </c>
      <c r="K13" s="110" t="s">
        <v>177</v>
      </c>
      <c r="L13" s="110"/>
      <c r="M13" s="110"/>
      <c r="N13" s="110"/>
      <c r="O13" s="110"/>
      <c r="P13" s="24">
        <v>1.2</v>
      </c>
      <c r="Q13" s="111">
        <f>P13*I13</f>
        <v>1.2</v>
      </c>
      <c r="R13" s="112"/>
      <c r="S13" s="105"/>
      <c r="T13" s="105"/>
      <c r="U13" s="105"/>
      <c r="V13" s="105"/>
      <c r="W13" s="105"/>
    </row>
    <row r="14" spans="1:23" s="102" customFormat="1" ht="19.5" customHeight="1">
      <c r="A14" s="109">
        <v>4</v>
      </c>
      <c r="B14" s="11">
        <v>82</v>
      </c>
      <c r="C14" s="16" t="s">
        <v>186</v>
      </c>
      <c r="D14" s="17" t="s">
        <v>187</v>
      </c>
      <c r="E14" s="46">
        <v>25190</v>
      </c>
      <c r="F14" s="47">
        <f t="shared" si="0"/>
        <v>16244</v>
      </c>
      <c r="G14" s="20" t="s">
        <v>41</v>
      </c>
      <c r="H14" s="21" t="s">
        <v>42</v>
      </c>
      <c r="I14" s="22">
        <v>1</v>
      </c>
      <c r="J14" s="110" t="s">
        <v>176</v>
      </c>
      <c r="K14" s="110" t="s">
        <v>188</v>
      </c>
      <c r="L14" s="110"/>
      <c r="M14" s="110"/>
      <c r="N14" s="110"/>
      <c r="O14" s="110"/>
      <c r="P14" s="24">
        <v>1.2</v>
      </c>
      <c r="Q14" s="111">
        <f>P14*I14</f>
        <v>1.2</v>
      </c>
      <c r="R14" s="112"/>
      <c r="S14" s="105"/>
      <c r="T14" s="105"/>
      <c r="U14" s="105"/>
      <c r="V14" s="105"/>
      <c r="W14" s="105"/>
    </row>
    <row r="15" spans="1:23" s="102" customFormat="1" ht="19.5" customHeight="1">
      <c r="A15" s="109"/>
      <c r="B15" s="11">
        <v>7</v>
      </c>
      <c r="C15" s="16" t="s">
        <v>189</v>
      </c>
      <c r="D15" s="17" t="s">
        <v>125</v>
      </c>
      <c r="E15" s="46">
        <v>32264</v>
      </c>
      <c r="F15" s="47">
        <f t="shared" si="0"/>
        <v>9170</v>
      </c>
      <c r="G15" s="20" t="s">
        <v>49</v>
      </c>
      <c r="H15" s="21" t="s">
        <v>27</v>
      </c>
      <c r="I15" s="22">
        <v>1</v>
      </c>
      <c r="J15" s="117"/>
      <c r="K15" s="117"/>
      <c r="L15" s="117"/>
      <c r="M15" s="117"/>
      <c r="N15" s="117"/>
      <c r="O15" s="117"/>
      <c r="P15" s="24" t="s">
        <v>51</v>
      </c>
      <c r="Q15" s="111"/>
      <c r="R15" s="112"/>
      <c r="S15" s="105"/>
      <c r="T15" s="105"/>
      <c r="U15" s="105"/>
      <c r="V15" s="105"/>
      <c r="W15" s="105"/>
    </row>
    <row r="16" spans="1:23" s="102" customFormat="1" ht="19.5" customHeight="1">
      <c r="A16" s="109"/>
      <c r="B16" s="11">
        <v>40</v>
      </c>
      <c r="C16" s="16" t="s">
        <v>86</v>
      </c>
      <c r="D16" s="17" t="s">
        <v>87</v>
      </c>
      <c r="E16" s="46">
        <v>36263</v>
      </c>
      <c r="F16" s="47">
        <f t="shared" si="0"/>
        <v>5171</v>
      </c>
      <c r="G16" s="20" t="s">
        <v>26</v>
      </c>
      <c r="H16" s="21" t="s">
        <v>76</v>
      </c>
      <c r="I16" s="22">
        <v>1</v>
      </c>
      <c r="J16" s="117"/>
      <c r="K16" s="117"/>
      <c r="L16" s="117"/>
      <c r="M16" s="117"/>
      <c r="N16" s="117"/>
      <c r="O16" s="117"/>
      <c r="P16" s="24" t="s">
        <v>51</v>
      </c>
      <c r="Q16" s="111"/>
      <c r="R16" s="112"/>
      <c r="S16" s="105"/>
      <c r="T16" s="105"/>
      <c r="U16" s="105"/>
      <c r="V16" s="105"/>
      <c r="W16" s="105"/>
    </row>
    <row r="17" spans="1:23" s="102" customFormat="1" ht="19.5" customHeight="1">
      <c r="A17" s="109"/>
      <c r="B17" s="11">
        <v>76</v>
      </c>
      <c r="C17" s="16" t="s">
        <v>120</v>
      </c>
      <c r="D17" s="17" t="s">
        <v>121</v>
      </c>
      <c r="E17" s="46">
        <v>34264</v>
      </c>
      <c r="F17" s="47">
        <f t="shared" si="0"/>
        <v>7170</v>
      </c>
      <c r="G17" s="20" t="s">
        <v>41</v>
      </c>
      <c r="H17" s="21" t="s">
        <v>42</v>
      </c>
      <c r="I17" s="22">
        <v>1</v>
      </c>
      <c r="J17" s="117"/>
      <c r="K17" s="117"/>
      <c r="L17" s="117"/>
      <c r="M17" s="117"/>
      <c r="N17" s="117"/>
      <c r="O17" s="117"/>
      <c r="P17" s="24" t="s">
        <v>51</v>
      </c>
      <c r="Q17" s="111"/>
      <c r="R17" s="112"/>
      <c r="S17" s="105"/>
      <c r="T17" s="105"/>
      <c r="U17" s="105"/>
      <c r="V17" s="105"/>
      <c r="W17" s="105"/>
    </row>
  </sheetData>
  <sheetProtection/>
  <mergeCells count="11">
    <mergeCell ref="P8:P9"/>
    <mergeCell ref="Q8:Q9"/>
    <mergeCell ref="I8:I9"/>
    <mergeCell ref="J8:O8"/>
    <mergeCell ref="G8:G9"/>
    <mergeCell ref="H8:H9"/>
    <mergeCell ref="B8:B9"/>
    <mergeCell ref="C8:C9"/>
    <mergeCell ref="D8:D9"/>
    <mergeCell ref="E8:E9"/>
    <mergeCell ref="F8:F9"/>
  </mergeCells>
  <printOptions horizontalCentered="1"/>
  <pageMargins left="0.1968503937007874" right="0.1968503937007874" top="0.7874015748031497" bottom="0.5905511811023623" header="0.5118110236220472" footer="0.3937007874015748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19"/>
  <sheetViews>
    <sheetView showZeros="0" zoomScalePageLayoutView="0" workbookViewId="0" topLeftCell="A1">
      <selection activeCell="A2" sqref="A2"/>
    </sheetView>
  </sheetViews>
  <sheetFormatPr defaultColWidth="9.140625" defaultRowHeight="12.75"/>
  <cols>
    <col min="1" max="4" width="3.140625" style="49" customWidth="1"/>
    <col min="5" max="5" width="4.57421875" style="49" customWidth="1"/>
    <col min="6" max="6" width="10.57421875" style="49" bestFit="1" customWidth="1"/>
    <col min="7" max="7" width="11.7109375" style="49" bestFit="1" customWidth="1"/>
    <col min="8" max="8" width="9.00390625" style="49" customWidth="1"/>
    <col min="9" max="9" width="5.00390625" style="49" bestFit="1" customWidth="1"/>
    <col min="10" max="10" width="4.00390625" style="49" customWidth="1"/>
    <col min="11" max="11" width="8.57421875" style="49" customWidth="1"/>
    <col min="12" max="12" width="4.421875" style="49" customWidth="1"/>
    <col min="13" max="13" width="5.7109375" style="49" customWidth="1"/>
    <col min="14" max="16" width="4.7109375" style="49" customWidth="1"/>
    <col min="17" max="17" width="4.7109375" style="49" hidden="1" customWidth="1"/>
    <col min="18" max="20" width="4.7109375" style="49" customWidth="1"/>
    <col min="21" max="21" width="6.8515625" style="49" customWidth="1"/>
    <col min="22" max="22" width="6.57421875" style="81" customWidth="1"/>
    <col min="23" max="23" width="6.57421875" style="49" customWidth="1"/>
    <col min="24" max="28" width="9.57421875" style="49" customWidth="1"/>
    <col min="29" max="16384" width="9.140625" style="49" customWidth="1"/>
  </cols>
  <sheetData>
    <row r="1" spans="3:16" ht="20.25" customHeight="1">
      <c r="C1" s="48" t="s">
        <v>169</v>
      </c>
      <c r="H1" s="50"/>
      <c r="I1" s="50"/>
      <c r="J1" s="50"/>
      <c r="K1" s="50"/>
      <c r="L1" s="50"/>
      <c r="M1" s="50"/>
      <c r="N1" s="50"/>
      <c r="O1" s="50"/>
      <c r="P1" s="50"/>
    </row>
    <row r="2" spans="3:16" ht="20.25" customHeight="1">
      <c r="C2" s="48" t="s">
        <v>1</v>
      </c>
      <c r="H2" s="50"/>
      <c r="I2" s="50"/>
      <c r="J2" s="50"/>
      <c r="K2" s="50"/>
      <c r="L2" s="50"/>
      <c r="M2" s="50"/>
      <c r="N2" s="50"/>
      <c r="O2" s="50"/>
      <c r="P2" s="50"/>
    </row>
    <row r="3" spans="7:16" ht="12.75" customHeight="1">
      <c r="G3" s="52" t="s">
        <v>237</v>
      </c>
      <c r="H3" s="53"/>
      <c r="I3" s="53"/>
      <c r="J3" s="53"/>
      <c r="K3" s="53"/>
      <c r="L3" s="53"/>
      <c r="M3" s="53"/>
      <c r="N3" s="53"/>
      <c r="O3" s="53"/>
      <c r="P3" s="53"/>
    </row>
    <row r="4" spans="5:23" ht="12.75" customHeight="1">
      <c r="E4" s="52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146"/>
      <c r="W4" s="53"/>
    </row>
    <row r="5" spans="1:28" ht="19.5" customHeight="1">
      <c r="A5" s="55"/>
      <c r="B5" s="55"/>
      <c r="C5" s="55"/>
      <c r="D5" s="55"/>
      <c r="E5" s="55"/>
      <c r="F5" s="56" t="s">
        <v>249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93"/>
      <c r="W5" s="55"/>
      <c r="X5" s="55"/>
      <c r="Y5" s="55"/>
      <c r="Z5" s="55"/>
      <c r="AA5" s="55"/>
      <c r="AB5" s="55"/>
    </row>
    <row r="6" spans="1:28" ht="1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93"/>
      <c r="W6" s="55"/>
      <c r="X6" s="55"/>
      <c r="Y6" s="55"/>
      <c r="Z6" s="55"/>
      <c r="AA6" s="55"/>
      <c r="AB6" s="55"/>
    </row>
    <row r="7" spans="1:28" ht="19.5" customHeight="1">
      <c r="A7" s="58"/>
      <c r="B7" s="58"/>
      <c r="C7" s="58"/>
      <c r="D7" s="58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78"/>
      <c r="V7" s="28"/>
      <c r="W7" s="78"/>
      <c r="X7" s="55"/>
      <c r="Y7" s="55"/>
      <c r="Z7" s="55"/>
      <c r="AA7" s="55"/>
      <c r="AB7" s="55"/>
    </row>
    <row r="8" spans="1:28" ht="19.5" customHeight="1">
      <c r="A8" s="182" t="s">
        <v>192</v>
      </c>
      <c r="B8" s="183"/>
      <c r="C8" s="183"/>
      <c r="D8" s="184"/>
      <c r="E8" s="185" t="s">
        <v>7</v>
      </c>
      <c r="F8" s="187" t="s">
        <v>8</v>
      </c>
      <c r="G8" s="189" t="s">
        <v>9</v>
      </c>
      <c r="H8" s="194" t="s">
        <v>10</v>
      </c>
      <c r="I8" s="196" t="s">
        <v>11</v>
      </c>
      <c r="J8" s="196" t="s">
        <v>12</v>
      </c>
      <c r="K8" s="196" t="s">
        <v>13</v>
      </c>
      <c r="L8" s="196" t="s">
        <v>14</v>
      </c>
      <c r="M8" s="194" t="s">
        <v>15</v>
      </c>
      <c r="N8" s="198" t="s">
        <v>191</v>
      </c>
      <c r="O8" s="198"/>
      <c r="P8" s="198"/>
      <c r="Q8" s="198"/>
      <c r="R8" s="198"/>
      <c r="S8" s="198"/>
      <c r="T8" s="198"/>
      <c r="U8" s="199" t="s">
        <v>16</v>
      </c>
      <c r="V8" s="212" t="s">
        <v>18</v>
      </c>
      <c r="W8" s="198" t="s">
        <v>19</v>
      </c>
      <c r="X8" s="55"/>
      <c r="Y8" s="55"/>
      <c r="Z8" s="55"/>
      <c r="AA8" s="55"/>
      <c r="AB8" s="55"/>
    </row>
    <row r="9" spans="1:28" ht="15" customHeight="1">
      <c r="A9" s="61" t="s">
        <v>21</v>
      </c>
      <c r="B9" s="86" t="s">
        <v>152</v>
      </c>
      <c r="C9" s="62" t="s">
        <v>22</v>
      </c>
      <c r="D9" s="29" t="s">
        <v>23</v>
      </c>
      <c r="E9" s="186"/>
      <c r="F9" s="188"/>
      <c r="G9" s="190"/>
      <c r="H9" s="195"/>
      <c r="I9" s="197"/>
      <c r="J9" s="197"/>
      <c r="K9" s="197"/>
      <c r="L9" s="197"/>
      <c r="M9" s="195"/>
      <c r="N9" s="63">
        <v>1</v>
      </c>
      <c r="O9" s="63">
        <v>2</v>
      </c>
      <c r="P9" s="63">
        <v>3</v>
      </c>
      <c r="Q9" s="63" t="s">
        <v>192</v>
      </c>
      <c r="R9" s="63">
        <v>4</v>
      </c>
      <c r="S9" s="63">
        <v>5</v>
      </c>
      <c r="T9" s="63">
        <v>6</v>
      </c>
      <c r="U9" s="199"/>
      <c r="V9" s="212"/>
      <c r="W9" s="198"/>
      <c r="X9" s="55"/>
      <c r="Y9" s="55"/>
      <c r="Z9" s="55"/>
      <c r="AA9" s="55"/>
      <c r="AB9" s="55"/>
    </row>
    <row r="10" spans="1:23" ht="19.5" customHeight="1">
      <c r="A10" s="14">
        <v>1</v>
      </c>
      <c r="B10" s="15"/>
      <c r="C10" s="15"/>
      <c r="D10" s="15"/>
      <c r="E10" s="11">
        <v>11</v>
      </c>
      <c r="F10" s="16" t="s">
        <v>24</v>
      </c>
      <c r="G10" s="17" t="s">
        <v>25</v>
      </c>
      <c r="H10" s="46">
        <v>33373</v>
      </c>
      <c r="I10" s="47">
        <f aca="true" t="shared" si="0" ref="I10:I19">IF(COUNT(H10)=0,"---",41434-H10)</f>
        <v>8061</v>
      </c>
      <c r="J10" s="20" t="s">
        <v>26</v>
      </c>
      <c r="K10" s="21" t="s">
        <v>27</v>
      </c>
      <c r="L10" s="22">
        <v>1</v>
      </c>
      <c r="M10" s="65"/>
      <c r="N10" s="122">
        <v>4.22</v>
      </c>
      <c r="O10" s="122">
        <v>4.76</v>
      </c>
      <c r="P10" s="122">
        <v>4.67</v>
      </c>
      <c r="Q10" s="123"/>
      <c r="R10" s="122" t="s">
        <v>195</v>
      </c>
      <c r="S10" s="122">
        <v>4.7</v>
      </c>
      <c r="T10" s="122">
        <v>4.88</v>
      </c>
      <c r="U10" s="68">
        <f aca="true" t="shared" si="1" ref="U10:U16">MAX(N10:T10)</f>
        <v>4.88</v>
      </c>
      <c r="V10" s="26">
        <f aca="true" t="shared" si="2" ref="V10:W16">U10*L10</f>
        <v>4.88</v>
      </c>
      <c r="W10" s="67">
        <f t="shared" si="2"/>
        <v>0</v>
      </c>
    </row>
    <row r="11" spans="1:23" ht="19.5" customHeight="1">
      <c r="A11" s="14">
        <v>2</v>
      </c>
      <c r="B11" s="15"/>
      <c r="C11" s="15"/>
      <c r="D11" s="15"/>
      <c r="E11" s="11">
        <v>18</v>
      </c>
      <c r="F11" s="16" t="s">
        <v>35</v>
      </c>
      <c r="G11" s="17" t="s">
        <v>36</v>
      </c>
      <c r="H11" s="46">
        <v>30163</v>
      </c>
      <c r="I11" s="47">
        <f t="shared" si="0"/>
        <v>11271</v>
      </c>
      <c r="J11" s="20" t="s">
        <v>37</v>
      </c>
      <c r="K11" s="21" t="s">
        <v>38</v>
      </c>
      <c r="L11" s="22">
        <v>1</v>
      </c>
      <c r="M11" s="65"/>
      <c r="N11" s="122"/>
      <c r="O11" s="122">
        <v>3.31</v>
      </c>
      <c r="P11" s="122">
        <v>3.12</v>
      </c>
      <c r="Q11" s="123"/>
      <c r="R11" s="122">
        <v>3.2</v>
      </c>
      <c r="S11" s="122">
        <v>3.22</v>
      </c>
      <c r="T11" s="122">
        <v>3.05</v>
      </c>
      <c r="U11" s="68">
        <f t="shared" si="1"/>
        <v>3.31</v>
      </c>
      <c r="V11" s="26">
        <f t="shared" si="2"/>
        <v>3.31</v>
      </c>
      <c r="W11" s="67">
        <f t="shared" si="2"/>
        <v>0</v>
      </c>
    </row>
    <row r="12" spans="1:23" ht="19.5" customHeight="1">
      <c r="A12" s="14">
        <v>3</v>
      </c>
      <c r="B12" s="15"/>
      <c r="C12" s="15">
        <v>1</v>
      </c>
      <c r="D12" s="15"/>
      <c r="E12" s="12">
        <v>52</v>
      </c>
      <c r="F12" s="38" t="s">
        <v>140</v>
      </c>
      <c r="G12" s="39" t="s">
        <v>141</v>
      </c>
      <c r="H12" s="70">
        <v>35598</v>
      </c>
      <c r="I12" s="71">
        <f t="shared" si="0"/>
        <v>5836</v>
      </c>
      <c r="J12" s="42" t="s">
        <v>49</v>
      </c>
      <c r="K12" s="43" t="s">
        <v>61</v>
      </c>
      <c r="L12" s="44">
        <v>1</v>
      </c>
      <c r="M12" s="72"/>
      <c r="N12" s="122">
        <v>3.29</v>
      </c>
      <c r="O12" s="122">
        <v>3.14</v>
      </c>
      <c r="P12" s="122">
        <v>3.17</v>
      </c>
      <c r="Q12" s="123"/>
      <c r="R12" s="122">
        <v>3.23</v>
      </c>
      <c r="S12" s="122">
        <v>2.97</v>
      </c>
      <c r="T12" s="122">
        <v>3.16</v>
      </c>
      <c r="U12" s="68">
        <f t="shared" si="1"/>
        <v>3.29</v>
      </c>
      <c r="V12" s="26">
        <f t="shared" si="2"/>
        <v>3.29</v>
      </c>
      <c r="W12" s="67">
        <f t="shared" si="2"/>
        <v>0</v>
      </c>
    </row>
    <row r="13" spans="1:23" ht="19.5" customHeight="1">
      <c r="A13" s="14">
        <v>4</v>
      </c>
      <c r="B13" s="15"/>
      <c r="C13" s="15"/>
      <c r="D13" s="15"/>
      <c r="E13" s="11">
        <v>78</v>
      </c>
      <c r="F13" s="16" t="s">
        <v>178</v>
      </c>
      <c r="G13" s="17" t="s">
        <v>179</v>
      </c>
      <c r="H13" s="46">
        <v>34235</v>
      </c>
      <c r="I13" s="47">
        <f t="shared" si="0"/>
        <v>7199</v>
      </c>
      <c r="J13" s="20" t="s">
        <v>41</v>
      </c>
      <c r="K13" s="21" t="s">
        <v>42</v>
      </c>
      <c r="L13" s="22">
        <v>1</v>
      </c>
      <c r="M13" s="65"/>
      <c r="N13" s="122">
        <v>2.53</v>
      </c>
      <c r="O13" s="122">
        <v>3.28</v>
      </c>
      <c r="P13" s="122">
        <v>3.27</v>
      </c>
      <c r="Q13" s="123"/>
      <c r="R13" s="122">
        <v>3.25</v>
      </c>
      <c r="S13" s="122">
        <v>3.24</v>
      </c>
      <c r="T13" s="122">
        <v>2.75</v>
      </c>
      <c r="U13" s="68">
        <f t="shared" si="1"/>
        <v>3.28</v>
      </c>
      <c r="V13" s="26">
        <f t="shared" si="2"/>
        <v>3.28</v>
      </c>
      <c r="W13" s="67">
        <f t="shared" si="2"/>
        <v>0</v>
      </c>
    </row>
    <row r="14" spans="1:23" ht="19.5" customHeight="1">
      <c r="A14" s="14">
        <v>5</v>
      </c>
      <c r="B14" s="15"/>
      <c r="C14" s="15"/>
      <c r="D14" s="15">
        <v>1</v>
      </c>
      <c r="E14" s="13">
        <v>59</v>
      </c>
      <c r="F14" s="94" t="s">
        <v>159</v>
      </c>
      <c r="G14" s="95" t="s">
        <v>160</v>
      </c>
      <c r="H14" s="96">
        <v>26668</v>
      </c>
      <c r="I14" s="97">
        <f t="shared" si="0"/>
        <v>14766</v>
      </c>
      <c r="J14" s="98" t="s">
        <v>26</v>
      </c>
      <c r="K14" s="99" t="s">
        <v>32</v>
      </c>
      <c r="L14" s="100">
        <v>1</v>
      </c>
      <c r="M14" s="101">
        <v>1.1023</v>
      </c>
      <c r="N14" s="122">
        <v>2.78</v>
      </c>
      <c r="O14" s="122">
        <v>2.91</v>
      </c>
      <c r="P14" s="122">
        <v>2.79</v>
      </c>
      <c r="Q14" s="123"/>
      <c r="R14" s="122">
        <v>2.88</v>
      </c>
      <c r="S14" s="122">
        <v>2.81</v>
      </c>
      <c r="T14" s="122">
        <v>2.83</v>
      </c>
      <c r="U14" s="68">
        <f t="shared" si="1"/>
        <v>2.91</v>
      </c>
      <c r="V14" s="26">
        <f t="shared" si="2"/>
        <v>2.91</v>
      </c>
      <c r="W14" s="67">
        <f t="shared" si="2"/>
        <v>3.2076930000000003</v>
      </c>
    </row>
    <row r="15" spans="1:23" ht="19.5" customHeight="1">
      <c r="A15" s="14">
        <v>6</v>
      </c>
      <c r="B15" s="15">
        <v>1</v>
      </c>
      <c r="C15" s="15"/>
      <c r="D15" s="15"/>
      <c r="E15" s="86">
        <v>44</v>
      </c>
      <c r="F15" s="87" t="s">
        <v>153</v>
      </c>
      <c r="G15" s="88" t="s">
        <v>154</v>
      </c>
      <c r="H15" s="147">
        <v>37217</v>
      </c>
      <c r="I15" s="90">
        <f t="shared" si="0"/>
        <v>4217</v>
      </c>
      <c r="J15" s="91" t="s">
        <v>26</v>
      </c>
      <c r="K15" s="92" t="s">
        <v>61</v>
      </c>
      <c r="L15" s="148">
        <v>1</v>
      </c>
      <c r="M15" s="149"/>
      <c r="N15" s="122">
        <v>2.2</v>
      </c>
      <c r="O15" s="122">
        <v>2.69</v>
      </c>
      <c r="P15" s="122">
        <v>2.55</v>
      </c>
      <c r="Q15" s="123"/>
      <c r="R15" s="122">
        <v>2.5</v>
      </c>
      <c r="S15" s="122" t="s">
        <v>175</v>
      </c>
      <c r="T15" s="122" t="s">
        <v>175</v>
      </c>
      <c r="U15" s="68">
        <f t="shared" si="1"/>
        <v>2.69</v>
      </c>
      <c r="V15" s="26">
        <f t="shared" si="2"/>
        <v>2.69</v>
      </c>
      <c r="W15" s="67">
        <f t="shared" si="2"/>
        <v>0</v>
      </c>
    </row>
    <row r="16" spans="1:23" ht="19.5" customHeight="1">
      <c r="A16" s="14">
        <v>7</v>
      </c>
      <c r="B16" s="15"/>
      <c r="C16" s="15"/>
      <c r="D16" s="15"/>
      <c r="E16" s="11">
        <v>85</v>
      </c>
      <c r="F16" s="16" t="s">
        <v>55</v>
      </c>
      <c r="G16" s="17" t="s">
        <v>56</v>
      </c>
      <c r="H16" s="46">
        <v>34016</v>
      </c>
      <c r="I16" s="47">
        <f t="shared" si="0"/>
        <v>7418</v>
      </c>
      <c r="J16" s="20" t="s">
        <v>41</v>
      </c>
      <c r="K16" s="21" t="s">
        <v>42</v>
      </c>
      <c r="L16" s="22">
        <v>1</v>
      </c>
      <c r="M16" s="65"/>
      <c r="N16" s="122">
        <v>2.44</v>
      </c>
      <c r="O16" s="122" t="s">
        <v>195</v>
      </c>
      <c r="P16" s="122">
        <v>2.35</v>
      </c>
      <c r="Q16" s="123"/>
      <c r="R16" s="122">
        <v>2.27</v>
      </c>
      <c r="S16" s="122">
        <v>2.22</v>
      </c>
      <c r="T16" s="122">
        <v>2.44</v>
      </c>
      <c r="U16" s="68">
        <f t="shared" si="1"/>
        <v>2.44</v>
      </c>
      <c r="V16" s="26">
        <f t="shared" si="2"/>
        <v>2.44</v>
      </c>
      <c r="W16" s="67">
        <f t="shared" si="2"/>
        <v>0</v>
      </c>
    </row>
    <row r="17" spans="1:23" ht="19.5" customHeight="1">
      <c r="A17" s="14"/>
      <c r="B17" s="15"/>
      <c r="C17" s="15"/>
      <c r="D17" s="15"/>
      <c r="E17" s="11">
        <v>64</v>
      </c>
      <c r="F17" s="16" t="s">
        <v>39</v>
      </c>
      <c r="G17" s="17" t="s">
        <v>65</v>
      </c>
      <c r="H17" s="46">
        <v>32942</v>
      </c>
      <c r="I17" s="47">
        <f>IF(COUNT(H17)=0,"---",41434-H17)</f>
        <v>8492</v>
      </c>
      <c r="J17" s="20" t="s">
        <v>54</v>
      </c>
      <c r="K17" s="21" t="s">
        <v>32</v>
      </c>
      <c r="L17" s="22">
        <v>1</v>
      </c>
      <c r="M17" s="65"/>
      <c r="N17" s="122"/>
      <c r="O17" s="122"/>
      <c r="P17" s="122"/>
      <c r="Q17" s="123"/>
      <c r="R17" s="122"/>
      <c r="S17" s="122"/>
      <c r="T17" s="122"/>
      <c r="U17" s="68" t="s">
        <v>51</v>
      </c>
      <c r="V17" s="26"/>
      <c r="W17" s="67"/>
    </row>
    <row r="18" spans="1:23" ht="19.5" customHeight="1">
      <c r="A18" s="14"/>
      <c r="B18" s="15"/>
      <c r="C18" s="15"/>
      <c r="D18" s="15"/>
      <c r="E18" s="13">
        <v>32</v>
      </c>
      <c r="F18" s="94" t="s">
        <v>47</v>
      </c>
      <c r="G18" s="95" t="s">
        <v>48</v>
      </c>
      <c r="H18" s="96">
        <v>22159</v>
      </c>
      <c r="I18" s="97">
        <f>IF(COUNT(H18)=0,"---",41434-H18)</f>
        <v>19275</v>
      </c>
      <c r="J18" s="98" t="s">
        <v>49</v>
      </c>
      <c r="K18" s="99" t="s">
        <v>50</v>
      </c>
      <c r="L18" s="100">
        <v>1</v>
      </c>
      <c r="M18" s="101">
        <v>1.2921</v>
      </c>
      <c r="N18" s="122"/>
      <c r="O18" s="122"/>
      <c r="P18" s="122"/>
      <c r="Q18" s="123"/>
      <c r="R18" s="122"/>
      <c r="S18" s="122"/>
      <c r="T18" s="122"/>
      <c r="U18" s="68" t="s">
        <v>51</v>
      </c>
      <c r="V18" s="26"/>
      <c r="W18" s="67"/>
    </row>
    <row r="19" spans="1:23" ht="19.5" customHeight="1">
      <c r="A19" s="14"/>
      <c r="B19" s="15"/>
      <c r="C19" s="15"/>
      <c r="D19" s="15"/>
      <c r="E19" s="13">
        <v>24</v>
      </c>
      <c r="F19" s="94" t="s">
        <v>173</v>
      </c>
      <c r="G19" s="95" t="s">
        <v>174</v>
      </c>
      <c r="H19" s="96">
        <v>25190</v>
      </c>
      <c r="I19" s="97">
        <f>IF(COUNT(H19)=0,"---",41434-H19)</f>
        <v>16244</v>
      </c>
      <c r="J19" s="98" t="s">
        <v>41</v>
      </c>
      <c r="K19" s="99" t="s">
        <v>50</v>
      </c>
      <c r="L19" s="100">
        <v>1</v>
      </c>
      <c r="M19" s="101">
        <v>1.2685</v>
      </c>
      <c r="N19" s="122"/>
      <c r="O19" s="122"/>
      <c r="P19" s="122"/>
      <c r="Q19" s="123"/>
      <c r="R19" s="122"/>
      <c r="S19" s="122"/>
      <c r="T19" s="122"/>
      <c r="U19" s="68" t="s">
        <v>51</v>
      </c>
      <c r="V19" s="26"/>
      <c r="W19" s="67"/>
    </row>
  </sheetData>
  <sheetProtection/>
  <mergeCells count="14">
    <mergeCell ref="W8:W9"/>
    <mergeCell ref="M8:M9"/>
    <mergeCell ref="V8:V9"/>
    <mergeCell ref="L8:L9"/>
    <mergeCell ref="U8:U9"/>
    <mergeCell ref="N8:T8"/>
    <mergeCell ref="A8:D8"/>
    <mergeCell ref="H8:H9"/>
    <mergeCell ref="I8:I9"/>
    <mergeCell ref="K8:K9"/>
    <mergeCell ref="J8:J9"/>
    <mergeCell ref="E8:E9"/>
    <mergeCell ref="F8:F9"/>
    <mergeCell ref="G8:G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35"/>
  <sheetViews>
    <sheetView showZeros="0" zoomScalePageLayoutView="0" workbookViewId="0" topLeftCell="A1">
      <selection activeCell="A2" sqref="A2"/>
    </sheetView>
  </sheetViews>
  <sheetFormatPr defaultColWidth="9.140625" defaultRowHeight="12.75"/>
  <cols>
    <col min="1" max="4" width="3.140625" style="49" customWidth="1"/>
    <col min="5" max="5" width="4.57421875" style="49" customWidth="1"/>
    <col min="6" max="6" width="10.57421875" style="49" bestFit="1" customWidth="1"/>
    <col min="7" max="7" width="13.7109375" style="49" customWidth="1"/>
    <col min="8" max="8" width="9.00390625" style="49" customWidth="1"/>
    <col min="9" max="9" width="5.00390625" style="49" bestFit="1" customWidth="1"/>
    <col min="10" max="10" width="4.00390625" style="49" customWidth="1"/>
    <col min="11" max="11" width="9.28125" style="49" customWidth="1"/>
    <col min="12" max="12" width="4.421875" style="49" customWidth="1"/>
    <col min="13" max="13" width="5.7109375" style="49" customWidth="1"/>
    <col min="14" max="16" width="4.7109375" style="49" customWidth="1"/>
    <col min="17" max="17" width="4.7109375" style="49" hidden="1" customWidth="1"/>
    <col min="18" max="20" width="4.7109375" style="49" customWidth="1"/>
    <col min="21" max="21" width="6.8515625" style="49" customWidth="1"/>
    <col min="22" max="22" width="6.57421875" style="81" customWidth="1"/>
    <col min="23" max="23" width="6.57421875" style="49" customWidth="1"/>
    <col min="24" max="28" width="9.57421875" style="49" customWidth="1"/>
    <col min="29" max="16384" width="9.140625" style="49" customWidth="1"/>
  </cols>
  <sheetData>
    <row r="1" spans="3:16" ht="20.25" customHeight="1">
      <c r="C1" s="48" t="s">
        <v>169</v>
      </c>
      <c r="H1" s="50"/>
      <c r="I1" s="50"/>
      <c r="J1" s="50"/>
      <c r="K1" s="50"/>
      <c r="L1" s="50"/>
      <c r="M1" s="50"/>
      <c r="N1" s="50"/>
      <c r="O1" s="50"/>
      <c r="P1" s="50"/>
    </row>
    <row r="2" spans="3:16" ht="15.75" customHeight="1">
      <c r="C2" s="48" t="s">
        <v>1</v>
      </c>
      <c r="H2" s="50"/>
      <c r="I2" s="50"/>
      <c r="J2" s="50"/>
      <c r="K2" s="50"/>
      <c r="L2" s="50"/>
      <c r="M2" s="50"/>
      <c r="N2" s="50"/>
      <c r="O2" s="50"/>
      <c r="P2" s="50"/>
    </row>
    <row r="3" spans="7:16" ht="12.75" customHeight="1">
      <c r="G3" s="52" t="s">
        <v>237</v>
      </c>
      <c r="H3" s="53"/>
      <c r="I3" s="53"/>
      <c r="J3" s="53"/>
      <c r="K3" s="53"/>
      <c r="L3" s="53"/>
      <c r="M3" s="53"/>
      <c r="N3" s="53"/>
      <c r="O3" s="53"/>
      <c r="P3" s="53"/>
    </row>
    <row r="4" spans="5:23" ht="3.75" customHeight="1">
      <c r="E4" s="52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146"/>
      <c r="W4" s="53"/>
    </row>
    <row r="5" spans="1:28" ht="19.5" customHeight="1">
      <c r="A5" s="55"/>
      <c r="B5" s="55"/>
      <c r="C5" s="55"/>
      <c r="D5" s="55"/>
      <c r="E5" s="55"/>
      <c r="F5" s="56" t="s">
        <v>255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93"/>
      <c r="W5" s="55"/>
      <c r="X5" s="55"/>
      <c r="Y5" s="55"/>
      <c r="Z5" s="55"/>
      <c r="AA5" s="55"/>
      <c r="AB5" s="55"/>
    </row>
    <row r="6" spans="1:28" ht="1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93"/>
      <c r="W6" s="55"/>
      <c r="X6" s="55"/>
      <c r="Y6" s="55"/>
      <c r="Z6" s="55"/>
      <c r="AA6" s="55"/>
      <c r="AB6" s="55"/>
    </row>
    <row r="7" spans="1:28" ht="12.75" customHeight="1">
      <c r="A7" s="182" t="s">
        <v>6</v>
      </c>
      <c r="B7" s="183"/>
      <c r="C7" s="183"/>
      <c r="D7" s="184"/>
      <c r="E7" s="185" t="s">
        <v>7</v>
      </c>
      <c r="F7" s="187" t="s">
        <v>8</v>
      </c>
      <c r="G7" s="189" t="s">
        <v>9</v>
      </c>
      <c r="H7" s="194" t="s">
        <v>10</v>
      </c>
      <c r="I7" s="196" t="s">
        <v>11</v>
      </c>
      <c r="J7" s="196" t="s">
        <v>12</v>
      </c>
      <c r="K7" s="196" t="s">
        <v>13</v>
      </c>
      <c r="L7" s="196" t="s">
        <v>14</v>
      </c>
      <c r="M7" s="194" t="s">
        <v>15</v>
      </c>
      <c r="N7" s="198" t="s">
        <v>191</v>
      </c>
      <c r="O7" s="198"/>
      <c r="P7" s="198"/>
      <c r="Q7" s="198"/>
      <c r="R7" s="198"/>
      <c r="S7" s="198"/>
      <c r="T7" s="198"/>
      <c r="U7" s="199" t="s">
        <v>16</v>
      </c>
      <c r="V7" s="212" t="s">
        <v>18</v>
      </c>
      <c r="W7" s="198" t="s">
        <v>19</v>
      </c>
      <c r="X7" s="55"/>
      <c r="Y7" s="55"/>
      <c r="Z7" s="55"/>
      <c r="AA7" s="55"/>
      <c r="AB7" s="55"/>
    </row>
    <row r="8" spans="1:28" ht="13.5" customHeight="1">
      <c r="A8" s="61" t="s">
        <v>21</v>
      </c>
      <c r="B8" s="86" t="s">
        <v>152</v>
      </c>
      <c r="C8" s="62" t="s">
        <v>22</v>
      </c>
      <c r="D8" s="29" t="s">
        <v>23</v>
      </c>
      <c r="E8" s="186"/>
      <c r="F8" s="188"/>
      <c r="G8" s="190"/>
      <c r="H8" s="195"/>
      <c r="I8" s="197"/>
      <c r="J8" s="197"/>
      <c r="K8" s="197"/>
      <c r="L8" s="197"/>
      <c r="M8" s="195"/>
      <c r="N8" s="63">
        <v>1</v>
      </c>
      <c r="O8" s="63">
        <v>2</v>
      </c>
      <c r="P8" s="63">
        <v>3</v>
      </c>
      <c r="Q8" s="63" t="s">
        <v>192</v>
      </c>
      <c r="R8" s="63">
        <v>4</v>
      </c>
      <c r="S8" s="63">
        <v>5</v>
      </c>
      <c r="T8" s="63">
        <v>6</v>
      </c>
      <c r="U8" s="199"/>
      <c r="V8" s="212"/>
      <c r="W8" s="198"/>
      <c r="X8" s="55"/>
      <c r="Y8" s="55"/>
      <c r="Z8" s="55"/>
      <c r="AA8" s="55"/>
      <c r="AB8" s="55"/>
    </row>
    <row r="9" spans="1:23" ht="16.5" customHeight="1">
      <c r="A9" s="14">
        <v>1</v>
      </c>
      <c r="B9" s="15"/>
      <c r="C9" s="15"/>
      <c r="D9" s="15"/>
      <c r="E9" s="11">
        <v>45</v>
      </c>
      <c r="F9" s="16" t="s">
        <v>68</v>
      </c>
      <c r="G9" s="17" t="s">
        <v>69</v>
      </c>
      <c r="H9" s="46">
        <v>34322</v>
      </c>
      <c r="I9" s="47">
        <f aca="true" t="shared" si="0" ref="I9:I35">IF(COUNT(H9)=0,"---",41434-H9)</f>
        <v>7112</v>
      </c>
      <c r="J9" s="20" t="s">
        <v>26</v>
      </c>
      <c r="K9" s="21" t="s">
        <v>61</v>
      </c>
      <c r="L9" s="22">
        <v>1</v>
      </c>
      <c r="M9" s="65"/>
      <c r="N9" s="122">
        <v>4.91</v>
      </c>
      <c r="O9" s="122">
        <v>5.3</v>
      </c>
      <c r="P9" s="122">
        <v>5.22</v>
      </c>
      <c r="Q9" s="123"/>
      <c r="R9" s="122">
        <v>4.81</v>
      </c>
      <c r="S9" s="122">
        <v>5.36</v>
      </c>
      <c r="T9" s="122">
        <v>5.18</v>
      </c>
      <c r="U9" s="24">
        <f aca="true" t="shared" si="1" ref="U9:U27">MAX(N9:P9,R9:T9)</f>
        <v>5.36</v>
      </c>
      <c r="V9" s="26">
        <f aca="true" t="shared" si="2" ref="V9:V27">U9*L9</f>
        <v>5.36</v>
      </c>
      <c r="W9" s="26">
        <f aca="true" t="shared" si="3" ref="W9:W27">V9*M9</f>
        <v>0</v>
      </c>
    </row>
    <row r="10" spans="1:23" ht="16.5" customHeight="1">
      <c r="A10" s="14">
        <v>2</v>
      </c>
      <c r="B10" s="15"/>
      <c r="C10" s="15"/>
      <c r="D10" s="15"/>
      <c r="E10" s="11">
        <v>48</v>
      </c>
      <c r="F10" s="16" t="s">
        <v>143</v>
      </c>
      <c r="G10" s="17" t="s">
        <v>144</v>
      </c>
      <c r="H10" s="46">
        <v>34164</v>
      </c>
      <c r="I10" s="47">
        <f t="shared" si="0"/>
        <v>7270</v>
      </c>
      <c r="J10" s="20" t="s">
        <v>26</v>
      </c>
      <c r="K10" s="21" t="s">
        <v>61</v>
      </c>
      <c r="L10" s="22">
        <v>1</v>
      </c>
      <c r="M10" s="65"/>
      <c r="N10" s="122">
        <v>4.76</v>
      </c>
      <c r="O10" s="122">
        <v>5.04</v>
      </c>
      <c r="P10" s="122">
        <v>5.14</v>
      </c>
      <c r="Q10" s="123"/>
      <c r="R10" s="122">
        <v>5.28</v>
      </c>
      <c r="S10" s="122">
        <v>5.21</v>
      </c>
      <c r="T10" s="122">
        <v>5.16</v>
      </c>
      <c r="U10" s="24">
        <f t="shared" si="1"/>
        <v>5.28</v>
      </c>
      <c r="V10" s="26">
        <f t="shared" si="2"/>
        <v>5.28</v>
      </c>
      <c r="W10" s="26">
        <f t="shared" si="3"/>
        <v>0</v>
      </c>
    </row>
    <row r="11" spans="1:23" ht="16.5" customHeight="1">
      <c r="A11" s="14">
        <v>3</v>
      </c>
      <c r="B11" s="15"/>
      <c r="C11" s="15"/>
      <c r="D11" s="15"/>
      <c r="E11" s="11">
        <v>43</v>
      </c>
      <c r="F11" s="16" t="s">
        <v>74</v>
      </c>
      <c r="G11" s="17" t="s">
        <v>75</v>
      </c>
      <c r="H11" s="46">
        <v>33977</v>
      </c>
      <c r="I11" s="47">
        <f t="shared" si="0"/>
        <v>7457</v>
      </c>
      <c r="J11" s="20" t="s">
        <v>26</v>
      </c>
      <c r="K11" s="21" t="s">
        <v>76</v>
      </c>
      <c r="L11" s="22">
        <v>1</v>
      </c>
      <c r="M11" s="65"/>
      <c r="N11" s="122" t="s">
        <v>195</v>
      </c>
      <c r="O11" s="122">
        <v>4.97</v>
      </c>
      <c r="P11" s="122" t="s">
        <v>195</v>
      </c>
      <c r="Q11" s="123"/>
      <c r="R11" s="122" t="s">
        <v>223</v>
      </c>
      <c r="S11" s="122" t="s">
        <v>223</v>
      </c>
      <c r="T11" s="122">
        <v>2.91</v>
      </c>
      <c r="U11" s="24">
        <f t="shared" si="1"/>
        <v>4.97</v>
      </c>
      <c r="V11" s="26">
        <f t="shared" si="2"/>
        <v>4.97</v>
      </c>
      <c r="W11" s="26">
        <f t="shared" si="3"/>
        <v>0</v>
      </c>
    </row>
    <row r="12" spans="1:23" ht="16.5" customHeight="1">
      <c r="A12" s="14">
        <v>4</v>
      </c>
      <c r="B12" s="15"/>
      <c r="C12" s="15"/>
      <c r="D12" s="15"/>
      <c r="E12" s="11">
        <v>8</v>
      </c>
      <c r="F12" s="16" t="s">
        <v>77</v>
      </c>
      <c r="G12" s="17" t="s">
        <v>78</v>
      </c>
      <c r="H12" s="46">
        <v>33197</v>
      </c>
      <c r="I12" s="47">
        <f t="shared" si="0"/>
        <v>8237</v>
      </c>
      <c r="J12" s="20" t="s">
        <v>49</v>
      </c>
      <c r="K12" s="21" t="s">
        <v>27</v>
      </c>
      <c r="L12" s="22">
        <v>1</v>
      </c>
      <c r="M12" s="65"/>
      <c r="N12" s="122" t="s">
        <v>195</v>
      </c>
      <c r="O12" s="122">
        <v>4.89</v>
      </c>
      <c r="P12" s="122" t="s">
        <v>195</v>
      </c>
      <c r="Q12" s="123"/>
      <c r="R12" s="122" t="s">
        <v>195</v>
      </c>
      <c r="S12" s="122">
        <v>4.67</v>
      </c>
      <c r="T12" s="122" t="s">
        <v>223</v>
      </c>
      <c r="U12" s="24">
        <f t="shared" si="1"/>
        <v>4.89</v>
      </c>
      <c r="V12" s="26">
        <f t="shared" si="2"/>
        <v>4.89</v>
      </c>
      <c r="W12" s="26">
        <f t="shared" si="3"/>
        <v>0</v>
      </c>
    </row>
    <row r="13" spans="1:23" ht="16.5" customHeight="1">
      <c r="A13" s="14">
        <v>5</v>
      </c>
      <c r="B13" s="15">
        <v>1</v>
      </c>
      <c r="C13" s="15"/>
      <c r="D13" s="15"/>
      <c r="E13" s="86">
        <v>40</v>
      </c>
      <c r="F13" s="87" t="s">
        <v>86</v>
      </c>
      <c r="G13" s="88" t="s">
        <v>87</v>
      </c>
      <c r="H13" s="147">
        <v>36263</v>
      </c>
      <c r="I13" s="90">
        <f t="shared" si="0"/>
        <v>5171</v>
      </c>
      <c r="J13" s="91" t="s">
        <v>26</v>
      </c>
      <c r="K13" s="92" t="s">
        <v>76</v>
      </c>
      <c r="L13" s="148">
        <v>1</v>
      </c>
      <c r="M13" s="149"/>
      <c r="N13" s="122">
        <v>4.66</v>
      </c>
      <c r="O13" s="122">
        <v>4.59</v>
      </c>
      <c r="P13" s="122">
        <v>4.72</v>
      </c>
      <c r="Q13" s="123"/>
      <c r="R13" s="122">
        <v>4.78</v>
      </c>
      <c r="S13" s="122">
        <v>4.52</v>
      </c>
      <c r="T13" s="122">
        <v>4.62</v>
      </c>
      <c r="U13" s="24">
        <f t="shared" si="1"/>
        <v>4.78</v>
      </c>
      <c r="V13" s="26">
        <f t="shared" si="2"/>
        <v>4.78</v>
      </c>
      <c r="W13" s="26">
        <f t="shared" si="3"/>
        <v>0</v>
      </c>
    </row>
    <row r="14" spans="1:23" ht="16.5" customHeight="1">
      <c r="A14" s="14">
        <v>6</v>
      </c>
      <c r="B14" s="15"/>
      <c r="C14" s="15">
        <v>1</v>
      </c>
      <c r="D14" s="15"/>
      <c r="E14" s="12">
        <v>46</v>
      </c>
      <c r="F14" s="38" t="s">
        <v>79</v>
      </c>
      <c r="G14" s="39" t="s">
        <v>80</v>
      </c>
      <c r="H14" s="70">
        <v>35195</v>
      </c>
      <c r="I14" s="71">
        <f t="shared" si="0"/>
        <v>6239</v>
      </c>
      <c r="J14" s="42" t="s">
        <v>26</v>
      </c>
      <c r="K14" s="43" t="s">
        <v>61</v>
      </c>
      <c r="L14" s="44">
        <v>1</v>
      </c>
      <c r="M14" s="72"/>
      <c r="N14" s="122" t="s">
        <v>195</v>
      </c>
      <c r="O14" s="122">
        <v>4.31</v>
      </c>
      <c r="P14" s="122">
        <v>4.62</v>
      </c>
      <c r="Q14" s="123"/>
      <c r="R14" s="122">
        <v>4.01</v>
      </c>
      <c r="S14" s="122">
        <v>4.68</v>
      </c>
      <c r="T14" s="122">
        <v>4.17</v>
      </c>
      <c r="U14" s="24">
        <f t="shared" si="1"/>
        <v>4.68</v>
      </c>
      <c r="V14" s="26">
        <f t="shared" si="2"/>
        <v>4.68</v>
      </c>
      <c r="W14" s="26">
        <f t="shared" si="3"/>
        <v>0</v>
      </c>
    </row>
    <row r="15" spans="1:23" ht="16.5" customHeight="1">
      <c r="A15" s="14">
        <v>7</v>
      </c>
      <c r="B15" s="15"/>
      <c r="C15" s="15"/>
      <c r="D15" s="15"/>
      <c r="E15" s="11">
        <v>6</v>
      </c>
      <c r="F15" s="16" t="s">
        <v>124</v>
      </c>
      <c r="G15" s="17" t="s">
        <v>125</v>
      </c>
      <c r="H15" s="46">
        <v>32798</v>
      </c>
      <c r="I15" s="47">
        <f t="shared" si="0"/>
        <v>8636</v>
      </c>
      <c r="J15" s="20" t="s">
        <v>49</v>
      </c>
      <c r="K15" s="21" t="s">
        <v>27</v>
      </c>
      <c r="L15" s="22">
        <v>1</v>
      </c>
      <c r="M15" s="65"/>
      <c r="N15" s="122">
        <v>4.43</v>
      </c>
      <c r="O15" s="122">
        <v>4.16</v>
      </c>
      <c r="P15" s="122">
        <v>4.4</v>
      </c>
      <c r="Q15" s="123"/>
      <c r="R15" s="122">
        <v>4.53</v>
      </c>
      <c r="S15" s="122">
        <v>4.37</v>
      </c>
      <c r="T15" s="122" t="s">
        <v>223</v>
      </c>
      <c r="U15" s="24">
        <f t="shared" si="1"/>
        <v>4.53</v>
      </c>
      <c r="V15" s="26">
        <f t="shared" si="2"/>
        <v>4.53</v>
      </c>
      <c r="W15" s="26">
        <f t="shared" si="3"/>
        <v>0</v>
      </c>
    </row>
    <row r="16" spans="1:23" ht="16.5" customHeight="1">
      <c r="A16" s="14">
        <v>8</v>
      </c>
      <c r="B16" s="15"/>
      <c r="C16" s="15"/>
      <c r="D16" s="15"/>
      <c r="E16" s="11">
        <v>69</v>
      </c>
      <c r="F16" s="16" t="s">
        <v>256</v>
      </c>
      <c r="G16" s="17" t="s">
        <v>257</v>
      </c>
      <c r="H16" s="46">
        <v>34736</v>
      </c>
      <c r="I16" s="47">
        <f t="shared" si="0"/>
        <v>6698</v>
      </c>
      <c r="J16" s="20" t="s">
        <v>26</v>
      </c>
      <c r="K16" s="21" t="s">
        <v>42</v>
      </c>
      <c r="L16" s="22">
        <v>1</v>
      </c>
      <c r="M16" s="65"/>
      <c r="N16" s="122">
        <v>4.4</v>
      </c>
      <c r="O16" s="122">
        <v>4.35</v>
      </c>
      <c r="P16" s="122" t="s">
        <v>195</v>
      </c>
      <c r="Q16" s="123"/>
      <c r="R16" s="122">
        <v>4.12</v>
      </c>
      <c r="S16" s="122" t="s">
        <v>223</v>
      </c>
      <c r="T16" s="122">
        <v>2.77</v>
      </c>
      <c r="U16" s="24">
        <f t="shared" si="1"/>
        <v>4.4</v>
      </c>
      <c r="V16" s="26">
        <f t="shared" si="2"/>
        <v>4.4</v>
      </c>
      <c r="W16" s="26">
        <f t="shared" si="3"/>
        <v>0</v>
      </c>
    </row>
    <row r="17" spans="1:23" ht="16.5" customHeight="1">
      <c r="A17" s="14">
        <v>9</v>
      </c>
      <c r="B17" s="15"/>
      <c r="C17" s="15"/>
      <c r="D17" s="15"/>
      <c r="E17" s="11">
        <v>5</v>
      </c>
      <c r="F17" s="16" t="s">
        <v>228</v>
      </c>
      <c r="G17" s="17" t="s">
        <v>258</v>
      </c>
      <c r="H17" s="46">
        <v>28601</v>
      </c>
      <c r="I17" s="47">
        <f t="shared" si="0"/>
        <v>12833</v>
      </c>
      <c r="J17" s="20" t="s">
        <v>49</v>
      </c>
      <c r="K17" s="21" t="s">
        <v>232</v>
      </c>
      <c r="L17" s="22">
        <v>1</v>
      </c>
      <c r="M17" s="65"/>
      <c r="N17" s="122">
        <v>4.4</v>
      </c>
      <c r="O17" s="122" t="s">
        <v>175</v>
      </c>
      <c r="P17" s="122" t="s">
        <v>175</v>
      </c>
      <c r="Q17" s="123"/>
      <c r="R17" s="122"/>
      <c r="S17" s="122"/>
      <c r="T17" s="122"/>
      <c r="U17" s="24">
        <f t="shared" si="1"/>
        <v>4.4</v>
      </c>
      <c r="V17" s="26">
        <f t="shared" si="2"/>
        <v>4.4</v>
      </c>
      <c r="W17" s="26">
        <f t="shared" si="3"/>
        <v>0</v>
      </c>
    </row>
    <row r="18" spans="1:23" ht="16.5" customHeight="1">
      <c r="A18" s="14">
        <v>10</v>
      </c>
      <c r="B18" s="15">
        <v>2</v>
      </c>
      <c r="C18" s="15"/>
      <c r="D18" s="15"/>
      <c r="E18" s="86">
        <v>71</v>
      </c>
      <c r="F18" s="87" t="s">
        <v>81</v>
      </c>
      <c r="G18" s="88" t="s">
        <v>82</v>
      </c>
      <c r="H18" s="147">
        <v>36591</v>
      </c>
      <c r="I18" s="90">
        <f t="shared" si="0"/>
        <v>4843</v>
      </c>
      <c r="J18" s="91" t="s">
        <v>83</v>
      </c>
      <c r="K18" s="92" t="s">
        <v>42</v>
      </c>
      <c r="L18" s="148">
        <v>1</v>
      </c>
      <c r="M18" s="149"/>
      <c r="N18" s="122">
        <v>4.13</v>
      </c>
      <c r="O18" s="122">
        <v>3.78</v>
      </c>
      <c r="P18" s="122">
        <v>4.14</v>
      </c>
      <c r="Q18" s="123"/>
      <c r="R18" s="122"/>
      <c r="S18" s="122"/>
      <c r="T18" s="122"/>
      <c r="U18" s="24">
        <f t="shared" si="1"/>
        <v>4.14</v>
      </c>
      <c r="V18" s="26">
        <f t="shared" si="2"/>
        <v>4.14</v>
      </c>
      <c r="W18" s="26">
        <f t="shared" si="3"/>
        <v>0</v>
      </c>
    </row>
    <row r="19" spans="1:23" ht="16.5" customHeight="1">
      <c r="A19" s="14">
        <v>11</v>
      </c>
      <c r="B19" s="15"/>
      <c r="C19" s="15"/>
      <c r="D19" s="15">
        <v>1</v>
      </c>
      <c r="E19" s="29">
        <v>28</v>
      </c>
      <c r="F19" s="30" t="s">
        <v>100</v>
      </c>
      <c r="G19" s="31" t="s">
        <v>101</v>
      </c>
      <c r="H19" s="75">
        <v>21585</v>
      </c>
      <c r="I19" s="76">
        <f t="shared" si="0"/>
        <v>19849</v>
      </c>
      <c r="J19" s="34" t="s">
        <v>102</v>
      </c>
      <c r="K19" s="35" t="s">
        <v>50</v>
      </c>
      <c r="L19" s="36">
        <v>1.1</v>
      </c>
      <c r="M19" s="77">
        <v>1.3234</v>
      </c>
      <c r="N19" s="122">
        <v>3.72</v>
      </c>
      <c r="O19" s="122" t="s">
        <v>175</v>
      </c>
      <c r="P19" s="122" t="s">
        <v>175</v>
      </c>
      <c r="Q19" s="123"/>
      <c r="R19" s="122"/>
      <c r="S19" s="122"/>
      <c r="T19" s="122"/>
      <c r="U19" s="24">
        <f t="shared" si="1"/>
        <v>3.72</v>
      </c>
      <c r="V19" s="26">
        <f t="shared" si="2"/>
        <v>4.0920000000000005</v>
      </c>
      <c r="W19" s="26">
        <f t="shared" si="3"/>
        <v>5.4153528</v>
      </c>
    </row>
    <row r="20" spans="1:23" ht="16.5" customHeight="1">
      <c r="A20" s="14">
        <v>12</v>
      </c>
      <c r="B20" s="15"/>
      <c r="C20" s="15"/>
      <c r="D20" s="15">
        <v>2</v>
      </c>
      <c r="E20" s="29">
        <v>63</v>
      </c>
      <c r="F20" s="30" t="s">
        <v>94</v>
      </c>
      <c r="G20" s="31" t="s">
        <v>95</v>
      </c>
      <c r="H20" s="75">
        <v>21607</v>
      </c>
      <c r="I20" s="76">
        <f t="shared" si="0"/>
        <v>19827</v>
      </c>
      <c r="J20" s="34" t="s">
        <v>26</v>
      </c>
      <c r="K20" s="35" t="s">
        <v>32</v>
      </c>
      <c r="L20" s="36">
        <v>1</v>
      </c>
      <c r="M20" s="77">
        <v>1.3234</v>
      </c>
      <c r="N20" s="122" t="s">
        <v>195</v>
      </c>
      <c r="O20" s="122">
        <v>3.84</v>
      </c>
      <c r="P20" s="122">
        <v>3.8</v>
      </c>
      <c r="Q20" s="123"/>
      <c r="R20" s="122"/>
      <c r="S20" s="122"/>
      <c r="T20" s="122"/>
      <c r="U20" s="24">
        <f t="shared" si="1"/>
        <v>3.84</v>
      </c>
      <c r="V20" s="26">
        <f t="shared" si="2"/>
        <v>3.84</v>
      </c>
      <c r="W20" s="26">
        <f t="shared" si="3"/>
        <v>5.081855999999999</v>
      </c>
    </row>
    <row r="21" spans="1:23" ht="16.5" customHeight="1">
      <c r="A21" s="14">
        <v>13</v>
      </c>
      <c r="B21" s="15"/>
      <c r="C21" s="15"/>
      <c r="D21" s="15">
        <v>5</v>
      </c>
      <c r="E21" s="29">
        <v>14</v>
      </c>
      <c r="F21" s="30" t="s">
        <v>198</v>
      </c>
      <c r="G21" s="31" t="s">
        <v>199</v>
      </c>
      <c r="H21" s="75">
        <v>23542</v>
      </c>
      <c r="I21" s="76">
        <f t="shared" si="0"/>
        <v>17892</v>
      </c>
      <c r="J21" s="34" t="s">
        <v>54</v>
      </c>
      <c r="K21" s="35" t="s">
        <v>38</v>
      </c>
      <c r="L21" s="36">
        <v>1</v>
      </c>
      <c r="M21" s="77">
        <v>1.2233</v>
      </c>
      <c r="N21" s="122">
        <v>3.57</v>
      </c>
      <c r="O21" s="122">
        <v>3.47</v>
      </c>
      <c r="P21" s="122">
        <v>3.64</v>
      </c>
      <c r="Q21" s="123"/>
      <c r="R21" s="122"/>
      <c r="S21" s="122"/>
      <c r="T21" s="122"/>
      <c r="U21" s="24">
        <f t="shared" si="1"/>
        <v>3.64</v>
      </c>
      <c r="V21" s="26">
        <f t="shared" si="2"/>
        <v>3.64</v>
      </c>
      <c r="W21" s="26">
        <f t="shared" si="3"/>
        <v>4.452812000000001</v>
      </c>
    </row>
    <row r="22" spans="1:23" ht="16.5" customHeight="1">
      <c r="A22" s="14">
        <v>14</v>
      </c>
      <c r="B22" s="15"/>
      <c r="C22" s="15"/>
      <c r="D22" s="15"/>
      <c r="E22" s="11">
        <v>74</v>
      </c>
      <c r="F22" s="16" t="s">
        <v>98</v>
      </c>
      <c r="G22" s="17" t="s">
        <v>103</v>
      </c>
      <c r="H22" s="46">
        <v>36058</v>
      </c>
      <c r="I22" s="47">
        <f t="shared" si="0"/>
        <v>5376</v>
      </c>
      <c r="J22" s="20" t="s">
        <v>26</v>
      </c>
      <c r="K22" s="21" t="s">
        <v>42</v>
      </c>
      <c r="L22" s="22">
        <v>1</v>
      </c>
      <c r="M22" s="65"/>
      <c r="N22" s="122">
        <v>3.13</v>
      </c>
      <c r="O22" s="122">
        <v>3.59</v>
      </c>
      <c r="P22" s="122">
        <v>3.43</v>
      </c>
      <c r="Q22" s="123"/>
      <c r="R22" s="122"/>
      <c r="S22" s="122"/>
      <c r="T22" s="122"/>
      <c r="U22" s="24">
        <f t="shared" si="1"/>
        <v>3.59</v>
      </c>
      <c r="V22" s="26">
        <f t="shared" si="2"/>
        <v>3.59</v>
      </c>
      <c r="W22" s="26">
        <f t="shared" si="3"/>
        <v>0</v>
      </c>
    </row>
    <row r="23" spans="1:23" ht="16.5" customHeight="1">
      <c r="A23" s="14">
        <v>15</v>
      </c>
      <c r="B23" s="15"/>
      <c r="C23" s="15"/>
      <c r="D23" s="15">
        <v>3</v>
      </c>
      <c r="E23" s="29">
        <v>56</v>
      </c>
      <c r="F23" s="150" t="s">
        <v>131</v>
      </c>
      <c r="G23" s="31" t="s">
        <v>259</v>
      </c>
      <c r="H23" s="75">
        <v>20616</v>
      </c>
      <c r="I23" s="76">
        <f t="shared" si="0"/>
        <v>20818</v>
      </c>
      <c r="J23" s="34" t="s">
        <v>26</v>
      </c>
      <c r="K23" s="35" t="s">
        <v>32</v>
      </c>
      <c r="L23" s="36">
        <v>1</v>
      </c>
      <c r="M23" s="77">
        <v>1.3605</v>
      </c>
      <c r="N23" s="122">
        <v>3.44</v>
      </c>
      <c r="O23" s="122">
        <v>3.34</v>
      </c>
      <c r="P23" s="122">
        <v>3.58</v>
      </c>
      <c r="Q23" s="123"/>
      <c r="R23" s="122"/>
      <c r="S23" s="122"/>
      <c r="T23" s="122"/>
      <c r="U23" s="24">
        <f t="shared" si="1"/>
        <v>3.58</v>
      </c>
      <c r="V23" s="26">
        <f t="shared" si="2"/>
        <v>3.58</v>
      </c>
      <c r="W23" s="26">
        <f t="shared" si="3"/>
        <v>4.87059</v>
      </c>
    </row>
    <row r="24" spans="1:23" ht="16.5" customHeight="1">
      <c r="A24" s="14">
        <v>16</v>
      </c>
      <c r="B24" s="15"/>
      <c r="C24" s="15"/>
      <c r="D24" s="15">
        <v>4</v>
      </c>
      <c r="E24" s="29">
        <v>19</v>
      </c>
      <c r="F24" s="30" t="s">
        <v>109</v>
      </c>
      <c r="G24" s="31" t="s">
        <v>110</v>
      </c>
      <c r="H24" s="75">
        <v>22538</v>
      </c>
      <c r="I24" s="76">
        <f t="shared" si="0"/>
        <v>18896</v>
      </c>
      <c r="J24" s="34" t="s">
        <v>54</v>
      </c>
      <c r="K24" s="35" t="s">
        <v>38</v>
      </c>
      <c r="L24" s="36">
        <v>1</v>
      </c>
      <c r="M24" s="77">
        <v>1.2713</v>
      </c>
      <c r="N24" s="122" t="s">
        <v>195</v>
      </c>
      <c r="O24" s="122">
        <v>3.53</v>
      </c>
      <c r="P24" s="122">
        <v>3.3</v>
      </c>
      <c r="Q24" s="123"/>
      <c r="R24" s="122"/>
      <c r="S24" s="122"/>
      <c r="T24" s="122"/>
      <c r="U24" s="24">
        <f t="shared" si="1"/>
        <v>3.53</v>
      </c>
      <c r="V24" s="26">
        <f t="shared" si="2"/>
        <v>3.53</v>
      </c>
      <c r="W24" s="26">
        <f t="shared" si="3"/>
        <v>4.4876890000000005</v>
      </c>
    </row>
    <row r="25" spans="1:23" ht="16.5" customHeight="1">
      <c r="A25" s="14">
        <v>17</v>
      </c>
      <c r="B25" s="15">
        <v>2</v>
      </c>
      <c r="C25" s="15"/>
      <c r="D25" s="15"/>
      <c r="E25" s="86">
        <v>50</v>
      </c>
      <c r="F25" s="87" t="s">
        <v>71</v>
      </c>
      <c r="G25" s="88" t="s">
        <v>119</v>
      </c>
      <c r="H25" s="147">
        <v>36115</v>
      </c>
      <c r="I25" s="90">
        <f t="shared" si="0"/>
        <v>5319</v>
      </c>
      <c r="J25" s="91" t="s">
        <v>49</v>
      </c>
      <c r="K25" s="92" t="s">
        <v>61</v>
      </c>
      <c r="L25" s="148">
        <v>1</v>
      </c>
      <c r="M25" s="149"/>
      <c r="N25" s="122">
        <v>3.29</v>
      </c>
      <c r="O25" s="122">
        <v>3.35</v>
      </c>
      <c r="P25" s="122">
        <v>3.06</v>
      </c>
      <c r="Q25" s="123"/>
      <c r="R25" s="122"/>
      <c r="S25" s="122"/>
      <c r="T25" s="122"/>
      <c r="U25" s="24">
        <f t="shared" si="1"/>
        <v>3.35</v>
      </c>
      <c r="V25" s="26">
        <f t="shared" si="2"/>
        <v>3.35</v>
      </c>
      <c r="W25" s="26">
        <f t="shared" si="3"/>
        <v>0</v>
      </c>
    </row>
    <row r="26" spans="1:23" ht="16.5" customHeight="1">
      <c r="A26" s="14">
        <v>18</v>
      </c>
      <c r="B26" s="15">
        <v>3</v>
      </c>
      <c r="C26" s="15"/>
      <c r="D26" s="15"/>
      <c r="E26" s="86">
        <v>83</v>
      </c>
      <c r="F26" s="87" t="s">
        <v>111</v>
      </c>
      <c r="G26" s="88" t="s">
        <v>112</v>
      </c>
      <c r="H26" s="147">
        <v>36516</v>
      </c>
      <c r="I26" s="90">
        <f t="shared" si="0"/>
        <v>4918</v>
      </c>
      <c r="J26" s="91" t="s">
        <v>41</v>
      </c>
      <c r="K26" s="92" t="s">
        <v>42</v>
      </c>
      <c r="L26" s="148">
        <v>1</v>
      </c>
      <c r="M26" s="149"/>
      <c r="N26" s="122" t="s">
        <v>195</v>
      </c>
      <c r="O26" s="122">
        <v>3.12</v>
      </c>
      <c r="P26" s="122">
        <v>3.33</v>
      </c>
      <c r="Q26" s="123"/>
      <c r="R26" s="122"/>
      <c r="S26" s="122"/>
      <c r="T26" s="122"/>
      <c r="U26" s="24">
        <f t="shared" si="1"/>
        <v>3.33</v>
      </c>
      <c r="V26" s="26">
        <f t="shared" si="2"/>
        <v>3.33</v>
      </c>
      <c r="W26" s="26">
        <f t="shared" si="3"/>
        <v>0</v>
      </c>
    </row>
    <row r="27" spans="1:23" ht="16.5" customHeight="1">
      <c r="A27" s="14">
        <v>19</v>
      </c>
      <c r="B27" s="15"/>
      <c r="C27" s="15"/>
      <c r="D27" s="15">
        <v>6</v>
      </c>
      <c r="E27" s="29">
        <v>13</v>
      </c>
      <c r="F27" s="30" t="s">
        <v>228</v>
      </c>
      <c r="G27" s="31" t="s">
        <v>199</v>
      </c>
      <c r="H27" s="75">
        <v>20248</v>
      </c>
      <c r="I27" s="76">
        <f t="shared" si="0"/>
        <v>21186</v>
      </c>
      <c r="J27" s="34" t="s">
        <v>54</v>
      </c>
      <c r="K27" s="35" t="s">
        <v>38</v>
      </c>
      <c r="L27" s="36">
        <v>1</v>
      </c>
      <c r="M27" s="77">
        <v>1.3998</v>
      </c>
      <c r="N27" s="122">
        <v>2.99</v>
      </c>
      <c r="O27" s="122">
        <v>3.08</v>
      </c>
      <c r="P27" s="122" t="s">
        <v>195</v>
      </c>
      <c r="Q27" s="123"/>
      <c r="R27" s="122"/>
      <c r="S27" s="122"/>
      <c r="T27" s="122"/>
      <c r="U27" s="24">
        <f t="shared" si="1"/>
        <v>3.08</v>
      </c>
      <c r="V27" s="26">
        <f t="shared" si="2"/>
        <v>3.08</v>
      </c>
      <c r="W27" s="26">
        <f t="shared" si="3"/>
        <v>4.311384</v>
      </c>
    </row>
    <row r="28" spans="1:23" ht="16.5" customHeight="1">
      <c r="A28" s="14"/>
      <c r="B28" s="15"/>
      <c r="C28" s="15"/>
      <c r="D28" s="15"/>
      <c r="E28" s="86">
        <v>38</v>
      </c>
      <c r="F28" s="87" t="s">
        <v>240</v>
      </c>
      <c r="G28" s="88" t="s">
        <v>82</v>
      </c>
      <c r="H28" s="147">
        <v>37388</v>
      </c>
      <c r="I28" s="90">
        <f>IF(COUNT(H28)=0,"---",41434-H28)</f>
        <v>4046</v>
      </c>
      <c r="J28" s="91" t="s">
        <v>49</v>
      </c>
      <c r="K28" s="92" t="s">
        <v>76</v>
      </c>
      <c r="L28" s="148">
        <v>1</v>
      </c>
      <c r="M28" s="149"/>
      <c r="N28" s="122"/>
      <c r="O28" s="122"/>
      <c r="P28" s="122"/>
      <c r="Q28" s="123"/>
      <c r="R28" s="122"/>
      <c r="S28" s="122"/>
      <c r="T28" s="122"/>
      <c r="U28" s="24" t="s">
        <v>51</v>
      </c>
      <c r="V28" s="26"/>
      <c r="W28" s="26"/>
    </row>
    <row r="29" spans="1:23" ht="16.5" customHeight="1">
      <c r="A29" s="14"/>
      <c r="B29" s="15"/>
      <c r="C29" s="15"/>
      <c r="D29" s="15"/>
      <c r="E29" s="11">
        <v>39</v>
      </c>
      <c r="F29" s="16" t="s">
        <v>128</v>
      </c>
      <c r="G29" s="17" t="s">
        <v>129</v>
      </c>
      <c r="H29" s="46">
        <v>30638</v>
      </c>
      <c r="I29" s="47">
        <f>IF(COUNT(H29)=0,"---",41434-H29)</f>
        <v>10796</v>
      </c>
      <c r="J29" s="20" t="s">
        <v>49</v>
      </c>
      <c r="K29" s="21" t="s">
        <v>76</v>
      </c>
      <c r="L29" s="22">
        <v>1</v>
      </c>
      <c r="M29" s="65"/>
      <c r="N29" s="122"/>
      <c r="O29" s="122"/>
      <c r="P29" s="122"/>
      <c r="Q29" s="123"/>
      <c r="R29" s="122"/>
      <c r="S29" s="122"/>
      <c r="T29" s="122"/>
      <c r="U29" s="24" t="s">
        <v>51</v>
      </c>
      <c r="V29" s="26"/>
      <c r="W29" s="26"/>
    </row>
    <row r="30" spans="1:23" ht="16.5" customHeight="1">
      <c r="A30" s="14"/>
      <c r="B30" s="15"/>
      <c r="C30" s="15"/>
      <c r="D30" s="15"/>
      <c r="E30" s="11">
        <v>76</v>
      </c>
      <c r="F30" s="16" t="s">
        <v>120</v>
      </c>
      <c r="G30" s="17" t="s">
        <v>121</v>
      </c>
      <c r="H30" s="46">
        <v>34264</v>
      </c>
      <c r="I30" s="47">
        <f>IF(COUNT(H30)=0,"---",41434-H30)</f>
        <v>7170</v>
      </c>
      <c r="J30" s="20" t="s">
        <v>41</v>
      </c>
      <c r="K30" s="21" t="s">
        <v>42</v>
      </c>
      <c r="L30" s="22">
        <v>1</v>
      </c>
      <c r="M30" s="65"/>
      <c r="N30" s="122"/>
      <c r="O30" s="122"/>
      <c r="P30" s="122"/>
      <c r="Q30" s="123"/>
      <c r="R30" s="122"/>
      <c r="S30" s="122"/>
      <c r="T30" s="122"/>
      <c r="U30" s="24" t="s">
        <v>51</v>
      </c>
      <c r="V30" s="26"/>
      <c r="W30" s="26"/>
    </row>
    <row r="31" spans="1:23" ht="16.5" customHeight="1">
      <c r="A31" s="14"/>
      <c r="B31" s="15"/>
      <c r="C31" s="15"/>
      <c r="D31" s="15"/>
      <c r="E31" s="11">
        <v>77</v>
      </c>
      <c r="F31" s="16" t="s">
        <v>124</v>
      </c>
      <c r="G31" s="17" t="s">
        <v>184</v>
      </c>
      <c r="H31" s="46">
        <v>32235</v>
      </c>
      <c r="I31" s="47">
        <f>IF(COUNT(H31)=0,"---",41434-H31)</f>
        <v>9199</v>
      </c>
      <c r="J31" s="20" t="s">
        <v>83</v>
      </c>
      <c r="K31" s="21" t="s">
        <v>42</v>
      </c>
      <c r="L31" s="22">
        <v>1</v>
      </c>
      <c r="M31" s="65"/>
      <c r="N31" s="122"/>
      <c r="O31" s="122"/>
      <c r="P31" s="122"/>
      <c r="Q31" s="123"/>
      <c r="R31" s="122"/>
      <c r="S31" s="122"/>
      <c r="T31" s="122"/>
      <c r="U31" s="24" t="s">
        <v>51</v>
      </c>
      <c r="V31" s="26"/>
      <c r="W31" s="26"/>
    </row>
    <row r="32" spans="1:23" ht="16.5" customHeight="1">
      <c r="A32" s="14"/>
      <c r="B32" s="15"/>
      <c r="C32" s="15"/>
      <c r="D32" s="15"/>
      <c r="E32" s="86">
        <v>80</v>
      </c>
      <c r="F32" s="87" t="s">
        <v>92</v>
      </c>
      <c r="G32" s="88" t="s">
        <v>118</v>
      </c>
      <c r="H32" s="147">
        <v>36091</v>
      </c>
      <c r="I32" s="90">
        <f>IF(COUNT(H32)=0,"---",41434-H32)</f>
        <v>5343</v>
      </c>
      <c r="J32" s="91" t="s">
        <v>41</v>
      </c>
      <c r="K32" s="92" t="s">
        <v>42</v>
      </c>
      <c r="L32" s="148">
        <v>1</v>
      </c>
      <c r="M32" s="149"/>
      <c r="N32" s="122"/>
      <c r="O32" s="122"/>
      <c r="P32" s="122"/>
      <c r="Q32" s="123"/>
      <c r="R32" s="122"/>
      <c r="S32" s="122"/>
      <c r="T32" s="122"/>
      <c r="U32" s="24" t="s">
        <v>51</v>
      </c>
      <c r="V32" s="26"/>
      <c r="W32" s="26"/>
    </row>
    <row r="33" spans="1:23" ht="16.5" customHeight="1">
      <c r="A33" s="14"/>
      <c r="B33" s="15"/>
      <c r="C33" s="15"/>
      <c r="D33" s="15"/>
      <c r="E33" s="29">
        <v>61</v>
      </c>
      <c r="F33" s="30" t="s">
        <v>104</v>
      </c>
      <c r="G33" s="31" t="s">
        <v>105</v>
      </c>
      <c r="H33" s="75">
        <v>22836</v>
      </c>
      <c r="I33" s="76">
        <f>IF(COUNT(H33)=0,"---",41434-H33)</f>
        <v>18598</v>
      </c>
      <c r="J33" s="34" t="s">
        <v>106</v>
      </c>
      <c r="K33" s="35" t="s">
        <v>32</v>
      </c>
      <c r="L33" s="36">
        <v>1.1</v>
      </c>
      <c r="M33" s="77">
        <v>1.2549</v>
      </c>
      <c r="N33" s="122"/>
      <c r="O33" s="122"/>
      <c r="P33" s="122"/>
      <c r="Q33" s="123"/>
      <c r="R33" s="122"/>
      <c r="S33" s="122"/>
      <c r="T33" s="122"/>
      <c r="U33" s="24" t="s">
        <v>51</v>
      </c>
      <c r="V33" s="26"/>
      <c r="W33" s="26"/>
    </row>
    <row r="34" spans="1:23" ht="16.5" customHeight="1">
      <c r="A34" s="14"/>
      <c r="B34" s="15"/>
      <c r="C34" s="15"/>
      <c r="D34" s="15"/>
      <c r="E34" s="11">
        <v>21</v>
      </c>
      <c r="F34" s="16" t="s">
        <v>96</v>
      </c>
      <c r="G34" s="17" t="s">
        <v>185</v>
      </c>
      <c r="H34" s="46">
        <v>27226</v>
      </c>
      <c r="I34" s="47">
        <f>IF(COUNT(H34)=0,"---",41434-H34)</f>
        <v>14208</v>
      </c>
      <c r="J34" s="20" t="s">
        <v>37</v>
      </c>
      <c r="K34" s="21" t="s">
        <v>38</v>
      </c>
      <c r="L34" s="22">
        <v>1</v>
      </c>
      <c r="M34" s="65"/>
      <c r="N34" s="122"/>
      <c r="O34" s="122"/>
      <c r="P34" s="122"/>
      <c r="Q34" s="123"/>
      <c r="R34" s="122"/>
      <c r="S34" s="122"/>
      <c r="T34" s="122"/>
      <c r="U34" s="24" t="s">
        <v>51</v>
      </c>
      <c r="V34" s="26"/>
      <c r="W34" s="26"/>
    </row>
    <row r="35" spans="1:23" ht="16.5" customHeight="1">
      <c r="A35" s="14"/>
      <c r="B35" s="15"/>
      <c r="C35" s="15"/>
      <c r="D35" s="15"/>
      <c r="E35" s="12">
        <v>53</v>
      </c>
      <c r="F35" s="38" t="s">
        <v>71</v>
      </c>
      <c r="G35" s="39" t="s">
        <v>72</v>
      </c>
      <c r="H35" s="70">
        <v>35347</v>
      </c>
      <c r="I35" s="71">
        <f>IF(COUNT(H35)=0,"---",41434-H35)</f>
        <v>6087</v>
      </c>
      <c r="J35" s="42" t="s">
        <v>26</v>
      </c>
      <c r="K35" s="43" t="s">
        <v>61</v>
      </c>
      <c r="L35" s="44">
        <v>1</v>
      </c>
      <c r="M35" s="72"/>
      <c r="N35" s="122"/>
      <c r="O35" s="122"/>
      <c r="P35" s="122"/>
      <c r="Q35" s="123"/>
      <c r="R35" s="122"/>
      <c r="S35" s="122"/>
      <c r="T35" s="122"/>
      <c r="U35" s="24" t="s">
        <v>51</v>
      </c>
      <c r="V35" s="26"/>
      <c r="W35" s="26"/>
    </row>
  </sheetData>
  <sheetProtection/>
  <mergeCells count="14">
    <mergeCell ref="W7:W8"/>
    <mergeCell ref="M7:M8"/>
    <mergeCell ref="V7:V8"/>
    <mergeCell ref="L7:L8"/>
    <mergeCell ref="U7:U8"/>
    <mergeCell ref="N7:T7"/>
    <mergeCell ref="A7:D7"/>
    <mergeCell ref="H7:H8"/>
    <mergeCell ref="I7:I8"/>
    <mergeCell ref="K7:K8"/>
    <mergeCell ref="J7:J8"/>
    <mergeCell ref="E7:E8"/>
    <mergeCell ref="F7:F8"/>
    <mergeCell ref="G7:G8"/>
  </mergeCells>
  <printOptions horizontalCentered="1"/>
  <pageMargins left="0.3937007874015748" right="0.3937007874015748" top="0.3937007874015748" bottom="0.1968503937007874" header="0.3937007874015748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17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1" width="7.421875" style="49" customWidth="1"/>
    <col min="2" max="2" width="4.57421875" style="49" customWidth="1"/>
    <col min="3" max="3" width="10.57421875" style="49" bestFit="1" customWidth="1"/>
    <col min="4" max="4" width="11.7109375" style="49" bestFit="1" customWidth="1"/>
    <col min="5" max="5" width="9.00390625" style="49" customWidth="1"/>
    <col min="6" max="6" width="7.00390625" style="49" customWidth="1"/>
    <col min="7" max="7" width="4.140625" style="49" customWidth="1"/>
    <col min="8" max="8" width="7.7109375" style="49" bestFit="1" customWidth="1"/>
    <col min="9" max="9" width="4.421875" style="49" customWidth="1"/>
    <col min="10" max="15" width="4.7109375" style="49" customWidth="1"/>
    <col min="16" max="16" width="6.8515625" style="49" customWidth="1"/>
    <col min="17" max="17" width="6.57421875" style="49" customWidth="1"/>
    <col min="18" max="22" width="9.57421875" style="49" customWidth="1"/>
    <col min="23" max="16384" width="9.140625" style="49" customWidth="1"/>
  </cols>
  <sheetData>
    <row r="1" spans="1:12" ht="20.25" customHeight="1">
      <c r="A1" s="48" t="s">
        <v>169</v>
      </c>
      <c r="E1" s="50"/>
      <c r="F1" s="50"/>
      <c r="G1" s="50"/>
      <c r="H1" s="50"/>
      <c r="I1" s="50"/>
      <c r="J1" s="50"/>
      <c r="K1" s="50"/>
      <c r="L1" s="50"/>
    </row>
    <row r="2" spans="1:12" ht="20.25" customHeight="1">
      <c r="A2" s="48" t="s">
        <v>1</v>
      </c>
      <c r="E2" s="50"/>
      <c r="F2" s="50"/>
      <c r="G2" s="50"/>
      <c r="H2" s="50"/>
      <c r="I2" s="50"/>
      <c r="J2" s="50"/>
      <c r="K2" s="50"/>
      <c r="L2" s="50"/>
    </row>
    <row r="3" spans="4:12" ht="12.75" customHeight="1">
      <c r="D3" s="125" t="s">
        <v>237</v>
      </c>
      <c r="E3" s="53"/>
      <c r="F3" s="53"/>
      <c r="G3" s="53"/>
      <c r="H3" s="53"/>
      <c r="I3" s="53"/>
      <c r="J3" s="53"/>
      <c r="K3" s="53"/>
      <c r="L3" s="53"/>
    </row>
    <row r="4" spans="2:17" ht="12" customHeight="1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22" ht="19.5" customHeight="1">
      <c r="A5" s="55"/>
      <c r="B5" s="55"/>
      <c r="C5" s="56" t="s">
        <v>254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2" ht="1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</row>
    <row r="7" spans="1:22" ht="19.5" customHeight="1">
      <c r="A7" s="58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78"/>
      <c r="Q7" s="78"/>
      <c r="R7" s="55"/>
      <c r="S7" s="55"/>
      <c r="T7" s="55"/>
      <c r="U7" s="55"/>
      <c r="V7" s="55"/>
    </row>
    <row r="8" spans="1:22" ht="19.5" customHeight="1">
      <c r="A8" s="60" t="s">
        <v>6</v>
      </c>
      <c r="B8" s="185" t="s">
        <v>7</v>
      </c>
      <c r="C8" s="187" t="s">
        <v>8</v>
      </c>
      <c r="D8" s="189" t="s">
        <v>9</v>
      </c>
      <c r="E8" s="194" t="s">
        <v>10</v>
      </c>
      <c r="F8" s="196" t="s">
        <v>11</v>
      </c>
      <c r="G8" s="196" t="s">
        <v>12</v>
      </c>
      <c r="H8" s="196" t="s">
        <v>13</v>
      </c>
      <c r="I8" s="196" t="s">
        <v>14</v>
      </c>
      <c r="J8" s="198" t="s">
        <v>191</v>
      </c>
      <c r="K8" s="198"/>
      <c r="L8" s="198"/>
      <c r="M8" s="198"/>
      <c r="N8" s="198"/>
      <c r="O8" s="198"/>
      <c r="P8" s="199" t="s">
        <v>16</v>
      </c>
      <c r="Q8" s="198" t="s">
        <v>18</v>
      </c>
      <c r="R8" s="55"/>
      <c r="S8" s="55"/>
      <c r="T8" s="55"/>
      <c r="U8" s="55"/>
      <c r="V8" s="55"/>
    </row>
    <row r="9" spans="1:22" ht="15" customHeight="1">
      <c r="A9" s="61" t="s">
        <v>21</v>
      </c>
      <c r="B9" s="186"/>
      <c r="C9" s="188"/>
      <c r="D9" s="190"/>
      <c r="E9" s="195"/>
      <c r="F9" s="197"/>
      <c r="G9" s="197"/>
      <c r="H9" s="197"/>
      <c r="I9" s="197"/>
      <c r="J9" s="63">
        <v>1</v>
      </c>
      <c r="K9" s="63">
        <v>2</v>
      </c>
      <c r="L9" s="63">
        <v>3</v>
      </c>
      <c r="M9" s="63">
        <v>4</v>
      </c>
      <c r="N9" s="63">
        <v>5</v>
      </c>
      <c r="O9" s="63">
        <v>6</v>
      </c>
      <c r="P9" s="199"/>
      <c r="Q9" s="198"/>
      <c r="R9" s="55"/>
      <c r="S9" s="55"/>
      <c r="T9" s="55"/>
      <c r="U9" s="55"/>
      <c r="V9" s="55"/>
    </row>
    <row r="10" spans="1:22" s="81" customFormat="1" ht="19.5" customHeight="1">
      <c r="A10" s="14">
        <v>1</v>
      </c>
      <c r="B10" s="11">
        <v>24</v>
      </c>
      <c r="C10" s="16" t="s">
        <v>173</v>
      </c>
      <c r="D10" s="17" t="s">
        <v>174</v>
      </c>
      <c r="E10" s="82">
        <v>25190</v>
      </c>
      <c r="F10" s="47">
        <f aca="true" t="shared" si="0" ref="F10:F17">IF(COUNT(E10)=0,"---",41434-E10)</f>
        <v>16244</v>
      </c>
      <c r="G10" s="20" t="s">
        <v>41</v>
      </c>
      <c r="H10" s="21" t="s">
        <v>50</v>
      </c>
      <c r="I10" s="22">
        <v>1</v>
      </c>
      <c r="J10" s="122">
        <v>6.41</v>
      </c>
      <c r="K10" s="122">
        <v>6.44</v>
      </c>
      <c r="L10" s="122">
        <v>6.57</v>
      </c>
      <c r="M10" s="122">
        <v>6.81</v>
      </c>
      <c r="N10" s="122">
        <v>6.84</v>
      </c>
      <c r="O10" s="122">
        <v>6.89</v>
      </c>
      <c r="P10" s="24">
        <f aca="true" t="shared" si="1" ref="P10:P15">MAX(J10:L10,M10:O10)</f>
        <v>6.89</v>
      </c>
      <c r="Q10" s="26">
        <f aca="true" t="shared" si="2" ref="Q10:Q15">P10*I10</f>
        <v>6.89</v>
      </c>
      <c r="R10" s="93"/>
      <c r="S10" s="93"/>
      <c r="T10" s="93"/>
      <c r="U10" s="93"/>
      <c r="V10" s="93"/>
    </row>
    <row r="11" spans="1:22" s="81" customFormat="1" ht="19.5" customHeight="1">
      <c r="A11" s="14">
        <v>2</v>
      </c>
      <c r="B11" s="11">
        <v>60</v>
      </c>
      <c r="C11" s="16" t="s">
        <v>138</v>
      </c>
      <c r="D11" s="17" t="s">
        <v>139</v>
      </c>
      <c r="E11" s="82">
        <v>31956</v>
      </c>
      <c r="F11" s="47">
        <f t="shared" si="0"/>
        <v>9478</v>
      </c>
      <c r="G11" s="20" t="s">
        <v>26</v>
      </c>
      <c r="H11" s="21" t="s">
        <v>32</v>
      </c>
      <c r="I11" s="22">
        <v>1</v>
      </c>
      <c r="J11" s="122" t="s">
        <v>195</v>
      </c>
      <c r="K11" s="122" t="s">
        <v>195</v>
      </c>
      <c r="L11" s="122">
        <v>6.05</v>
      </c>
      <c r="M11" s="122">
        <v>5.71</v>
      </c>
      <c r="N11" s="122">
        <v>6.52</v>
      </c>
      <c r="O11" s="122">
        <v>6.44</v>
      </c>
      <c r="P11" s="24">
        <f t="shared" si="1"/>
        <v>6.52</v>
      </c>
      <c r="Q11" s="26">
        <f t="shared" si="2"/>
        <v>6.52</v>
      </c>
      <c r="R11" s="93"/>
      <c r="S11" s="93"/>
      <c r="T11" s="93"/>
      <c r="U11" s="93"/>
      <c r="V11" s="93"/>
    </row>
    <row r="12" spans="1:22" s="81" customFormat="1" ht="19.5" customHeight="1">
      <c r="A12" s="14">
        <v>3</v>
      </c>
      <c r="B12" s="11">
        <v>11</v>
      </c>
      <c r="C12" s="16" t="s">
        <v>24</v>
      </c>
      <c r="D12" s="17" t="s">
        <v>25</v>
      </c>
      <c r="E12" s="82">
        <v>33373</v>
      </c>
      <c r="F12" s="47">
        <f t="shared" si="0"/>
        <v>8061</v>
      </c>
      <c r="G12" s="20" t="s">
        <v>26</v>
      </c>
      <c r="H12" s="21" t="s">
        <v>27</v>
      </c>
      <c r="I12" s="22">
        <v>1</v>
      </c>
      <c r="J12" s="122">
        <v>6.42</v>
      </c>
      <c r="K12" s="122">
        <v>6.42</v>
      </c>
      <c r="L12" s="122">
        <v>6.37</v>
      </c>
      <c r="M12" s="122">
        <v>6.16</v>
      </c>
      <c r="N12" s="122">
        <v>6.33</v>
      </c>
      <c r="O12" s="122">
        <v>6.47</v>
      </c>
      <c r="P12" s="24">
        <f t="shared" si="1"/>
        <v>6.47</v>
      </c>
      <c r="Q12" s="26">
        <f t="shared" si="2"/>
        <v>6.47</v>
      </c>
      <c r="R12" s="93"/>
      <c r="S12" s="93"/>
      <c r="T12" s="93"/>
      <c r="U12" s="93"/>
      <c r="V12" s="93"/>
    </row>
    <row r="13" spans="1:22" s="81" customFormat="1" ht="19.5" customHeight="1">
      <c r="A13" s="14">
        <v>4</v>
      </c>
      <c r="B13" s="11">
        <v>37</v>
      </c>
      <c r="C13" s="16" t="s">
        <v>205</v>
      </c>
      <c r="D13" s="17" t="s">
        <v>206</v>
      </c>
      <c r="E13" s="82">
        <v>31002</v>
      </c>
      <c r="F13" s="47">
        <f t="shared" si="0"/>
        <v>10432</v>
      </c>
      <c r="G13" s="20" t="s">
        <v>49</v>
      </c>
      <c r="H13" s="21" t="s">
        <v>76</v>
      </c>
      <c r="I13" s="22">
        <v>1</v>
      </c>
      <c r="J13" s="122">
        <v>5.92</v>
      </c>
      <c r="K13" s="122">
        <v>6.33</v>
      </c>
      <c r="L13" s="122">
        <v>5.29</v>
      </c>
      <c r="M13" s="122">
        <v>6.25</v>
      </c>
      <c r="N13" s="122">
        <v>6.14</v>
      </c>
      <c r="O13" s="122">
        <v>6.36</v>
      </c>
      <c r="P13" s="24">
        <f t="shared" si="1"/>
        <v>6.36</v>
      </c>
      <c r="Q13" s="26">
        <f t="shared" si="2"/>
        <v>6.36</v>
      </c>
      <c r="R13" s="93"/>
      <c r="S13" s="93"/>
      <c r="T13" s="93"/>
      <c r="U13" s="93"/>
      <c r="V13" s="93"/>
    </row>
    <row r="14" spans="1:22" s="81" customFormat="1" ht="19.5" customHeight="1">
      <c r="A14" s="14">
        <v>5</v>
      </c>
      <c r="B14" s="11">
        <v>85</v>
      </c>
      <c r="C14" s="16" t="s">
        <v>55</v>
      </c>
      <c r="D14" s="17" t="s">
        <v>56</v>
      </c>
      <c r="E14" s="82">
        <v>34016</v>
      </c>
      <c r="F14" s="47">
        <f t="shared" si="0"/>
        <v>7418</v>
      </c>
      <c r="G14" s="20" t="s">
        <v>41</v>
      </c>
      <c r="H14" s="21" t="s">
        <v>42</v>
      </c>
      <c r="I14" s="22">
        <v>1</v>
      </c>
      <c r="J14" s="122">
        <v>4.85</v>
      </c>
      <c r="K14" s="122">
        <v>5.15</v>
      </c>
      <c r="L14" s="122">
        <v>5.05</v>
      </c>
      <c r="M14" s="122">
        <v>4.39</v>
      </c>
      <c r="N14" s="122">
        <v>5.1</v>
      </c>
      <c r="O14" s="122">
        <v>5.03</v>
      </c>
      <c r="P14" s="24">
        <f t="shared" si="1"/>
        <v>5.15</v>
      </c>
      <c r="Q14" s="26">
        <f t="shared" si="2"/>
        <v>5.15</v>
      </c>
      <c r="R14" s="93"/>
      <c r="S14" s="93"/>
      <c r="T14" s="93"/>
      <c r="U14" s="93"/>
      <c r="V14" s="93"/>
    </row>
    <row r="15" spans="1:22" s="81" customFormat="1" ht="19.5" customHeight="1">
      <c r="A15" s="14">
        <v>6</v>
      </c>
      <c r="B15" s="11">
        <v>27</v>
      </c>
      <c r="C15" s="16" t="s">
        <v>215</v>
      </c>
      <c r="D15" s="17" t="s">
        <v>216</v>
      </c>
      <c r="E15" s="82">
        <v>22074</v>
      </c>
      <c r="F15" s="47">
        <f t="shared" si="0"/>
        <v>19360</v>
      </c>
      <c r="G15" s="20" t="s">
        <v>41</v>
      </c>
      <c r="H15" s="21" t="s">
        <v>50</v>
      </c>
      <c r="I15" s="22">
        <v>1</v>
      </c>
      <c r="J15" s="122">
        <v>4.68</v>
      </c>
      <c r="K15" s="122">
        <v>4.94</v>
      </c>
      <c r="L15" s="122">
        <v>5</v>
      </c>
      <c r="M15" s="122">
        <v>5</v>
      </c>
      <c r="N15" s="122">
        <v>5.13</v>
      </c>
      <c r="O15" s="122">
        <v>4.82</v>
      </c>
      <c r="P15" s="24">
        <f t="shared" si="1"/>
        <v>5.13</v>
      </c>
      <c r="Q15" s="26">
        <f t="shared" si="2"/>
        <v>5.13</v>
      </c>
      <c r="R15" s="93"/>
      <c r="S15" s="93"/>
      <c r="T15" s="93"/>
      <c r="U15" s="93"/>
      <c r="V15" s="93"/>
    </row>
    <row r="16" spans="1:22" s="81" customFormat="1" ht="19.5" customHeight="1">
      <c r="A16" s="14"/>
      <c r="B16" s="11">
        <v>47</v>
      </c>
      <c r="C16" s="16" t="s">
        <v>210</v>
      </c>
      <c r="D16" s="17" t="s">
        <v>211</v>
      </c>
      <c r="E16" s="82">
        <v>35101</v>
      </c>
      <c r="F16" s="47">
        <f t="shared" si="0"/>
        <v>6333</v>
      </c>
      <c r="G16" s="20" t="s">
        <v>26</v>
      </c>
      <c r="H16" s="21" t="s">
        <v>61</v>
      </c>
      <c r="I16" s="22">
        <v>1</v>
      </c>
      <c r="J16" s="122"/>
      <c r="K16" s="122"/>
      <c r="L16" s="122"/>
      <c r="M16" s="122"/>
      <c r="N16" s="122"/>
      <c r="O16" s="122"/>
      <c r="P16" s="24" t="s">
        <v>51</v>
      </c>
      <c r="Q16" s="26"/>
      <c r="R16" s="93"/>
      <c r="S16" s="93"/>
      <c r="T16" s="93"/>
      <c r="U16" s="93"/>
      <c r="V16" s="93"/>
    </row>
    <row r="17" spans="1:22" s="81" customFormat="1" ht="19.5" customHeight="1">
      <c r="A17" s="14"/>
      <c r="B17" s="11">
        <v>65</v>
      </c>
      <c r="C17" s="16" t="s">
        <v>52</v>
      </c>
      <c r="D17" s="17" t="s">
        <v>53</v>
      </c>
      <c r="E17" s="82">
        <v>23337</v>
      </c>
      <c r="F17" s="47">
        <f t="shared" si="0"/>
        <v>18097</v>
      </c>
      <c r="G17" s="20" t="s">
        <v>54</v>
      </c>
      <c r="H17" s="21" t="s">
        <v>32</v>
      </c>
      <c r="I17" s="22">
        <v>1</v>
      </c>
      <c r="J17" s="122"/>
      <c r="K17" s="122"/>
      <c r="L17" s="122"/>
      <c r="M17" s="122"/>
      <c r="N17" s="122"/>
      <c r="O17" s="122"/>
      <c r="P17" s="24" t="s">
        <v>51</v>
      </c>
      <c r="Q17" s="26"/>
      <c r="R17" s="93"/>
      <c r="S17" s="93"/>
      <c r="T17" s="93"/>
      <c r="U17" s="93"/>
      <c r="V17" s="93"/>
    </row>
  </sheetData>
  <sheetProtection/>
  <mergeCells count="11">
    <mergeCell ref="Q8:Q9"/>
    <mergeCell ref="I8:I9"/>
    <mergeCell ref="P8:P9"/>
    <mergeCell ref="J8:O8"/>
    <mergeCell ref="F8:F9"/>
    <mergeCell ref="H8:H9"/>
    <mergeCell ref="G8:G9"/>
    <mergeCell ref="B8:B9"/>
    <mergeCell ref="C8:C9"/>
    <mergeCell ref="D8:D9"/>
    <mergeCell ref="E8:E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21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1" width="5.28125" style="49" customWidth="1"/>
    <col min="2" max="2" width="4.57421875" style="49" customWidth="1"/>
    <col min="3" max="3" width="10.57421875" style="49" bestFit="1" customWidth="1"/>
    <col min="4" max="4" width="11.7109375" style="49" bestFit="1" customWidth="1"/>
    <col min="5" max="5" width="9.00390625" style="49" customWidth="1"/>
    <col min="6" max="6" width="5.00390625" style="49" bestFit="1" customWidth="1"/>
    <col min="7" max="7" width="4.00390625" style="49" customWidth="1"/>
    <col min="8" max="8" width="7.7109375" style="49" bestFit="1" customWidth="1"/>
    <col min="9" max="9" width="4.421875" style="49" customWidth="1"/>
    <col min="10" max="10" width="5.7109375" style="49" customWidth="1"/>
    <col min="11" max="13" width="4.7109375" style="49" customWidth="1"/>
    <col min="14" max="14" width="4.7109375" style="49" hidden="1" customWidth="1"/>
    <col min="15" max="16" width="4.7109375" style="49" customWidth="1"/>
    <col min="17" max="17" width="5.7109375" style="49" customWidth="1"/>
    <col min="18" max="18" width="6.8515625" style="49" customWidth="1"/>
    <col min="19" max="20" width="6.57421875" style="49" customWidth="1"/>
    <col min="21" max="25" width="9.57421875" style="49" customWidth="1"/>
    <col min="26" max="16384" width="9.140625" style="49" customWidth="1"/>
  </cols>
  <sheetData>
    <row r="1" spans="1:13" ht="20.25" customHeight="1">
      <c r="A1" s="48" t="s">
        <v>169</v>
      </c>
      <c r="E1" s="50"/>
      <c r="F1" s="50"/>
      <c r="G1" s="50"/>
      <c r="H1" s="50"/>
      <c r="I1" s="50"/>
      <c r="J1" s="50"/>
      <c r="K1" s="50"/>
      <c r="L1" s="50"/>
      <c r="M1" s="50"/>
    </row>
    <row r="2" spans="1:13" ht="20.25" customHeight="1">
      <c r="A2" s="48" t="s">
        <v>1</v>
      </c>
      <c r="E2" s="50"/>
      <c r="F2" s="50"/>
      <c r="G2" s="50"/>
      <c r="H2" s="50"/>
      <c r="I2" s="50"/>
      <c r="J2" s="50"/>
      <c r="K2" s="50"/>
      <c r="L2" s="50"/>
      <c r="M2" s="50"/>
    </row>
    <row r="3" spans="4:13" ht="12.75" customHeight="1">
      <c r="D3" s="52" t="s">
        <v>2</v>
      </c>
      <c r="E3" s="53"/>
      <c r="F3" s="53"/>
      <c r="G3" s="53"/>
      <c r="H3" s="53"/>
      <c r="I3" s="53"/>
      <c r="J3" s="53"/>
      <c r="K3" s="53"/>
      <c r="L3" s="53"/>
      <c r="M3" s="53"/>
    </row>
    <row r="4" spans="2:20" ht="12.75" customHeight="1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5" ht="19.5" customHeight="1">
      <c r="A5" s="55"/>
      <c r="B5" s="55"/>
      <c r="C5" s="56" t="s">
        <v>208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7" spans="1:25" ht="19.5" customHeight="1">
      <c r="A7" s="64" t="s">
        <v>6</v>
      </c>
      <c r="B7" s="185" t="s">
        <v>7</v>
      </c>
      <c r="C7" s="187" t="s">
        <v>8</v>
      </c>
      <c r="D7" s="189" t="s">
        <v>9</v>
      </c>
      <c r="E7" s="194" t="s">
        <v>10</v>
      </c>
      <c r="F7" s="196" t="s">
        <v>11</v>
      </c>
      <c r="G7" s="196" t="s">
        <v>12</v>
      </c>
      <c r="H7" s="196" t="s">
        <v>13</v>
      </c>
      <c r="I7" s="196" t="s">
        <v>14</v>
      </c>
      <c r="J7" s="194" t="s">
        <v>15</v>
      </c>
      <c r="K7" s="198" t="s">
        <v>191</v>
      </c>
      <c r="L7" s="198"/>
      <c r="M7" s="198"/>
      <c r="N7" s="198"/>
      <c r="O7" s="198"/>
      <c r="P7" s="198"/>
      <c r="Q7" s="198"/>
      <c r="R7" s="199" t="s">
        <v>16</v>
      </c>
      <c r="S7" s="198" t="s">
        <v>18</v>
      </c>
      <c r="T7" s="198" t="s">
        <v>19</v>
      </c>
      <c r="U7" s="213" t="s">
        <v>209</v>
      </c>
      <c r="V7" s="55"/>
      <c r="W7" s="55"/>
      <c r="X7" s="55"/>
      <c r="Y7" s="55"/>
    </row>
    <row r="8" spans="1:25" ht="15" customHeight="1">
      <c r="A8" s="64" t="s">
        <v>152</v>
      </c>
      <c r="B8" s="186"/>
      <c r="C8" s="188"/>
      <c r="D8" s="190"/>
      <c r="E8" s="195"/>
      <c r="F8" s="197"/>
      <c r="G8" s="197"/>
      <c r="H8" s="197"/>
      <c r="I8" s="197"/>
      <c r="J8" s="195"/>
      <c r="K8" s="63">
        <v>1</v>
      </c>
      <c r="L8" s="63">
        <v>2</v>
      </c>
      <c r="M8" s="63">
        <v>3</v>
      </c>
      <c r="N8" s="63" t="s">
        <v>192</v>
      </c>
      <c r="O8" s="63">
        <v>4</v>
      </c>
      <c r="P8" s="63">
        <v>5</v>
      </c>
      <c r="Q8" s="63">
        <v>6</v>
      </c>
      <c r="R8" s="199"/>
      <c r="S8" s="198"/>
      <c r="T8" s="198"/>
      <c r="U8" s="214"/>
      <c r="V8" s="55"/>
      <c r="W8" s="55"/>
      <c r="X8" s="55"/>
      <c r="Y8" s="55"/>
    </row>
    <row r="9" spans="1:25" s="81" customFormat="1" ht="19.5" customHeight="1">
      <c r="A9" s="14"/>
      <c r="B9" s="12">
        <v>47</v>
      </c>
      <c r="C9" s="38" t="s">
        <v>210</v>
      </c>
      <c r="D9" s="39" t="s">
        <v>211</v>
      </c>
      <c r="E9" s="121">
        <v>35101</v>
      </c>
      <c r="F9" s="71">
        <f>IF(COUNT(E9)=0,"---",41434-E9)</f>
        <v>6333</v>
      </c>
      <c r="G9" s="42" t="s">
        <v>26</v>
      </c>
      <c r="H9" s="43" t="s">
        <v>61</v>
      </c>
      <c r="I9" s="44">
        <v>1</v>
      </c>
      <c r="J9" s="44"/>
      <c r="K9" s="122"/>
      <c r="L9" s="122"/>
      <c r="M9" s="122"/>
      <c r="N9" s="123"/>
      <c r="O9" s="122"/>
      <c r="P9" s="122"/>
      <c r="Q9" s="122"/>
      <c r="R9" s="68" t="s">
        <v>51</v>
      </c>
      <c r="S9" s="67" t="s">
        <v>51</v>
      </c>
      <c r="T9" s="67"/>
      <c r="U9" s="15" t="s">
        <v>212</v>
      </c>
      <c r="V9" s="93"/>
      <c r="W9" s="93"/>
      <c r="X9" s="93"/>
      <c r="Y9" s="93"/>
    </row>
    <row r="10" spans="2:20" ht="12.75" customHeight="1"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5" ht="19.5" customHeight="1">
      <c r="A11" s="55"/>
      <c r="B11" s="55"/>
      <c r="C11" s="56" t="s">
        <v>213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spans="1:25" ht="1.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1:25" ht="19.5" customHeight="1">
      <c r="A13" s="58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78"/>
      <c r="S13" s="78"/>
      <c r="T13" s="78"/>
      <c r="U13" s="55"/>
      <c r="V13" s="55"/>
      <c r="W13" s="55"/>
      <c r="X13" s="55"/>
      <c r="Y13" s="55"/>
    </row>
    <row r="14" spans="1:25" ht="19.5" customHeight="1">
      <c r="A14" s="64" t="s">
        <v>6</v>
      </c>
      <c r="B14" s="185" t="s">
        <v>7</v>
      </c>
      <c r="C14" s="187" t="s">
        <v>8</v>
      </c>
      <c r="D14" s="189" t="s">
        <v>9</v>
      </c>
      <c r="E14" s="194" t="s">
        <v>10</v>
      </c>
      <c r="F14" s="196" t="s">
        <v>11</v>
      </c>
      <c r="G14" s="196" t="s">
        <v>12</v>
      </c>
      <c r="H14" s="196" t="s">
        <v>13</v>
      </c>
      <c r="I14" s="196" t="s">
        <v>14</v>
      </c>
      <c r="J14" s="194" t="s">
        <v>15</v>
      </c>
      <c r="K14" s="198" t="s">
        <v>191</v>
      </c>
      <c r="L14" s="198"/>
      <c r="M14" s="198"/>
      <c r="N14" s="198"/>
      <c r="O14" s="198"/>
      <c r="P14" s="198"/>
      <c r="Q14" s="198"/>
      <c r="R14" s="199" t="s">
        <v>16</v>
      </c>
      <c r="S14" s="198" t="s">
        <v>18</v>
      </c>
      <c r="T14" s="198" t="s">
        <v>19</v>
      </c>
      <c r="U14" s="213" t="s">
        <v>209</v>
      </c>
      <c r="V14" s="55"/>
      <c r="W14" s="55"/>
      <c r="X14" s="55"/>
      <c r="Y14" s="55"/>
    </row>
    <row r="15" spans="1:25" ht="15" customHeight="1">
      <c r="A15" s="64" t="s">
        <v>23</v>
      </c>
      <c r="B15" s="186"/>
      <c r="C15" s="188"/>
      <c r="D15" s="190"/>
      <c r="E15" s="195"/>
      <c r="F15" s="197"/>
      <c r="G15" s="197"/>
      <c r="H15" s="197"/>
      <c r="I15" s="197"/>
      <c r="J15" s="195"/>
      <c r="K15" s="63">
        <v>1</v>
      </c>
      <c r="L15" s="63">
        <v>2</v>
      </c>
      <c r="M15" s="63">
        <v>3</v>
      </c>
      <c r="N15" s="63" t="s">
        <v>192</v>
      </c>
      <c r="O15" s="63">
        <v>4</v>
      </c>
      <c r="P15" s="63">
        <v>5</v>
      </c>
      <c r="Q15" s="63">
        <v>6</v>
      </c>
      <c r="R15" s="199"/>
      <c r="S15" s="198"/>
      <c r="T15" s="198"/>
      <c r="U15" s="214"/>
      <c r="V15" s="55"/>
      <c r="W15" s="55"/>
      <c r="X15" s="55"/>
      <c r="Y15" s="55"/>
    </row>
    <row r="16" spans="1:25" s="81" customFormat="1" ht="19.5" customHeight="1">
      <c r="A16" s="14">
        <v>1</v>
      </c>
      <c r="B16" s="29">
        <v>65</v>
      </c>
      <c r="C16" s="30" t="s">
        <v>52</v>
      </c>
      <c r="D16" s="31" t="s">
        <v>53</v>
      </c>
      <c r="E16" s="124">
        <v>23337</v>
      </c>
      <c r="F16" s="76">
        <f aca="true" t="shared" si="0" ref="F16:F21">IF(COUNT(E16)=0,"---",41434-E16)</f>
        <v>18097</v>
      </c>
      <c r="G16" s="34" t="s">
        <v>54</v>
      </c>
      <c r="H16" s="35" t="s">
        <v>32</v>
      </c>
      <c r="I16" s="36">
        <v>1</v>
      </c>
      <c r="J16" s="36">
        <v>1.4619</v>
      </c>
      <c r="K16" s="119">
        <v>9.79</v>
      </c>
      <c r="L16" s="119" t="s">
        <v>195</v>
      </c>
      <c r="M16" s="119" t="s">
        <v>195</v>
      </c>
      <c r="N16" s="120"/>
      <c r="O16" s="119" t="s">
        <v>195</v>
      </c>
      <c r="P16" s="119">
        <v>9.74</v>
      </c>
      <c r="Q16" s="119">
        <v>10.15</v>
      </c>
      <c r="R16" s="68">
        <f>MAX(K16:M16,O16:Q16)</f>
        <v>10.15</v>
      </c>
      <c r="S16" s="67">
        <f aca="true" t="shared" si="1" ref="S16:T20">R16*I16</f>
        <v>10.15</v>
      </c>
      <c r="T16" s="67">
        <f t="shared" si="1"/>
        <v>14.838285</v>
      </c>
      <c r="U16" s="15" t="s">
        <v>214</v>
      </c>
      <c r="V16" s="93"/>
      <c r="W16" s="93"/>
      <c r="X16" s="93"/>
      <c r="Y16" s="93"/>
    </row>
    <row r="17" spans="1:25" s="81" customFormat="1" ht="19.5" customHeight="1">
      <c r="A17" s="14">
        <v>2</v>
      </c>
      <c r="B17" s="29">
        <v>24</v>
      </c>
      <c r="C17" s="30" t="s">
        <v>173</v>
      </c>
      <c r="D17" s="31" t="s">
        <v>174</v>
      </c>
      <c r="E17" s="124">
        <v>25190</v>
      </c>
      <c r="F17" s="76">
        <f t="shared" si="0"/>
        <v>16244</v>
      </c>
      <c r="G17" s="34" t="s">
        <v>41</v>
      </c>
      <c r="H17" s="35" t="s">
        <v>50</v>
      </c>
      <c r="I17" s="36">
        <v>1</v>
      </c>
      <c r="J17" s="36">
        <v>1.2858</v>
      </c>
      <c r="K17" s="119">
        <v>6.65</v>
      </c>
      <c r="L17" s="119" t="s">
        <v>195</v>
      </c>
      <c r="M17" s="119" t="s">
        <v>195</v>
      </c>
      <c r="N17" s="120"/>
      <c r="O17" s="119" t="s">
        <v>195</v>
      </c>
      <c r="P17" s="119">
        <v>6.93</v>
      </c>
      <c r="Q17" s="119" t="s">
        <v>195</v>
      </c>
      <c r="R17" s="68">
        <f>MAX(K17:M17,O17:Q17)</f>
        <v>6.93</v>
      </c>
      <c r="S17" s="67">
        <f t="shared" si="1"/>
        <v>6.93</v>
      </c>
      <c r="T17" s="67">
        <f t="shared" si="1"/>
        <v>8.910594</v>
      </c>
      <c r="U17" s="15" t="s">
        <v>214</v>
      </c>
      <c r="V17" s="93"/>
      <c r="W17" s="93"/>
      <c r="X17" s="93"/>
      <c r="Y17" s="93"/>
    </row>
    <row r="18" spans="1:25" s="81" customFormat="1" ht="19.5" customHeight="1">
      <c r="A18" s="14">
        <v>3</v>
      </c>
      <c r="B18" s="29">
        <v>32</v>
      </c>
      <c r="C18" s="30" t="s">
        <v>47</v>
      </c>
      <c r="D18" s="31" t="s">
        <v>48</v>
      </c>
      <c r="E18" s="124">
        <v>22159</v>
      </c>
      <c r="F18" s="76">
        <f t="shared" si="0"/>
        <v>19275</v>
      </c>
      <c r="G18" s="34" t="s">
        <v>49</v>
      </c>
      <c r="H18" s="35" t="s">
        <v>50</v>
      </c>
      <c r="I18" s="36">
        <v>1</v>
      </c>
      <c r="J18" s="36">
        <v>1.4377</v>
      </c>
      <c r="K18" s="119">
        <v>6.08</v>
      </c>
      <c r="L18" s="119">
        <v>6.12</v>
      </c>
      <c r="M18" s="119">
        <v>6.28</v>
      </c>
      <c r="N18" s="120"/>
      <c r="O18" s="119">
        <v>4.45</v>
      </c>
      <c r="P18" s="119">
        <v>6.53</v>
      </c>
      <c r="Q18" s="119" t="s">
        <v>195</v>
      </c>
      <c r="R18" s="68">
        <f>MAX(K18:M18,O18:Q18)</f>
        <v>6.53</v>
      </c>
      <c r="S18" s="67">
        <f t="shared" si="1"/>
        <v>6.53</v>
      </c>
      <c r="T18" s="67">
        <f t="shared" si="1"/>
        <v>9.388181</v>
      </c>
      <c r="U18" s="15" t="s">
        <v>212</v>
      </c>
      <c r="V18" s="93"/>
      <c r="W18" s="93"/>
      <c r="X18" s="93"/>
      <c r="Y18" s="93"/>
    </row>
    <row r="19" spans="1:25" s="81" customFormat="1" ht="19.5" customHeight="1">
      <c r="A19" s="14">
        <v>4</v>
      </c>
      <c r="B19" s="29">
        <v>57</v>
      </c>
      <c r="C19" s="30" t="s">
        <v>29</v>
      </c>
      <c r="D19" s="31" t="s">
        <v>30</v>
      </c>
      <c r="E19" s="124">
        <v>22772</v>
      </c>
      <c r="F19" s="76">
        <f t="shared" si="0"/>
        <v>18662</v>
      </c>
      <c r="G19" s="34" t="s">
        <v>31</v>
      </c>
      <c r="H19" s="35" t="s">
        <v>32</v>
      </c>
      <c r="I19" s="36">
        <v>1.1</v>
      </c>
      <c r="J19" s="36">
        <v>1.4117</v>
      </c>
      <c r="K19" s="119" t="s">
        <v>195</v>
      </c>
      <c r="L19" s="119" t="s">
        <v>195</v>
      </c>
      <c r="M19" s="119">
        <v>5.4</v>
      </c>
      <c r="N19" s="120"/>
      <c r="O19" s="119">
        <v>4.77</v>
      </c>
      <c r="P19" s="119">
        <v>5.56</v>
      </c>
      <c r="Q19" s="119" t="s">
        <v>195</v>
      </c>
      <c r="R19" s="68">
        <f>MAX(K19:M19,O19:Q19)</f>
        <v>5.56</v>
      </c>
      <c r="S19" s="67">
        <f t="shared" si="1"/>
        <v>6.116</v>
      </c>
      <c r="T19" s="67">
        <f t="shared" si="1"/>
        <v>8.6339572</v>
      </c>
      <c r="U19" s="15" t="s">
        <v>212</v>
      </c>
      <c r="V19" s="93"/>
      <c r="W19" s="93"/>
      <c r="X19" s="93"/>
      <c r="Y19" s="93"/>
    </row>
    <row r="20" spans="1:25" s="81" customFormat="1" ht="19.5" customHeight="1">
      <c r="A20" s="14">
        <v>5</v>
      </c>
      <c r="B20" s="29">
        <v>16</v>
      </c>
      <c r="C20" s="30" t="s">
        <v>57</v>
      </c>
      <c r="D20" s="31" t="s">
        <v>58</v>
      </c>
      <c r="E20" s="124">
        <v>22537</v>
      </c>
      <c r="F20" s="76">
        <f t="shared" si="0"/>
        <v>18897</v>
      </c>
      <c r="G20" s="34" t="s">
        <v>54</v>
      </c>
      <c r="H20" s="35" t="s">
        <v>38</v>
      </c>
      <c r="I20" s="36">
        <v>1</v>
      </c>
      <c r="J20" s="36">
        <v>1.4117</v>
      </c>
      <c r="K20" s="119">
        <v>4.23</v>
      </c>
      <c r="L20" s="119">
        <v>4.23</v>
      </c>
      <c r="M20" s="119">
        <v>4.42</v>
      </c>
      <c r="N20" s="120"/>
      <c r="O20" s="119">
        <v>4.7</v>
      </c>
      <c r="P20" s="119" t="s">
        <v>195</v>
      </c>
      <c r="Q20" s="119" t="s">
        <v>195</v>
      </c>
      <c r="R20" s="68">
        <f>MAX(K20:M20,O20:Q20)</f>
        <v>4.7</v>
      </c>
      <c r="S20" s="67">
        <f t="shared" si="1"/>
        <v>4.7</v>
      </c>
      <c r="T20" s="67">
        <f t="shared" si="1"/>
        <v>6.63499</v>
      </c>
      <c r="U20" s="15" t="s">
        <v>212</v>
      </c>
      <c r="V20" s="93"/>
      <c r="W20" s="93"/>
      <c r="X20" s="93"/>
      <c r="Y20" s="93"/>
    </row>
    <row r="21" spans="1:25" s="81" customFormat="1" ht="19.5" customHeight="1">
      <c r="A21" s="14"/>
      <c r="B21" s="29">
        <v>27</v>
      </c>
      <c r="C21" s="30" t="s">
        <v>215</v>
      </c>
      <c r="D21" s="31" t="s">
        <v>216</v>
      </c>
      <c r="E21" s="124">
        <v>22074</v>
      </c>
      <c r="F21" s="76">
        <f t="shared" si="0"/>
        <v>19360</v>
      </c>
      <c r="G21" s="34" t="s">
        <v>41</v>
      </c>
      <c r="H21" s="35" t="s">
        <v>50</v>
      </c>
      <c r="I21" s="36">
        <v>1</v>
      </c>
      <c r="J21" s="36">
        <v>1.4638</v>
      </c>
      <c r="K21" s="119"/>
      <c r="L21" s="119"/>
      <c r="M21" s="119"/>
      <c r="N21" s="120"/>
      <c r="O21" s="119"/>
      <c r="P21" s="119"/>
      <c r="Q21" s="119"/>
      <c r="R21" s="68" t="s">
        <v>51</v>
      </c>
      <c r="S21" s="67"/>
      <c r="T21" s="67"/>
      <c r="U21" s="15" t="s">
        <v>212</v>
      </c>
      <c r="V21" s="93"/>
      <c r="W21" s="93"/>
      <c r="X21" s="93"/>
      <c r="Y21" s="93"/>
    </row>
  </sheetData>
  <sheetProtection/>
  <mergeCells count="28">
    <mergeCell ref="T7:T8"/>
    <mergeCell ref="U7:U8"/>
    <mergeCell ref="J7:J8"/>
    <mergeCell ref="K7:Q7"/>
    <mergeCell ref="R7:R8"/>
    <mergeCell ref="S7:S8"/>
    <mergeCell ref="F7:F8"/>
    <mergeCell ref="G7:G8"/>
    <mergeCell ref="H7:H8"/>
    <mergeCell ref="I7:I8"/>
    <mergeCell ref="B7:B8"/>
    <mergeCell ref="C7:C8"/>
    <mergeCell ref="D7:D8"/>
    <mergeCell ref="E7:E8"/>
    <mergeCell ref="U14:U15"/>
    <mergeCell ref="E14:E15"/>
    <mergeCell ref="F14:F15"/>
    <mergeCell ref="H14:H15"/>
    <mergeCell ref="G14:G15"/>
    <mergeCell ref="B14:B15"/>
    <mergeCell ref="C14:C15"/>
    <mergeCell ref="D14:D15"/>
    <mergeCell ref="T14:T15"/>
    <mergeCell ref="J14:J15"/>
    <mergeCell ref="S14:S15"/>
    <mergeCell ref="I14:I15"/>
    <mergeCell ref="R14:R15"/>
    <mergeCell ref="K14:Q14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"/>
  <sheetViews>
    <sheetView showZeros="0" workbookViewId="0" topLeftCell="A1">
      <selection activeCell="A3" sqref="A3"/>
    </sheetView>
  </sheetViews>
  <sheetFormatPr defaultColWidth="9.140625" defaultRowHeight="12.75"/>
  <cols>
    <col min="1" max="3" width="3.140625" style="2" customWidth="1"/>
    <col min="4" max="4" width="4.57421875" style="2" customWidth="1"/>
    <col min="5" max="5" width="10.57421875" style="2" bestFit="1" customWidth="1"/>
    <col min="6" max="6" width="11.7109375" style="2" bestFit="1" customWidth="1"/>
    <col min="7" max="7" width="9.00390625" style="2" customWidth="1"/>
    <col min="8" max="8" width="5.00390625" style="2" bestFit="1" customWidth="1"/>
    <col min="9" max="9" width="4.00390625" style="2" customWidth="1"/>
    <col min="10" max="10" width="8.28125" style="2" customWidth="1"/>
    <col min="11" max="11" width="4.421875" style="2" customWidth="1"/>
    <col min="12" max="12" width="5.421875" style="2" customWidth="1"/>
    <col min="13" max="13" width="6.8515625" style="2" customWidth="1"/>
    <col min="14" max="14" width="2.7109375" style="2" customWidth="1"/>
    <col min="15" max="15" width="6.57421875" style="2" customWidth="1"/>
    <col min="16" max="16" width="5.57421875" style="2" customWidth="1"/>
    <col min="17" max="17" width="6.8515625" style="2" customWidth="1"/>
    <col min="18" max="18" width="3.140625" style="2" customWidth="1"/>
    <col min="19" max="19" width="6.57421875" style="2" customWidth="1"/>
    <col min="20" max="20" width="5.57421875" style="2" customWidth="1"/>
    <col min="21" max="21" width="10.421875" style="2" hidden="1" customWidth="1"/>
    <col min="22" max="22" width="9.57421875" style="2" hidden="1" customWidth="1"/>
    <col min="23" max="23" width="4.00390625" style="4" hidden="1" customWidth="1"/>
    <col min="24" max="26" width="9.57421875" style="2" customWidth="1"/>
    <col min="27" max="16384" width="9.140625" style="2" customWidth="1"/>
  </cols>
  <sheetData>
    <row r="1" spans="1:14" ht="20.25" customHeight="1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0.25" customHeight="1">
      <c r="A2" s="1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4:14" ht="12.75" customHeight="1">
      <c r="D3" s="5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</row>
    <row r="4" spans="4:20" ht="12.75" customHeight="1"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6" ht="19.5" customHeight="1">
      <c r="A5" s="7"/>
      <c r="B5" s="7"/>
      <c r="C5" s="7"/>
      <c r="D5" s="7"/>
      <c r="E5" s="8" t="s">
        <v>3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9"/>
      <c r="X5" s="7"/>
      <c r="Y5" s="7"/>
      <c r="Z5" s="7"/>
    </row>
    <row r="6" spans="1:26" ht="1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9"/>
      <c r="X6" s="7"/>
      <c r="Y6" s="7"/>
      <c r="Z6" s="7"/>
    </row>
    <row r="7" spans="1:26" ht="19.5" customHeight="1">
      <c r="A7" s="10"/>
      <c r="B7" s="10"/>
      <c r="C7" s="10"/>
      <c r="D7" s="7"/>
      <c r="E7" s="7"/>
      <c r="F7" s="10"/>
      <c r="G7" s="7"/>
      <c r="H7" s="7"/>
      <c r="I7" s="7"/>
      <c r="J7" s="7"/>
      <c r="K7" s="7"/>
      <c r="L7" s="7"/>
      <c r="M7" s="180" t="s">
        <v>5</v>
      </c>
      <c r="N7" s="181"/>
      <c r="O7" s="181"/>
      <c r="P7" s="129"/>
      <c r="Q7" s="180" t="s">
        <v>4</v>
      </c>
      <c r="R7" s="181"/>
      <c r="S7" s="181"/>
      <c r="T7" s="129"/>
      <c r="U7" s="7"/>
      <c r="V7" s="7"/>
      <c r="W7" s="9"/>
      <c r="X7" s="7"/>
      <c r="Y7" s="7"/>
      <c r="Z7" s="7"/>
    </row>
    <row r="8" spans="1:26" ht="19.5" customHeight="1">
      <c r="A8" s="171" t="s">
        <v>6</v>
      </c>
      <c r="B8" s="172"/>
      <c r="C8" s="173"/>
      <c r="D8" s="174" t="s">
        <v>7</v>
      </c>
      <c r="E8" s="176" t="s">
        <v>8</v>
      </c>
      <c r="F8" s="178" t="s">
        <v>9</v>
      </c>
      <c r="G8" s="165" t="s">
        <v>10</v>
      </c>
      <c r="H8" s="167" t="s">
        <v>11</v>
      </c>
      <c r="I8" s="167" t="s">
        <v>12</v>
      </c>
      <c r="J8" s="167" t="s">
        <v>13</v>
      </c>
      <c r="K8" s="167" t="s">
        <v>14</v>
      </c>
      <c r="L8" s="165" t="s">
        <v>15</v>
      </c>
      <c r="M8" s="174" t="s">
        <v>16</v>
      </c>
      <c r="N8" s="169" t="s">
        <v>17</v>
      </c>
      <c r="O8" s="165" t="s">
        <v>18</v>
      </c>
      <c r="P8" s="165" t="s">
        <v>19</v>
      </c>
      <c r="Q8" s="174" t="s">
        <v>16</v>
      </c>
      <c r="R8" s="169" t="s">
        <v>17</v>
      </c>
      <c r="S8" s="165" t="s">
        <v>18</v>
      </c>
      <c r="T8" s="165" t="s">
        <v>19</v>
      </c>
      <c r="U8" s="163" t="s">
        <v>20</v>
      </c>
      <c r="V8" s="7"/>
      <c r="W8" s="9"/>
      <c r="X8" s="7"/>
      <c r="Y8" s="7"/>
      <c r="Z8" s="7"/>
    </row>
    <row r="9" spans="1:26" ht="15" customHeight="1">
      <c r="A9" s="11" t="s">
        <v>21</v>
      </c>
      <c r="B9" s="12" t="s">
        <v>22</v>
      </c>
      <c r="C9" s="13" t="s">
        <v>23</v>
      </c>
      <c r="D9" s="175"/>
      <c r="E9" s="177"/>
      <c r="F9" s="179"/>
      <c r="G9" s="166"/>
      <c r="H9" s="168"/>
      <c r="I9" s="168"/>
      <c r="J9" s="168"/>
      <c r="K9" s="168"/>
      <c r="L9" s="166"/>
      <c r="M9" s="175"/>
      <c r="N9" s="170"/>
      <c r="O9" s="166"/>
      <c r="P9" s="166"/>
      <c r="Q9" s="175"/>
      <c r="R9" s="170"/>
      <c r="S9" s="166"/>
      <c r="T9" s="166"/>
      <c r="U9" s="164"/>
      <c r="V9" s="7"/>
      <c r="W9" s="9"/>
      <c r="X9" s="7"/>
      <c r="Y9" s="7"/>
      <c r="Z9" s="7"/>
    </row>
    <row r="10" spans="1:23" ht="18" customHeight="1">
      <c r="A10" s="14">
        <v>1</v>
      </c>
      <c r="B10" s="15"/>
      <c r="C10" s="15"/>
      <c r="D10" s="11">
        <v>11</v>
      </c>
      <c r="E10" s="16" t="s">
        <v>24</v>
      </c>
      <c r="F10" s="17" t="s">
        <v>25</v>
      </c>
      <c r="G10" s="18">
        <v>33373</v>
      </c>
      <c r="H10" s="19">
        <f aca="true" t="shared" si="0" ref="H10:H21">IF(COUNT(G10)=0,"---",41434-G10)</f>
        <v>8061</v>
      </c>
      <c r="I10" s="20" t="s">
        <v>26</v>
      </c>
      <c r="J10" s="21" t="s">
        <v>27</v>
      </c>
      <c r="K10" s="22">
        <v>1</v>
      </c>
      <c r="L10" s="23"/>
      <c r="M10" s="24">
        <v>14.14</v>
      </c>
      <c r="N10" s="25">
        <v>1.1</v>
      </c>
      <c r="O10" s="26">
        <f aca="true" t="shared" si="1" ref="O10:O18">M10*K10</f>
        <v>14.14</v>
      </c>
      <c r="P10" s="26">
        <f aca="true" t="shared" si="2" ref="P10:P18">O10*L10</f>
        <v>0</v>
      </c>
      <c r="Q10" s="24">
        <v>14.15</v>
      </c>
      <c r="R10" s="25">
        <v>-0.4</v>
      </c>
      <c r="S10" s="26">
        <f>Q10*K10</f>
        <v>14.15</v>
      </c>
      <c r="T10" s="26">
        <f>S10*L10</f>
        <v>0</v>
      </c>
      <c r="U10" s="27" t="s">
        <v>28</v>
      </c>
      <c r="W10" s="28">
        <v>1</v>
      </c>
    </row>
    <row r="11" spans="1:23" ht="18" customHeight="1">
      <c r="A11" s="14">
        <v>2</v>
      </c>
      <c r="B11" s="15"/>
      <c r="C11" s="15">
        <v>1</v>
      </c>
      <c r="D11" s="29">
        <v>57</v>
      </c>
      <c r="E11" s="30" t="s">
        <v>29</v>
      </c>
      <c r="F11" s="31" t="s">
        <v>30</v>
      </c>
      <c r="G11" s="32">
        <v>22772</v>
      </c>
      <c r="H11" s="33">
        <f t="shared" si="0"/>
        <v>18662</v>
      </c>
      <c r="I11" s="34" t="s">
        <v>31</v>
      </c>
      <c r="J11" s="35" t="s">
        <v>32</v>
      </c>
      <c r="K11" s="36">
        <v>0.95</v>
      </c>
      <c r="L11" s="37">
        <v>0.8466</v>
      </c>
      <c r="M11" s="24">
        <v>15.8</v>
      </c>
      <c r="N11" s="25" t="s">
        <v>33</v>
      </c>
      <c r="O11" s="26">
        <f t="shared" si="1"/>
        <v>15.01</v>
      </c>
      <c r="P11" s="26">
        <f t="shared" si="2"/>
        <v>12.707466</v>
      </c>
      <c r="Q11" s="24">
        <v>15.75</v>
      </c>
      <c r="R11" s="25">
        <v>-0.4</v>
      </c>
      <c r="S11" s="26">
        <f>Q11*K11</f>
        <v>14.962499999999999</v>
      </c>
      <c r="T11" s="26">
        <f>S11*L11</f>
        <v>12.667252499999998</v>
      </c>
      <c r="U11" s="27" t="s">
        <v>34</v>
      </c>
      <c r="W11" s="28">
        <v>2</v>
      </c>
    </row>
    <row r="12" spans="1:23" ht="18" customHeight="1">
      <c r="A12" s="14">
        <v>3</v>
      </c>
      <c r="B12" s="15"/>
      <c r="C12" s="15"/>
      <c r="D12" s="11">
        <v>18</v>
      </c>
      <c r="E12" s="16" t="s">
        <v>35</v>
      </c>
      <c r="F12" s="17" t="s">
        <v>36</v>
      </c>
      <c r="G12" s="18">
        <v>30163</v>
      </c>
      <c r="H12" s="19">
        <f t="shared" si="0"/>
        <v>11271</v>
      </c>
      <c r="I12" s="20" t="s">
        <v>37</v>
      </c>
      <c r="J12" s="21" t="s">
        <v>38</v>
      </c>
      <c r="K12" s="22">
        <v>1</v>
      </c>
      <c r="L12" s="23"/>
      <c r="M12" s="24">
        <v>16.57</v>
      </c>
      <c r="N12" s="25">
        <v>1.1</v>
      </c>
      <c r="O12" s="26">
        <f t="shared" si="1"/>
        <v>16.57</v>
      </c>
      <c r="P12" s="26">
        <f t="shared" si="2"/>
        <v>0</v>
      </c>
      <c r="Q12" s="24">
        <v>16.68</v>
      </c>
      <c r="R12" s="25">
        <v>-0.4</v>
      </c>
      <c r="S12" s="26">
        <f>Q12*K12</f>
        <v>16.68</v>
      </c>
      <c r="T12" s="26">
        <f>S12*L12</f>
        <v>0</v>
      </c>
      <c r="U12" s="27"/>
      <c r="W12" s="28">
        <v>3</v>
      </c>
    </row>
    <row r="13" spans="1:23" ht="18" customHeight="1">
      <c r="A13" s="14">
        <v>4</v>
      </c>
      <c r="B13" s="15">
        <v>1</v>
      </c>
      <c r="C13" s="15"/>
      <c r="D13" s="12">
        <v>70</v>
      </c>
      <c r="E13" s="38" t="s">
        <v>39</v>
      </c>
      <c r="F13" s="39" t="s">
        <v>40</v>
      </c>
      <c r="G13" s="40">
        <v>35115</v>
      </c>
      <c r="H13" s="41">
        <f t="shared" si="0"/>
        <v>6319</v>
      </c>
      <c r="I13" s="42" t="s">
        <v>41</v>
      </c>
      <c r="J13" s="43" t="s">
        <v>42</v>
      </c>
      <c r="K13" s="44">
        <v>1</v>
      </c>
      <c r="L13" s="45"/>
      <c r="M13" s="24">
        <v>19.78</v>
      </c>
      <c r="N13" s="25" t="s">
        <v>33</v>
      </c>
      <c r="O13" s="26">
        <f t="shared" si="1"/>
        <v>19.78</v>
      </c>
      <c r="P13" s="26">
        <f t="shared" si="2"/>
        <v>0</v>
      </c>
      <c r="Q13" s="24">
        <v>19.64</v>
      </c>
      <c r="R13" s="25">
        <v>-0.4</v>
      </c>
      <c r="S13" s="26">
        <f>Q13*K13</f>
        <v>19.64</v>
      </c>
      <c r="T13" s="26">
        <f>S13*L13</f>
        <v>0</v>
      </c>
      <c r="U13" s="27" t="s">
        <v>43</v>
      </c>
      <c r="W13" s="28">
        <v>4</v>
      </c>
    </row>
    <row r="14" spans="1:23" ht="18" customHeight="1">
      <c r="A14" s="14">
        <v>5</v>
      </c>
      <c r="B14" s="15"/>
      <c r="C14" s="15">
        <v>2</v>
      </c>
      <c r="D14" s="29">
        <v>79</v>
      </c>
      <c r="E14" s="30" t="s">
        <v>44</v>
      </c>
      <c r="F14" s="31" t="s">
        <v>45</v>
      </c>
      <c r="G14" s="32">
        <v>24823</v>
      </c>
      <c r="H14" s="33">
        <f t="shared" si="0"/>
        <v>16611</v>
      </c>
      <c r="I14" s="34" t="s">
        <v>41</v>
      </c>
      <c r="J14" s="35" t="s">
        <v>42</v>
      </c>
      <c r="K14" s="36">
        <v>1</v>
      </c>
      <c r="L14" s="37">
        <v>0.902</v>
      </c>
      <c r="M14" s="24">
        <v>22.76</v>
      </c>
      <c r="N14" s="25" t="s">
        <v>33</v>
      </c>
      <c r="O14" s="26">
        <f t="shared" si="1"/>
        <v>22.76</v>
      </c>
      <c r="P14" s="26">
        <f t="shared" si="2"/>
        <v>20.52952</v>
      </c>
      <c r="Q14" s="24">
        <v>21.8</v>
      </c>
      <c r="R14" s="25">
        <v>-0.4</v>
      </c>
      <c r="S14" s="26">
        <f>Q14*K14</f>
        <v>21.8</v>
      </c>
      <c r="T14" s="26">
        <f>S14*L14</f>
        <v>19.663600000000002</v>
      </c>
      <c r="U14" s="27" t="s">
        <v>46</v>
      </c>
      <c r="W14" s="28">
        <v>5</v>
      </c>
    </row>
    <row r="15" spans="1:21" ht="18" customHeight="1">
      <c r="A15" s="14">
        <v>6</v>
      </c>
      <c r="B15" s="15"/>
      <c r="C15" s="15">
        <v>3</v>
      </c>
      <c r="D15" s="29">
        <v>32</v>
      </c>
      <c r="E15" s="30" t="s">
        <v>47</v>
      </c>
      <c r="F15" s="31" t="s">
        <v>48</v>
      </c>
      <c r="G15" s="32">
        <v>22159</v>
      </c>
      <c r="H15" s="33">
        <f t="shared" si="0"/>
        <v>19275</v>
      </c>
      <c r="I15" s="34" t="s">
        <v>49</v>
      </c>
      <c r="J15" s="35" t="s">
        <v>50</v>
      </c>
      <c r="K15" s="36">
        <v>1</v>
      </c>
      <c r="L15" s="37">
        <v>0.8381</v>
      </c>
      <c r="M15" s="24">
        <v>17.11</v>
      </c>
      <c r="N15" s="25">
        <v>1.1</v>
      </c>
      <c r="O15" s="26">
        <f t="shared" si="1"/>
        <v>17.11</v>
      </c>
      <c r="P15" s="26">
        <f t="shared" si="2"/>
        <v>14.339890999999998</v>
      </c>
      <c r="Q15" s="24" t="s">
        <v>51</v>
      </c>
      <c r="R15" s="25"/>
      <c r="S15" s="26"/>
      <c r="T15" s="26"/>
      <c r="U15" s="27"/>
    </row>
    <row r="16" spans="1:21" ht="18" customHeight="1">
      <c r="A16" s="14">
        <v>7</v>
      </c>
      <c r="B16" s="15"/>
      <c r="C16" s="15">
        <v>4</v>
      </c>
      <c r="D16" s="29">
        <v>65</v>
      </c>
      <c r="E16" s="30" t="s">
        <v>52</v>
      </c>
      <c r="F16" s="31" t="s">
        <v>53</v>
      </c>
      <c r="G16" s="32">
        <v>23337</v>
      </c>
      <c r="H16" s="33">
        <f t="shared" si="0"/>
        <v>18097</v>
      </c>
      <c r="I16" s="34" t="s">
        <v>54</v>
      </c>
      <c r="J16" s="35" t="s">
        <v>32</v>
      </c>
      <c r="K16" s="36">
        <v>1</v>
      </c>
      <c r="L16" s="37">
        <v>0.8645</v>
      </c>
      <c r="M16" s="24">
        <v>18.93</v>
      </c>
      <c r="N16" s="25">
        <v>1.1</v>
      </c>
      <c r="O16" s="26">
        <f t="shared" si="1"/>
        <v>18.93</v>
      </c>
      <c r="P16" s="26">
        <f t="shared" si="2"/>
        <v>16.364985</v>
      </c>
      <c r="Q16" s="24" t="s">
        <v>51</v>
      </c>
      <c r="R16" s="25"/>
      <c r="S16" s="26"/>
      <c r="T16" s="26"/>
      <c r="U16" s="27"/>
    </row>
    <row r="17" spans="1:21" ht="18" customHeight="1">
      <c r="A17" s="14">
        <v>8</v>
      </c>
      <c r="B17" s="15"/>
      <c r="C17" s="15"/>
      <c r="D17" s="11">
        <v>85</v>
      </c>
      <c r="E17" s="16" t="s">
        <v>55</v>
      </c>
      <c r="F17" s="17" t="s">
        <v>56</v>
      </c>
      <c r="G17" s="46">
        <v>34016</v>
      </c>
      <c r="H17" s="47">
        <f t="shared" si="0"/>
        <v>7418</v>
      </c>
      <c r="I17" s="20" t="s">
        <v>41</v>
      </c>
      <c r="J17" s="21" t="s">
        <v>42</v>
      </c>
      <c r="K17" s="22">
        <v>1</v>
      </c>
      <c r="L17" s="23"/>
      <c r="M17" s="24">
        <v>23.57</v>
      </c>
      <c r="N17" s="25" t="s">
        <v>33</v>
      </c>
      <c r="O17" s="26">
        <f t="shared" si="1"/>
        <v>23.57</v>
      </c>
      <c r="P17" s="26">
        <f t="shared" si="2"/>
        <v>0</v>
      </c>
      <c r="Q17" s="24"/>
      <c r="R17" s="25"/>
      <c r="S17" s="26">
        <f>Q17*K17</f>
        <v>0</v>
      </c>
      <c r="T17" s="26">
        <f>S17*L17</f>
        <v>0</v>
      </c>
      <c r="U17" s="27"/>
    </row>
    <row r="18" spans="1:21" ht="18" customHeight="1">
      <c r="A18" s="14">
        <v>9</v>
      </c>
      <c r="B18" s="15"/>
      <c r="C18" s="15">
        <v>5</v>
      </c>
      <c r="D18" s="29">
        <v>16</v>
      </c>
      <c r="E18" s="30" t="s">
        <v>57</v>
      </c>
      <c r="F18" s="31" t="s">
        <v>58</v>
      </c>
      <c r="G18" s="32">
        <v>22537</v>
      </c>
      <c r="H18" s="33">
        <f t="shared" si="0"/>
        <v>18897</v>
      </c>
      <c r="I18" s="34" t="s">
        <v>54</v>
      </c>
      <c r="J18" s="35" t="s">
        <v>38</v>
      </c>
      <c r="K18" s="36">
        <v>1</v>
      </c>
      <c r="L18" s="37">
        <v>0.8466</v>
      </c>
      <c r="M18" s="24">
        <v>27.06</v>
      </c>
      <c r="N18" s="25" t="s">
        <v>33</v>
      </c>
      <c r="O18" s="26">
        <f t="shared" si="1"/>
        <v>27.06</v>
      </c>
      <c r="P18" s="26">
        <f t="shared" si="2"/>
        <v>22.908996</v>
      </c>
      <c r="Q18" s="24"/>
      <c r="R18" s="25"/>
      <c r="S18" s="26">
        <f>Q18*K18</f>
        <v>0</v>
      </c>
      <c r="T18" s="26">
        <f>S18*L18</f>
        <v>0</v>
      </c>
      <c r="U18" s="27"/>
    </row>
    <row r="19" spans="1:21" ht="18" customHeight="1">
      <c r="A19" s="14"/>
      <c r="B19" s="15"/>
      <c r="C19" s="15"/>
      <c r="D19" s="29">
        <v>17</v>
      </c>
      <c r="E19" s="30" t="s">
        <v>63</v>
      </c>
      <c r="F19" s="31" t="s">
        <v>64</v>
      </c>
      <c r="G19" s="32">
        <v>19406</v>
      </c>
      <c r="H19" s="33">
        <f>IF(COUNT(G19)=0,"---",41434-G19)</f>
        <v>22028</v>
      </c>
      <c r="I19" s="34" t="s">
        <v>54</v>
      </c>
      <c r="J19" s="35" t="s">
        <v>38</v>
      </c>
      <c r="K19" s="36">
        <v>1</v>
      </c>
      <c r="L19" s="37">
        <v>0.7744</v>
      </c>
      <c r="M19" s="24" t="s">
        <v>51</v>
      </c>
      <c r="N19" s="25"/>
      <c r="O19" s="26"/>
      <c r="P19" s="26"/>
      <c r="Q19" s="24"/>
      <c r="R19" s="24"/>
      <c r="S19" s="26">
        <f>Q19*K19</f>
        <v>0</v>
      </c>
      <c r="T19" s="26">
        <f>S19*L19</f>
        <v>0</v>
      </c>
      <c r="U19" s="27"/>
    </row>
    <row r="20" spans="1:21" ht="18" customHeight="1">
      <c r="A20" s="14"/>
      <c r="B20" s="15"/>
      <c r="C20" s="15"/>
      <c r="D20" s="11">
        <v>49</v>
      </c>
      <c r="E20" s="16" t="s">
        <v>59</v>
      </c>
      <c r="F20" s="17" t="s">
        <v>60</v>
      </c>
      <c r="G20" s="18">
        <v>34852</v>
      </c>
      <c r="H20" s="19">
        <f>IF(COUNT(G20)=0,"---",41434-G20)</f>
        <v>6582</v>
      </c>
      <c r="I20" s="20" t="s">
        <v>49</v>
      </c>
      <c r="J20" s="21" t="s">
        <v>61</v>
      </c>
      <c r="K20" s="22">
        <v>1</v>
      </c>
      <c r="L20" s="23"/>
      <c r="M20" s="24" t="s">
        <v>51</v>
      </c>
      <c r="N20" s="25"/>
      <c r="O20" s="26"/>
      <c r="P20" s="26"/>
      <c r="Q20" s="24"/>
      <c r="R20" s="24"/>
      <c r="S20" s="26">
        <f>Q20*K20</f>
        <v>0</v>
      </c>
      <c r="T20" s="26">
        <f>S20*L20</f>
        <v>0</v>
      </c>
      <c r="U20" s="27" t="s">
        <v>62</v>
      </c>
    </row>
    <row r="21" spans="1:21" ht="18" customHeight="1">
      <c r="A21" s="14"/>
      <c r="B21" s="15"/>
      <c r="C21" s="15"/>
      <c r="D21" s="11">
        <v>64</v>
      </c>
      <c r="E21" s="16" t="s">
        <v>39</v>
      </c>
      <c r="F21" s="17" t="s">
        <v>65</v>
      </c>
      <c r="G21" s="18">
        <v>32942</v>
      </c>
      <c r="H21" s="19">
        <f>IF(COUNT(G21)=0,"---",41434-G21)</f>
        <v>8492</v>
      </c>
      <c r="I21" s="20" t="s">
        <v>54</v>
      </c>
      <c r="J21" s="21" t="s">
        <v>32</v>
      </c>
      <c r="K21" s="22">
        <v>1</v>
      </c>
      <c r="L21" s="23"/>
      <c r="M21" s="24" t="s">
        <v>51</v>
      </c>
      <c r="N21" s="25"/>
      <c r="O21" s="26"/>
      <c r="P21" s="26"/>
      <c r="Q21" s="24"/>
      <c r="R21" s="24"/>
      <c r="S21" s="26">
        <f>Q21*K21</f>
        <v>0</v>
      </c>
      <c r="T21" s="26">
        <f>S21*L21</f>
        <v>0</v>
      </c>
      <c r="U21" s="27"/>
    </row>
  </sheetData>
  <sheetProtection/>
  <mergeCells count="21">
    <mergeCell ref="M7:P7"/>
    <mergeCell ref="Q7:T7"/>
    <mergeCell ref="Q8:Q9"/>
    <mergeCell ref="S8:S9"/>
    <mergeCell ref="T8:T9"/>
    <mergeCell ref="O8:O9"/>
    <mergeCell ref="P8:P9"/>
    <mergeCell ref="N8:N9"/>
    <mergeCell ref="M8:M9"/>
    <mergeCell ref="A8:C8"/>
    <mergeCell ref="D8:D9"/>
    <mergeCell ref="E8:E9"/>
    <mergeCell ref="F8:F9"/>
    <mergeCell ref="U8:U9"/>
    <mergeCell ref="G8:G9"/>
    <mergeCell ref="H8:H9"/>
    <mergeCell ref="J8:J9"/>
    <mergeCell ref="K8:K9"/>
    <mergeCell ref="I8:I9"/>
    <mergeCell ref="L8:L9"/>
    <mergeCell ref="R8:R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25"/>
  <sheetViews>
    <sheetView showZeros="0" workbookViewId="0" topLeftCell="A1">
      <selection activeCell="A3" sqref="A3"/>
    </sheetView>
  </sheetViews>
  <sheetFormatPr defaultColWidth="9.140625" defaultRowHeight="12.75"/>
  <cols>
    <col min="1" max="1" width="7.421875" style="49" customWidth="1"/>
    <col min="2" max="2" width="4.57421875" style="49" customWidth="1"/>
    <col min="3" max="3" width="10.57421875" style="49" bestFit="1" customWidth="1"/>
    <col min="4" max="4" width="11.7109375" style="49" bestFit="1" customWidth="1"/>
    <col min="5" max="5" width="9.00390625" style="49" customWidth="1"/>
    <col min="6" max="6" width="7.00390625" style="49" customWidth="1"/>
    <col min="7" max="7" width="4.00390625" style="49" customWidth="1"/>
    <col min="8" max="8" width="8.7109375" style="49" customWidth="1"/>
    <col min="9" max="9" width="4.421875" style="49" customWidth="1"/>
    <col min="10" max="12" width="4.7109375" style="49" customWidth="1"/>
    <col min="13" max="13" width="4.7109375" style="49" hidden="1" customWidth="1"/>
    <col min="14" max="16" width="4.7109375" style="49" customWidth="1"/>
    <col min="17" max="17" width="6.8515625" style="49" customWidth="1"/>
    <col min="18" max="18" width="6.57421875" style="49" customWidth="1"/>
    <col min="19" max="23" width="9.57421875" style="49" customWidth="1"/>
    <col min="24" max="16384" width="9.140625" style="49" customWidth="1"/>
  </cols>
  <sheetData>
    <row r="1" spans="1:12" ht="20.25" customHeight="1">
      <c r="A1" s="48" t="s">
        <v>169</v>
      </c>
      <c r="E1" s="50"/>
      <c r="F1" s="50"/>
      <c r="G1" s="50"/>
      <c r="H1" s="50"/>
      <c r="I1" s="50"/>
      <c r="J1" s="50"/>
      <c r="K1" s="50"/>
      <c r="L1" s="50"/>
    </row>
    <row r="2" spans="1:12" ht="20.25" customHeight="1">
      <c r="A2" s="48" t="s">
        <v>1</v>
      </c>
      <c r="E2" s="50"/>
      <c r="F2" s="50"/>
      <c r="G2" s="50"/>
      <c r="H2" s="50"/>
      <c r="I2" s="50"/>
      <c r="J2" s="50"/>
      <c r="K2" s="50"/>
      <c r="L2" s="50"/>
    </row>
    <row r="3" spans="4:12" ht="12.75" customHeight="1">
      <c r="D3" s="125" t="s">
        <v>237</v>
      </c>
      <c r="E3" s="53"/>
      <c r="F3" s="53"/>
      <c r="G3" s="53"/>
      <c r="H3" s="53"/>
      <c r="I3" s="53"/>
      <c r="J3" s="53"/>
      <c r="K3" s="53"/>
      <c r="L3" s="53"/>
    </row>
    <row r="4" spans="2:18" ht="12.75" customHeight="1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23" ht="19.5" customHeight="1">
      <c r="A5" s="55"/>
      <c r="B5" s="55"/>
      <c r="C5" s="56" t="s">
        <v>248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3" ht="1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</row>
    <row r="7" spans="1:23" ht="19.5" customHeight="1">
      <c r="A7" s="58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78"/>
      <c r="R7" s="78"/>
      <c r="S7" s="55"/>
      <c r="T7" s="55"/>
      <c r="U7" s="55"/>
      <c r="V7" s="55"/>
      <c r="W7" s="55"/>
    </row>
    <row r="8" spans="1:23" ht="19.5" customHeight="1">
      <c r="A8" s="60" t="s">
        <v>6</v>
      </c>
      <c r="B8" s="185" t="s">
        <v>7</v>
      </c>
      <c r="C8" s="187" t="s">
        <v>8</v>
      </c>
      <c r="D8" s="189" t="s">
        <v>9</v>
      </c>
      <c r="E8" s="194" t="s">
        <v>10</v>
      </c>
      <c r="F8" s="196" t="s">
        <v>11</v>
      </c>
      <c r="G8" s="196" t="s">
        <v>12</v>
      </c>
      <c r="H8" s="196" t="s">
        <v>13</v>
      </c>
      <c r="I8" s="196" t="s">
        <v>14</v>
      </c>
      <c r="J8" s="198" t="s">
        <v>191</v>
      </c>
      <c r="K8" s="198"/>
      <c r="L8" s="198"/>
      <c r="M8" s="198"/>
      <c r="N8" s="198"/>
      <c r="O8" s="198"/>
      <c r="P8" s="198"/>
      <c r="Q8" s="199" t="s">
        <v>16</v>
      </c>
      <c r="R8" s="198" t="s">
        <v>18</v>
      </c>
      <c r="S8" s="55"/>
      <c r="T8" s="55"/>
      <c r="U8" s="55"/>
      <c r="V8" s="55"/>
      <c r="W8" s="55"/>
    </row>
    <row r="9" spans="1:23" ht="15" customHeight="1">
      <c r="A9" s="61" t="s">
        <v>21</v>
      </c>
      <c r="B9" s="186"/>
      <c r="C9" s="188"/>
      <c r="D9" s="190"/>
      <c r="E9" s="195"/>
      <c r="F9" s="197"/>
      <c r="G9" s="197"/>
      <c r="H9" s="197"/>
      <c r="I9" s="197"/>
      <c r="J9" s="63">
        <v>1</v>
      </c>
      <c r="K9" s="63">
        <v>2</v>
      </c>
      <c r="L9" s="63">
        <v>3</v>
      </c>
      <c r="M9" s="63" t="s">
        <v>192</v>
      </c>
      <c r="N9" s="63">
        <v>4</v>
      </c>
      <c r="O9" s="63">
        <v>5</v>
      </c>
      <c r="P9" s="63">
        <v>6</v>
      </c>
      <c r="Q9" s="199"/>
      <c r="R9" s="198"/>
      <c r="S9" s="55"/>
      <c r="T9" s="55"/>
      <c r="U9" s="55"/>
      <c r="V9" s="55"/>
      <c r="W9" s="55"/>
    </row>
    <row r="10" spans="1:23" s="81" customFormat="1" ht="19.5" customHeight="1">
      <c r="A10" s="14">
        <v>1</v>
      </c>
      <c r="B10" s="11">
        <v>61</v>
      </c>
      <c r="C10" s="16" t="s">
        <v>104</v>
      </c>
      <c r="D10" s="17" t="s">
        <v>105</v>
      </c>
      <c r="E10" s="82">
        <v>22836</v>
      </c>
      <c r="F10" s="47">
        <f aca="true" t="shared" si="0" ref="F10:F25">IF(COUNT(E10)=0,"---",41434-E10)</f>
        <v>18598</v>
      </c>
      <c r="G10" s="20" t="s">
        <v>106</v>
      </c>
      <c r="H10" s="21" t="s">
        <v>32</v>
      </c>
      <c r="I10" s="22">
        <v>1.1</v>
      </c>
      <c r="J10" s="122">
        <v>7.1</v>
      </c>
      <c r="K10" s="122">
        <v>7.73</v>
      </c>
      <c r="L10" s="122">
        <v>7.05</v>
      </c>
      <c r="M10" s="123"/>
      <c r="N10" s="122">
        <v>7.53</v>
      </c>
      <c r="O10" s="122">
        <v>7.9</v>
      </c>
      <c r="P10" s="122">
        <v>7.49</v>
      </c>
      <c r="Q10" s="68">
        <f aca="true" t="shared" si="1" ref="Q10:Q17">MAX(J10:L10,N10:P10)</f>
        <v>7.9</v>
      </c>
      <c r="R10" s="67">
        <f aca="true" t="shared" si="2" ref="R10:R17">Q10*I10</f>
        <v>8.690000000000001</v>
      </c>
      <c r="S10" s="93"/>
      <c r="T10" s="93"/>
      <c r="U10" s="93"/>
      <c r="V10" s="93"/>
      <c r="W10" s="93"/>
    </row>
    <row r="11" spans="1:23" s="81" customFormat="1" ht="19.5" customHeight="1">
      <c r="A11" s="14">
        <v>2</v>
      </c>
      <c r="B11" s="11">
        <v>84</v>
      </c>
      <c r="C11" s="16" t="s">
        <v>196</v>
      </c>
      <c r="D11" s="17" t="s">
        <v>197</v>
      </c>
      <c r="E11" s="82">
        <v>20469</v>
      </c>
      <c r="F11" s="47">
        <f t="shared" si="0"/>
        <v>20965</v>
      </c>
      <c r="G11" s="20" t="s">
        <v>54</v>
      </c>
      <c r="H11" s="21" t="s">
        <v>42</v>
      </c>
      <c r="I11" s="22">
        <v>1</v>
      </c>
      <c r="J11" s="122">
        <v>7.74</v>
      </c>
      <c r="K11" s="122">
        <v>8.14</v>
      </c>
      <c r="L11" s="122">
        <v>7.67</v>
      </c>
      <c r="M11" s="123"/>
      <c r="N11" s="122" t="s">
        <v>195</v>
      </c>
      <c r="O11" s="122">
        <v>8.4</v>
      </c>
      <c r="P11" s="122">
        <v>8.34</v>
      </c>
      <c r="Q11" s="68">
        <f t="shared" si="1"/>
        <v>8.4</v>
      </c>
      <c r="R11" s="67">
        <f t="shared" si="2"/>
        <v>8.4</v>
      </c>
      <c r="S11" s="93"/>
      <c r="T11" s="93"/>
      <c r="U11" s="93"/>
      <c r="V11" s="93"/>
      <c r="W11" s="93"/>
    </row>
    <row r="12" spans="1:23" s="81" customFormat="1" ht="19.5" customHeight="1">
      <c r="A12" s="14">
        <v>3</v>
      </c>
      <c r="B12" s="11">
        <v>45</v>
      </c>
      <c r="C12" s="16" t="s">
        <v>68</v>
      </c>
      <c r="D12" s="17" t="s">
        <v>69</v>
      </c>
      <c r="E12" s="46">
        <v>34322</v>
      </c>
      <c r="F12" s="47">
        <f t="shared" si="0"/>
        <v>7112</v>
      </c>
      <c r="G12" s="20" t="s">
        <v>26</v>
      </c>
      <c r="H12" s="21" t="s">
        <v>61</v>
      </c>
      <c r="I12" s="22">
        <v>1</v>
      </c>
      <c r="J12" s="122" t="s">
        <v>195</v>
      </c>
      <c r="K12" s="122">
        <v>7.4</v>
      </c>
      <c r="L12" s="122" t="s">
        <v>195</v>
      </c>
      <c r="M12" s="123"/>
      <c r="N12" s="122">
        <v>7.83</v>
      </c>
      <c r="O12" s="122">
        <v>7.82</v>
      </c>
      <c r="P12" s="122">
        <v>7.28</v>
      </c>
      <c r="Q12" s="68">
        <f t="shared" si="1"/>
        <v>7.83</v>
      </c>
      <c r="R12" s="67">
        <f t="shared" si="2"/>
        <v>7.83</v>
      </c>
      <c r="S12" s="93"/>
      <c r="T12" s="93"/>
      <c r="U12" s="93"/>
      <c r="V12" s="93"/>
      <c r="W12" s="93"/>
    </row>
    <row r="13" spans="1:23" s="81" customFormat="1" ht="19.5" customHeight="1">
      <c r="A13" s="14">
        <v>4</v>
      </c>
      <c r="B13" s="11">
        <v>36</v>
      </c>
      <c r="C13" s="16" t="s">
        <v>90</v>
      </c>
      <c r="D13" s="17" t="s">
        <v>91</v>
      </c>
      <c r="E13" s="82">
        <v>30108</v>
      </c>
      <c r="F13" s="47">
        <f t="shared" si="0"/>
        <v>11326</v>
      </c>
      <c r="G13" s="20" t="s">
        <v>49</v>
      </c>
      <c r="H13" s="21" t="s">
        <v>50</v>
      </c>
      <c r="I13" s="22">
        <v>1</v>
      </c>
      <c r="J13" s="122">
        <v>6.98</v>
      </c>
      <c r="K13" s="122">
        <v>7.43</v>
      </c>
      <c r="L13" s="122">
        <v>6.75</v>
      </c>
      <c r="M13" s="123"/>
      <c r="N13" s="122">
        <v>7.32</v>
      </c>
      <c r="O13" s="122">
        <v>7.63</v>
      </c>
      <c r="P13" s="122">
        <v>7.45</v>
      </c>
      <c r="Q13" s="68">
        <f t="shared" si="1"/>
        <v>7.63</v>
      </c>
      <c r="R13" s="67">
        <f t="shared" si="2"/>
        <v>7.63</v>
      </c>
      <c r="S13" s="93"/>
      <c r="T13" s="93"/>
      <c r="U13" s="93"/>
      <c r="V13" s="93"/>
      <c r="W13" s="93"/>
    </row>
    <row r="14" spans="1:23" s="81" customFormat="1" ht="19.5" customHeight="1">
      <c r="A14" s="14">
        <v>5</v>
      </c>
      <c r="B14" s="11">
        <v>81</v>
      </c>
      <c r="C14" s="16" t="s">
        <v>202</v>
      </c>
      <c r="D14" s="17" t="s">
        <v>203</v>
      </c>
      <c r="E14" s="82">
        <v>22742</v>
      </c>
      <c r="F14" s="47">
        <f t="shared" si="0"/>
        <v>18692</v>
      </c>
      <c r="G14" s="20" t="s">
        <v>41</v>
      </c>
      <c r="H14" s="21" t="s">
        <v>42</v>
      </c>
      <c r="I14" s="22">
        <v>1</v>
      </c>
      <c r="J14" s="122">
        <v>7.17</v>
      </c>
      <c r="K14" s="122">
        <v>6.85</v>
      </c>
      <c r="L14" s="122">
        <v>5.15</v>
      </c>
      <c r="M14" s="123"/>
      <c r="N14" s="122">
        <v>6.41</v>
      </c>
      <c r="O14" s="122">
        <v>7.1</v>
      </c>
      <c r="P14" s="122" t="s">
        <v>195</v>
      </c>
      <c r="Q14" s="68">
        <f t="shared" si="1"/>
        <v>7.17</v>
      </c>
      <c r="R14" s="67">
        <f t="shared" si="2"/>
        <v>7.17</v>
      </c>
      <c r="S14" s="93"/>
      <c r="T14" s="93"/>
      <c r="U14" s="93"/>
      <c r="V14" s="93"/>
      <c r="W14" s="93"/>
    </row>
    <row r="15" spans="1:23" s="81" customFormat="1" ht="19.5" customHeight="1">
      <c r="A15" s="14">
        <v>6</v>
      </c>
      <c r="B15" s="11">
        <v>8</v>
      </c>
      <c r="C15" s="16" t="s">
        <v>77</v>
      </c>
      <c r="D15" s="17" t="s">
        <v>78</v>
      </c>
      <c r="E15" s="46">
        <v>33197</v>
      </c>
      <c r="F15" s="47">
        <f t="shared" si="0"/>
        <v>8237</v>
      </c>
      <c r="G15" s="20" t="s">
        <v>49</v>
      </c>
      <c r="H15" s="21" t="s">
        <v>27</v>
      </c>
      <c r="I15" s="22">
        <v>1</v>
      </c>
      <c r="J15" s="122">
        <v>6.81</v>
      </c>
      <c r="K15" s="122">
        <v>7.08</v>
      </c>
      <c r="L15" s="122">
        <v>6.93</v>
      </c>
      <c r="M15" s="123"/>
      <c r="N15" s="122" t="s">
        <v>195</v>
      </c>
      <c r="O15" s="122">
        <v>6.31</v>
      </c>
      <c r="P15" s="122" t="s">
        <v>195</v>
      </c>
      <c r="Q15" s="68">
        <f t="shared" si="1"/>
        <v>7.08</v>
      </c>
      <c r="R15" s="67">
        <f t="shared" si="2"/>
        <v>7.08</v>
      </c>
      <c r="S15" s="93"/>
      <c r="T15" s="93"/>
      <c r="U15" s="93"/>
      <c r="V15" s="93"/>
      <c r="W15" s="93"/>
    </row>
    <row r="16" spans="1:23" s="81" customFormat="1" ht="19.5" customHeight="1">
      <c r="A16" s="14">
        <v>7</v>
      </c>
      <c r="B16" s="11">
        <v>82</v>
      </c>
      <c r="C16" s="16" t="s">
        <v>186</v>
      </c>
      <c r="D16" s="17" t="s">
        <v>187</v>
      </c>
      <c r="E16" s="82">
        <v>25190</v>
      </c>
      <c r="F16" s="47">
        <f t="shared" si="0"/>
        <v>16244</v>
      </c>
      <c r="G16" s="20" t="s">
        <v>41</v>
      </c>
      <c r="H16" s="21" t="s">
        <v>42</v>
      </c>
      <c r="I16" s="22">
        <v>1</v>
      </c>
      <c r="J16" s="122">
        <v>6.18</v>
      </c>
      <c r="K16" s="122">
        <v>6.36</v>
      </c>
      <c r="L16" s="122">
        <v>6.55</v>
      </c>
      <c r="M16" s="123"/>
      <c r="N16" s="122" t="s">
        <v>195</v>
      </c>
      <c r="O16" s="122" t="s">
        <v>195</v>
      </c>
      <c r="P16" s="122" t="s">
        <v>195</v>
      </c>
      <c r="Q16" s="68">
        <f t="shared" si="1"/>
        <v>6.55</v>
      </c>
      <c r="R16" s="67">
        <f t="shared" si="2"/>
        <v>6.55</v>
      </c>
      <c r="S16" s="93"/>
      <c r="T16" s="93"/>
      <c r="U16" s="93"/>
      <c r="V16" s="93"/>
      <c r="W16" s="93"/>
    </row>
    <row r="17" spans="1:23" s="81" customFormat="1" ht="19.5" customHeight="1">
      <c r="A17" s="14">
        <v>8</v>
      </c>
      <c r="B17" s="11">
        <v>73</v>
      </c>
      <c r="C17" s="16" t="s">
        <v>200</v>
      </c>
      <c r="D17" s="17" t="s">
        <v>218</v>
      </c>
      <c r="E17" s="82">
        <v>34494</v>
      </c>
      <c r="F17" s="47">
        <f t="shared" si="0"/>
        <v>6940</v>
      </c>
      <c r="G17" s="20" t="s">
        <v>41</v>
      </c>
      <c r="H17" s="21" t="s">
        <v>42</v>
      </c>
      <c r="I17" s="22">
        <v>1</v>
      </c>
      <c r="J17" s="122" t="s">
        <v>195</v>
      </c>
      <c r="K17" s="122">
        <v>5.68</v>
      </c>
      <c r="L17" s="122">
        <v>6.23</v>
      </c>
      <c r="M17" s="123"/>
      <c r="N17" s="122">
        <v>6.2</v>
      </c>
      <c r="O17" s="122">
        <v>5.92</v>
      </c>
      <c r="P17" s="122">
        <v>5.84</v>
      </c>
      <c r="Q17" s="68">
        <f t="shared" si="1"/>
        <v>6.23</v>
      </c>
      <c r="R17" s="67">
        <f t="shared" si="2"/>
        <v>6.23</v>
      </c>
      <c r="S17" s="93"/>
      <c r="T17" s="93"/>
      <c r="U17" s="93"/>
      <c r="V17" s="93"/>
      <c r="W17" s="93"/>
    </row>
    <row r="18" spans="1:23" s="81" customFormat="1" ht="19.5" customHeight="1">
      <c r="A18" s="14"/>
      <c r="B18" s="11">
        <v>12</v>
      </c>
      <c r="C18" s="16" t="s">
        <v>224</v>
      </c>
      <c r="D18" s="17" t="s">
        <v>225</v>
      </c>
      <c r="E18" s="82">
        <v>19452</v>
      </c>
      <c r="F18" s="47">
        <f>IF(COUNT(E18)=0,"---",41434-E18)</f>
        <v>21982</v>
      </c>
      <c r="G18" s="20" t="s">
        <v>54</v>
      </c>
      <c r="H18" s="21" t="s">
        <v>38</v>
      </c>
      <c r="I18" s="22">
        <v>1</v>
      </c>
      <c r="J18" s="122"/>
      <c r="K18" s="122"/>
      <c r="L18" s="122"/>
      <c r="M18" s="123"/>
      <c r="N18" s="122"/>
      <c r="O18" s="122"/>
      <c r="P18" s="122"/>
      <c r="Q18" s="68" t="s">
        <v>51</v>
      </c>
      <c r="R18" s="67"/>
      <c r="S18" s="93"/>
      <c r="T18" s="93"/>
      <c r="U18" s="93"/>
      <c r="V18" s="93"/>
      <c r="W18" s="93"/>
    </row>
    <row r="19" spans="1:23" s="81" customFormat="1" ht="19.5" customHeight="1">
      <c r="A19" s="14"/>
      <c r="B19" s="11">
        <v>39</v>
      </c>
      <c r="C19" s="16" t="s">
        <v>128</v>
      </c>
      <c r="D19" s="17" t="s">
        <v>129</v>
      </c>
      <c r="E19" s="82">
        <v>30638</v>
      </c>
      <c r="F19" s="47">
        <f>IF(COUNT(E19)=0,"---",41434-E19)</f>
        <v>10796</v>
      </c>
      <c r="G19" s="20" t="s">
        <v>49</v>
      </c>
      <c r="H19" s="21" t="s">
        <v>76</v>
      </c>
      <c r="I19" s="22">
        <v>1</v>
      </c>
      <c r="J19" s="122"/>
      <c r="K19" s="122"/>
      <c r="L19" s="122"/>
      <c r="M19" s="123"/>
      <c r="N19" s="122"/>
      <c r="O19" s="122"/>
      <c r="P19" s="122"/>
      <c r="Q19" s="68" t="s">
        <v>51</v>
      </c>
      <c r="R19" s="67"/>
      <c r="S19" s="93"/>
      <c r="T19" s="93"/>
      <c r="U19" s="93"/>
      <c r="V19" s="93"/>
      <c r="W19" s="93"/>
    </row>
    <row r="20" spans="1:23" s="81" customFormat="1" ht="19.5" customHeight="1">
      <c r="A20" s="14"/>
      <c r="B20" s="11">
        <v>73</v>
      </c>
      <c r="C20" s="16" t="s">
        <v>200</v>
      </c>
      <c r="D20" s="17" t="s">
        <v>218</v>
      </c>
      <c r="E20" s="82">
        <v>34494</v>
      </c>
      <c r="F20" s="47">
        <f>IF(COUNT(E20)=0,"---",41434-E20)</f>
        <v>6940</v>
      </c>
      <c r="G20" s="20" t="s">
        <v>41</v>
      </c>
      <c r="H20" s="21" t="s">
        <v>42</v>
      </c>
      <c r="I20" s="22">
        <v>1</v>
      </c>
      <c r="J20" s="122"/>
      <c r="K20" s="122"/>
      <c r="L20" s="122"/>
      <c r="M20" s="123"/>
      <c r="N20" s="122"/>
      <c r="O20" s="122"/>
      <c r="P20" s="122"/>
      <c r="Q20" s="68" t="s">
        <v>51</v>
      </c>
      <c r="R20" s="67"/>
      <c r="S20" s="93"/>
      <c r="T20" s="93"/>
      <c r="U20" s="93"/>
      <c r="V20" s="93"/>
      <c r="W20" s="93"/>
    </row>
    <row r="21" spans="1:23" s="81" customFormat="1" ht="19.5" customHeight="1">
      <c r="A21" s="14"/>
      <c r="B21" s="11">
        <v>88</v>
      </c>
      <c r="C21" s="16" t="s">
        <v>122</v>
      </c>
      <c r="D21" s="17" t="s">
        <v>123</v>
      </c>
      <c r="E21" s="82">
        <v>31157</v>
      </c>
      <c r="F21" s="47">
        <f>IF(COUNT(E21)=0,"---",41434-E21)</f>
        <v>10277</v>
      </c>
      <c r="G21" s="20" t="s">
        <v>106</v>
      </c>
      <c r="H21" s="21" t="s">
        <v>61</v>
      </c>
      <c r="I21" s="22">
        <v>1.1</v>
      </c>
      <c r="J21" s="122"/>
      <c r="K21" s="122"/>
      <c r="L21" s="122"/>
      <c r="M21" s="123"/>
      <c r="N21" s="122"/>
      <c r="O21" s="122"/>
      <c r="P21" s="122"/>
      <c r="Q21" s="68" t="s">
        <v>51</v>
      </c>
      <c r="R21" s="67"/>
      <c r="S21" s="93"/>
      <c r="T21" s="93"/>
      <c r="U21" s="93"/>
      <c r="V21" s="93"/>
      <c r="W21" s="93"/>
    </row>
    <row r="22" spans="1:23" s="81" customFormat="1" ht="19.5" customHeight="1">
      <c r="A22" s="14"/>
      <c r="B22" s="11">
        <v>87</v>
      </c>
      <c r="C22" s="16" t="s">
        <v>126</v>
      </c>
      <c r="D22" s="17" t="s">
        <v>127</v>
      </c>
      <c r="E22" s="82">
        <v>31546</v>
      </c>
      <c r="F22" s="47">
        <f>IF(COUNT(E22)=0,"---",41434-E22)</f>
        <v>9888</v>
      </c>
      <c r="G22" s="20" t="s">
        <v>26</v>
      </c>
      <c r="H22" s="21" t="s">
        <v>61</v>
      </c>
      <c r="I22" s="22">
        <v>1</v>
      </c>
      <c r="J22" s="122"/>
      <c r="K22" s="122"/>
      <c r="L22" s="122"/>
      <c r="M22" s="123"/>
      <c r="N22" s="122"/>
      <c r="O22" s="122"/>
      <c r="P22" s="122"/>
      <c r="Q22" s="68" t="s">
        <v>51</v>
      </c>
      <c r="R22" s="67"/>
      <c r="S22" s="93"/>
      <c r="T22" s="93"/>
      <c r="U22" s="93"/>
      <c r="V22" s="93"/>
      <c r="W22" s="93"/>
    </row>
    <row r="23" spans="1:23" s="81" customFormat="1" ht="19.5" customHeight="1">
      <c r="A23" s="14"/>
      <c r="B23" s="11">
        <v>43</v>
      </c>
      <c r="C23" s="16" t="s">
        <v>74</v>
      </c>
      <c r="D23" s="17" t="s">
        <v>75</v>
      </c>
      <c r="E23" s="82">
        <v>33977</v>
      </c>
      <c r="F23" s="47">
        <f>IF(COUNT(E23)=0,"---",41434-E23)</f>
        <v>7457</v>
      </c>
      <c r="G23" s="20" t="s">
        <v>26</v>
      </c>
      <c r="H23" s="21" t="s">
        <v>76</v>
      </c>
      <c r="I23" s="22">
        <v>1</v>
      </c>
      <c r="J23" s="122"/>
      <c r="K23" s="122"/>
      <c r="L23" s="122"/>
      <c r="M23" s="123"/>
      <c r="N23" s="122"/>
      <c r="O23" s="122"/>
      <c r="P23" s="122"/>
      <c r="Q23" s="68" t="s">
        <v>51</v>
      </c>
      <c r="R23" s="67"/>
      <c r="S23" s="93"/>
      <c r="T23" s="93"/>
      <c r="U23" s="93"/>
      <c r="V23" s="93"/>
      <c r="W23" s="93"/>
    </row>
    <row r="24" spans="1:23" s="81" customFormat="1" ht="19.5" customHeight="1">
      <c r="A24" s="14"/>
      <c r="B24" s="11">
        <v>21</v>
      </c>
      <c r="C24" s="16" t="s">
        <v>96</v>
      </c>
      <c r="D24" s="17" t="s">
        <v>185</v>
      </c>
      <c r="E24" s="82">
        <v>27226</v>
      </c>
      <c r="F24" s="47">
        <f>IF(COUNT(E24)=0,"---",41434-E24)</f>
        <v>14208</v>
      </c>
      <c r="G24" s="20" t="s">
        <v>37</v>
      </c>
      <c r="H24" s="21" t="s">
        <v>38</v>
      </c>
      <c r="I24" s="22">
        <v>1</v>
      </c>
      <c r="J24" s="122"/>
      <c r="K24" s="122"/>
      <c r="L24" s="122"/>
      <c r="M24" s="123"/>
      <c r="N24" s="122"/>
      <c r="O24" s="122"/>
      <c r="P24" s="122"/>
      <c r="Q24" s="68" t="s">
        <v>51</v>
      </c>
      <c r="R24" s="67"/>
      <c r="S24" s="93"/>
      <c r="T24" s="93"/>
      <c r="U24" s="93"/>
      <c r="V24" s="93"/>
      <c r="W24" s="93"/>
    </row>
    <row r="25" spans="1:23" s="81" customFormat="1" ht="19.5" customHeight="1">
      <c r="A25" s="14"/>
      <c r="B25" s="11">
        <v>35</v>
      </c>
      <c r="C25" s="16" t="s">
        <v>193</v>
      </c>
      <c r="D25" s="17" t="s">
        <v>194</v>
      </c>
      <c r="E25" s="82">
        <v>26522</v>
      </c>
      <c r="F25" s="47">
        <f>IF(COUNT(E25)=0,"---",41434-E25)</f>
        <v>14912</v>
      </c>
      <c r="G25" s="20" t="s">
        <v>26</v>
      </c>
      <c r="H25" s="21" t="s">
        <v>50</v>
      </c>
      <c r="I25" s="22">
        <v>1</v>
      </c>
      <c r="J25" s="122"/>
      <c r="K25" s="122"/>
      <c r="L25" s="122"/>
      <c r="M25" s="123"/>
      <c r="N25" s="122"/>
      <c r="O25" s="122"/>
      <c r="P25" s="122"/>
      <c r="Q25" s="68" t="s">
        <v>51</v>
      </c>
      <c r="R25" s="67"/>
      <c r="S25" s="93"/>
      <c r="T25" s="93"/>
      <c r="U25" s="93"/>
      <c r="V25" s="93"/>
      <c r="W25" s="93"/>
    </row>
  </sheetData>
  <sheetProtection/>
  <mergeCells count="11">
    <mergeCell ref="H8:H9"/>
    <mergeCell ref="R8:R9"/>
    <mergeCell ref="I8:I9"/>
    <mergeCell ref="Q8:Q9"/>
    <mergeCell ref="J8:P8"/>
    <mergeCell ref="G8:G9"/>
    <mergeCell ref="B8:B9"/>
    <mergeCell ref="C8:C9"/>
    <mergeCell ref="D8:D9"/>
    <mergeCell ref="E8:E9"/>
    <mergeCell ref="F8:F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31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1" width="5.421875" style="49" customWidth="1"/>
    <col min="2" max="2" width="4.57421875" style="49" customWidth="1"/>
    <col min="3" max="3" width="10.57421875" style="49" bestFit="1" customWidth="1"/>
    <col min="4" max="4" width="11.7109375" style="49" bestFit="1" customWidth="1"/>
    <col min="5" max="5" width="9.00390625" style="49" customWidth="1"/>
    <col min="6" max="6" width="5.00390625" style="49" bestFit="1" customWidth="1"/>
    <col min="7" max="7" width="4.00390625" style="49" customWidth="1"/>
    <col min="8" max="8" width="9.140625" style="49" customWidth="1"/>
    <col min="9" max="9" width="4.421875" style="49" customWidth="1"/>
    <col min="10" max="10" width="5.7109375" style="49" customWidth="1"/>
    <col min="11" max="13" width="4.7109375" style="49" customWidth="1"/>
    <col min="14" max="14" width="4.7109375" style="49" hidden="1" customWidth="1"/>
    <col min="15" max="17" width="4.7109375" style="49" customWidth="1"/>
    <col min="18" max="18" width="6.8515625" style="49" customWidth="1"/>
    <col min="19" max="20" width="6.57421875" style="49" customWidth="1"/>
    <col min="21" max="25" width="9.57421875" style="49" customWidth="1"/>
    <col min="26" max="16384" width="9.140625" style="49" customWidth="1"/>
  </cols>
  <sheetData>
    <row r="1" spans="1:13" ht="20.25" customHeight="1">
      <c r="A1" s="48" t="s">
        <v>169</v>
      </c>
      <c r="E1" s="50"/>
      <c r="F1" s="50"/>
      <c r="G1" s="50"/>
      <c r="H1" s="50"/>
      <c r="I1" s="50"/>
      <c r="J1" s="50"/>
      <c r="K1" s="50"/>
      <c r="L1" s="50"/>
      <c r="M1" s="50"/>
    </row>
    <row r="2" spans="1:13" ht="20.25" customHeight="1">
      <c r="A2" s="48" t="s">
        <v>1</v>
      </c>
      <c r="E2" s="50"/>
      <c r="F2" s="50"/>
      <c r="G2" s="50"/>
      <c r="H2" s="50"/>
      <c r="I2" s="50"/>
      <c r="J2" s="50"/>
      <c r="K2" s="50"/>
      <c r="L2" s="50"/>
      <c r="M2" s="50"/>
    </row>
    <row r="3" spans="4:13" ht="12.75" customHeight="1">
      <c r="D3" s="52" t="s">
        <v>2</v>
      </c>
      <c r="E3" s="53"/>
      <c r="F3" s="53"/>
      <c r="G3" s="53"/>
      <c r="H3" s="53"/>
      <c r="I3" s="53"/>
      <c r="J3" s="53"/>
      <c r="K3" s="53"/>
      <c r="L3" s="53"/>
      <c r="M3" s="53"/>
    </row>
    <row r="5" spans="1:25" ht="19.5" customHeight="1">
      <c r="A5" s="55"/>
      <c r="B5" s="55"/>
      <c r="C5" s="56" t="s">
        <v>217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1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9.5" customHeight="1">
      <c r="A7" s="60" t="s">
        <v>6</v>
      </c>
      <c r="B7" s="185" t="s">
        <v>7</v>
      </c>
      <c r="C7" s="187" t="s">
        <v>8</v>
      </c>
      <c r="D7" s="189" t="s">
        <v>9</v>
      </c>
      <c r="E7" s="194" t="s">
        <v>10</v>
      </c>
      <c r="F7" s="196" t="s">
        <v>11</v>
      </c>
      <c r="G7" s="196" t="s">
        <v>12</v>
      </c>
      <c r="H7" s="196" t="s">
        <v>13</v>
      </c>
      <c r="I7" s="196" t="s">
        <v>14</v>
      </c>
      <c r="J7" s="194" t="s">
        <v>15</v>
      </c>
      <c r="K7" s="198" t="s">
        <v>191</v>
      </c>
      <c r="L7" s="198"/>
      <c r="M7" s="198"/>
      <c r="N7" s="198"/>
      <c r="O7" s="198"/>
      <c r="P7" s="198"/>
      <c r="Q7" s="198"/>
      <c r="R7" s="199" t="s">
        <v>16</v>
      </c>
      <c r="S7" s="198" t="s">
        <v>18</v>
      </c>
      <c r="T7" s="198" t="s">
        <v>19</v>
      </c>
      <c r="U7" s="213" t="s">
        <v>209</v>
      </c>
      <c r="V7" s="55"/>
      <c r="W7" s="55"/>
      <c r="X7" s="55"/>
      <c r="Y7" s="55"/>
    </row>
    <row r="8" spans="1:25" ht="15" customHeight="1">
      <c r="A8" s="61" t="s">
        <v>152</v>
      </c>
      <c r="B8" s="186"/>
      <c r="C8" s="188"/>
      <c r="D8" s="190"/>
      <c r="E8" s="195"/>
      <c r="F8" s="197"/>
      <c r="G8" s="197"/>
      <c r="H8" s="197"/>
      <c r="I8" s="197"/>
      <c r="J8" s="195"/>
      <c r="K8" s="63">
        <v>1</v>
      </c>
      <c r="L8" s="63">
        <v>2</v>
      </c>
      <c r="M8" s="63">
        <v>3</v>
      </c>
      <c r="N8" s="63" t="s">
        <v>192</v>
      </c>
      <c r="O8" s="63">
        <v>4</v>
      </c>
      <c r="P8" s="63">
        <v>5</v>
      </c>
      <c r="Q8" s="63">
        <v>6</v>
      </c>
      <c r="R8" s="199"/>
      <c r="S8" s="198"/>
      <c r="T8" s="198"/>
      <c r="U8" s="214"/>
      <c r="V8" s="55"/>
      <c r="W8" s="55"/>
      <c r="X8" s="55"/>
      <c r="Y8" s="55"/>
    </row>
    <row r="9" spans="1:25" s="81" customFormat="1" ht="19.5" customHeight="1">
      <c r="A9" s="14">
        <v>1</v>
      </c>
      <c r="B9" s="12">
        <v>73</v>
      </c>
      <c r="C9" s="38" t="s">
        <v>200</v>
      </c>
      <c r="D9" s="39" t="s">
        <v>218</v>
      </c>
      <c r="E9" s="121">
        <v>34494</v>
      </c>
      <c r="F9" s="71">
        <f>IF(COUNT(E9)=0,"---",41434-E9)</f>
        <v>6940</v>
      </c>
      <c r="G9" s="42" t="s">
        <v>41</v>
      </c>
      <c r="H9" s="43" t="s">
        <v>42</v>
      </c>
      <c r="I9" s="22">
        <v>1</v>
      </c>
      <c r="J9" s="22"/>
      <c r="K9" s="122" t="s">
        <v>195</v>
      </c>
      <c r="L9" s="122" t="s">
        <v>195</v>
      </c>
      <c r="M9" s="122">
        <v>6.92</v>
      </c>
      <c r="N9" s="123"/>
      <c r="O9" s="122" t="s">
        <v>175</v>
      </c>
      <c r="P9" s="122" t="s">
        <v>175</v>
      </c>
      <c r="Q9" s="122" t="s">
        <v>175</v>
      </c>
      <c r="R9" s="68">
        <f>MAX(K9:M9,O9:Q9)</f>
        <v>6.92</v>
      </c>
      <c r="S9" s="67">
        <f>R9*I9</f>
        <v>6.92</v>
      </c>
      <c r="T9" s="67">
        <f>S9*J9</f>
        <v>0</v>
      </c>
      <c r="U9" s="15" t="s">
        <v>219</v>
      </c>
      <c r="V9" s="93"/>
      <c r="W9" s="93"/>
      <c r="X9" s="93"/>
      <c r="Y9" s="93"/>
    </row>
    <row r="10" spans="1:25" s="81" customFormat="1" ht="19.5" customHeight="1">
      <c r="A10" s="14"/>
      <c r="B10" s="12">
        <v>69</v>
      </c>
      <c r="C10" s="38" t="s">
        <v>146</v>
      </c>
      <c r="D10" s="39" t="s">
        <v>147</v>
      </c>
      <c r="E10" s="121">
        <v>34736</v>
      </c>
      <c r="F10" s="71">
        <f>IF(COUNT(E10)=0,"---",41434-E10)</f>
        <v>6698</v>
      </c>
      <c r="G10" s="42" t="s">
        <v>220</v>
      </c>
      <c r="H10" s="43" t="s">
        <v>42</v>
      </c>
      <c r="I10" s="22"/>
      <c r="J10" s="22"/>
      <c r="K10" s="122"/>
      <c r="L10" s="122"/>
      <c r="M10" s="122"/>
      <c r="N10" s="123"/>
      <c r="O10" s="122"/>
      <c r="P10" s="122"/>
      <c r="Q10" s="122"/>
      <c r="R10" s="68" t="s">
        <v>51</v>
      </c>
      <c r="S10" s="67"/>
      <c r="T10" s="67"/>
      <c r="U10" s="15"/>
      <c r="V10" s="93"/>
      <c r="W10" s="93"/>
      <c r="X10" s="93"/>
      <c r="Y10" s="93"/>
    </row>
    <row r="11" spans="1:25" s="81" customFormat="1" ht="19.5" customHeight="1">
      <c r="A11" s="14"/>
      <c r="B11" s="12">
        <v>72</v>
      </c>
      <c r="C11" s="38" t="s">
        <v>200</v>
      </c>
      <c r="D11" s="39" t="s">
        <v>201</v>
      </c>
      <c r="E11" s="121">
        <v>34926</v>
      </c>
      <c r="F11" s="71">
        <f>IF(COUNT(E11)=0,"---",41434-E11)</f>
        <v>6508</v>
      </c>
      <c r="G11" s="42" t="s">
        <v>31</v>
      </c>
      <c r="H11" s="43" t="s">
        <v>42</v>
      </c>
      <c r="I11" s="22">
        <v>1.1</v>
      </c>
      <c r="J11" s="22"/>
      <c r="K11" s="122"/>
      <c r="L11" s="122"/>
      <c r="M11" s="122"/>
      <c r="N11" s="123"/>
      <c r="O11" s="122"/>
      <c r="P11" s="122"/>
      <c r="Q11" s="122"/>
      <c r="R11" s="68" t="s">
        <v>51</v>
      </c>
      <c r="S11" s="67"/>
      <c r="T11" s="67"/>
      <c r="U11" s="15"/>
      <c r="V11" s="93"/>
      <c r="W11" s="93"/>
      <c r="X11" s="93"/>
      <c r="Y11" s="93"/>
    </row>
    <row r="12" spans="2:20" ht="12.75" customHeight="1"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5" ht="19.5" customHeight="1">
      <c r="A13" s="55"/>
      <c r="B13" s="55"/>
      <c r="C13" s="56" t="s">
        <v>221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1:25" ht="1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1:25" ht="19.5" customHeight="1">
      <c r="A15" s="60" t="s">
        <v>6</v>
      </c>
      <c r="B15" s="185" t="s">
        <v>7</v>
      </c>
      <c r="C15" s="187" t="s">
        <v>8</v>
      </c>
      <c r="D15" s="189" t="s">
        <v>9</v>
      </c>
      <c r="E15" s="194" t="s">
        <v>10</v>
      </c>
      <c r="F15" s="196" t="s">
        <v>11</v>
      </c>
      <c r="G15" s="196" t="s">
        <v>12</v>
      </c>
      <c r="H15" s="196" t="s">
        <v>13</v>
      </c>
      <c r="I15" s="196" t="s">
        <v>14</v>
      </c>
      <c r="J15" s="194" t="s">
        <v>15</v>
      </c>
      <c r="K15" s="198" t="s">
        <v>191</v>
      </c>
      <c r="L15" s="198"/>
      <c r="M15" s="198"/>
      <c r="N15" s="198"/>
      <c r="O15" s="198"/>
      <c r="P15" s="198"/>
      <c r="Q15" s="198"/>
      <c r="R15" s="199" t="s">
        <v>16</v>
      </c>
      <c r="S15" s="198" t="s">
        <v>18</v>
      </c>
      <c r="T15" s="198" t="s">
        <v>19</v>
      </c>
      <c r="U15" s="213" t="s">
        <v>209</v>
      </c>
      <c r="V15" s="55"/>
      <c r="W15" s="55"/>
      <c r="X15" s="55"/>
      <c r="Y15" s="55"/>
    </row>
    <row r="16" spans="1:25" ht="15" customHeight="1">
      <c r="A16" s="61" t="s">
        <v>23</v>
      </c>
      <c r="B16" s="186"/>
      <c r="C16" s="188"/>
      <c r="D16" s="190"/>
      <c r="E16" s="195"/>
      <c r="F16" s="197"/>
      <c r="G16" s="197"/>
      <c r="H16" s="197"/>
      <c r="I16" s="197"/>
      <c r="J16" s="195"/>
      <c r="K16" s="63">
        <v>1</v>
      </c>
      <c r="L16" s="63">
        <v>2</v>
      </c>
      <c r="M16" s="63">
        <v>3</v>
      </c>
      <c r="N16" s="63" t="s">
        <v>192</v>
      </c>
      <c r="O16" s="63">
        <v>4</v>
      </c>
      <c r="P16" s="63">
        <v>5</v>
      </c>
      <c r="Q16" s="63">
        <v>6</v>
      </c>
      <c r="R16" s="199"/>
      <c r="S16" s="198"/>
      <c r="T16" s="198"/>
      <c r="U16" s="214"/>
      <c r="V16" s="55"/>
      <c r="W16" s="55"/>
      <c r="X16" s="55"/>
      <c r="Y16" s="55"/>
    </row>
    <row r="17" spans="1:25" s="81" customFormat="1" ht="19.5" customHeight="1">
      <c r="A17" s="14">
        <v>1</v>
      </c>
      <c r="B17" s="29">
        <v>84</v>
      </c>
      <c r="C17" s="30" t="s">
        <v>196</v>
      </c>
      <c r="D17" s="31" t="s">
        <v>197</v>
      </c>
      <c r="E17" s="124">
        <v>20469</v>
      </c>
      <c r="F17" s="76">
        <f aca="true" t="shared" si="0" ref="F17:F31">IF(COUNT(E17)=0,"---",41434-E17)</f>
        <v>20965</v>
      </c>
      <c r="G17" s="34" t="s">
        <v>31</v>
      </c>
      <c r="H17" s="35" t="s">
        <v>42</v>
      </c>
      <c r="I17" s="22">
        <v>1</v>
      </c>
      <c r="J17" s="22">
        <v>1.3325</v>
      </c>
      <c r="K17" s="122">
        <v>8.86</v>
      </c>
      <c r="L17" s="122">
        <v>8.74</v>
      </c>
      <c r="M17" s="122">
        <v>9.26</v>
      </c>
      <c r="N17" s="117"/>
      <c r="O17" s="122" t="s">
        <v>195</v>
      </c>
      <c r="P17" s="122" t="s">
        <v>195</v>
      </c>
      <c r="Q17" s="122" t="s">
        <v>195</v>
      </c>
      <c r="R17" s="68">
        <f>MAX(K17:M17,O17:Q17)</f>
        <v>9.26</v>
      </c>
      <c r="S17" s="67">
        <f aca="true" t="shared" si="1" ref="S17:S28">R17*I17</f>
        <v>9.26</v>
      </c>
      <c r="T17" s="67">
        <f aca="true" t="shared" si="2" ref="T17:T28">S17*J17</f>
        <v>12.33895</v>
      </c>
      <c r="U17" s="15" t="s">
        <v>222</v>
      </c>
      <c r="V17" s="93"/>
      <c r="W17" s="93"/>
      <c r="X17" s="93"/>
      <c r="Y17" s="93"/>
    </row>
    <row r="18" spans="1:25" s="81" customFormat="1" ht="19.5" customHeight="1">
      <c r="A18" s="14">
        <v>2</v>
      </c>
      <c r="B18" s="29">
        <v>28</v>
      </c>
      <c r="C18" s="30" t="s">
        <v>100</v>
      </c>
      <c r="D18" s="31" t="s">
        <v>101</v>
      </c>
      <c r="E18" s="124">
        <v>21585</v>
      </c>
      <c r="F18" s="76">
        <f t="shared" si="0"/>
        <v>19849</v>
      </c>
      <c r="G18" s="34" t="s">
        <v>102</v>
      </c>
      <c r="H18" s="35" t="s">
        <v>50</v>
      </c>
      <c r="I18" s="22">
        <v>1.1</v>
      </c>
      <c r="J18" s="22">
        <v>1.2462</v>
      </c>
      <c r="K18" s="122">
        <v>7.31</v>
      </c>
      <c r="L18" s="122">
        <v>7.97</v>
      </c>
      <c r="M18" s="122">
        <v>7.8</v>
      </c>
      <c r="N18" s="117"/>
      <c r="O18" s="122">
        <v>7.56</v>
      </c>
      <c r="P18" s="122">
        <v>7.53</v>
      </c>
      <c r="Q18" s="122" t="s">
        <v>195</v>
      </c>
      <c r="R18" s="68">
        <f>MAX(K18:M18,O18:Q18)</f>
        <v>7.97</v>
      </c>
      <c r="S18" s="67">
        <f t="shared" si="1"/>
        <v>8.767000000000001</v>
      </c>
      <c r="T18" s="67">
        <f t="shared" si="2"/>
        <v>10.925435400000001</v>
      </c>
      <c r="U18" s="15" t="s">
        <v>222</v>
      </c>
      <c r="V18" s="93"/>
      <c r="W18" s="93"/>
      <c r="X18" s="93"/>
      <c r="Y18" s="93"/>
    </row>
    <row r="19" spans="1:25" s="81" customFormat="1" ht="19.5" customHeight="1">
      <c r="A19" s="14">
        <v>3</v>
      </c>
      <c r="B19" s="29">
        <v>63</v>
      </c>
      <c r="C19" s="30" t="s">
        <v>94</v>
      </c>
      <c r="D19" s="31" t="s">
        <v>95</v>
      </c>
      <c r="E19" s="124">
        <v>21607</v>
      </c>
      <c r="F19" s="76">
        <f t="shared" si="0"/>
        <v>19827</v>
      </c>
      <c r="G19" s="34" t="s">
        <v>26</v>
      </c>
      <c r="H19" s="35" t="s">
        <v>32</v>
      </c>
      <c r="I19" s="22">
        <v>1</v>
      </c>
      <c r="J19" s="22">
        <v>1.2462</v>
      </c>
      <c r="K19" s="122">
        <v>8.28</v>
      </c>
      <c r="L19" s="122">
        <v>7.59</v>
      </c>
      <c r="M19" s="122">
        <v>8.64</v>
      </c>
      <c r="N19" s="117"/>
      <c r="O19" s="122">
        <v>8.44</v>
      </c>
      <c r="P19" s="122">
        <v>8.13</v>
      </c>
      <c r="Q19" s="122">
        <v>8.39</v>
      </c>
      <c r="R19" s="68">
        <f>MAX(K19:M19,O19:Q19)</f>
        <v>8.64</v>
      </c>
      <c r="S19" s="67">
        <f t="shared" si="1"/>
        <v>8.64</v>
      </c>
      <c r="T19" s="67">
        <f t="shared" si="2"/>
        <v>10.767168</v>
      </c>
      <c r="U19" s="15" t="s">
        <v>222</v>
      </c>
      <c r="V19" s="93"/>
      <c r="W19" s="93"/>
      <c r="X19" s="93"/>
      <c r="Y19" s="93"/>
    </row>
    <row r="20" spans="1:25" s="81" customFormat="1" ht="19.5" customHeight="1">
      <c r="A20" s="14">
        <v>4</v>
      </c>
      <c r="B20" s="29">
        <v>25</v>
      </c>
      <c r="C20" s="30" t="s">
        <v>116</v>
      </c>
      <c r="D20" s="31" t="s">
        <v>117</v>
      </c>
      <c r="E20" s="124">
        <v>16323</v>
      </c>
      <c r="F20" s="76">
        <f t="shared" si="0"/>
        <v>25111</v>
      </c>
      <c r="G20" s="34" t="s">
        <v>26</v>
      </c>
      <c r="H20" s="35" t="s">
        <v>50</v>
      </c>
      <c r="I20" s="22">
        <v>1</v>
      </c>
      <c r="J20" s="22">
        <v>1.6271</v>
      </c>
      <c r="K20" s="122" t="s">
        <v>223</v>
      </c>
      <c r="L20" s="122">
        <v>6.14</v>
      </c>
      <c r="M20" s="122">
        <v>6.57</v>
      </c>
      <c r="N20" s="123"/>
      <c r="O20" s="122" t="s">
        <v>175</v>
      </c>
      <c r="P20" s="122" t="s">
        <v>175</v>
      </c>
      <c r="Q20" s="122" t="s">
        <v>175</v>
      </c>
      <c r="R20" s="68">
        <f>MAX(K20:M20,O20:Q20)</f>
        <v>6.57</v>
      </c>
      <c r="S20" s="67">
        <f t="shared" si="1"/>
        <v>6.57</v>
      </c>
      <c r="T20" s="67">
        <f t="shared" si="2"/>
        <v>10.690047</v>
      </c>
      <c r="U20" s="15" t="s">
        <v>219</v>
      </c>
      <c r="V20" s="93"/>
      <c r="W20" s="93"/>
      <c r="X20" s="93"/>
      <c r="Y20" s="93"/>
    </row>
    <row r="21" spans="1:25" s="81" customFormat="1" ht="19.5" customHeight="1">
      <c r="A21" s="14">
        <v>5</v>
      </c>
      <c r="B21" s="29">
        <v>61</v>
      </c>
      <c r="C21" s="30" t="s">
        <v>104</v>
      </c>
      <c r="D21" s="31" t="s">
        <v>105</v>
      </c>
      <c r="E21" s="124">
        <v>22836</v>
      </c>
      <c r="F21" s="76">
        <f t="shared" si="0"/>
        <v>18598</v>
      </c>
      <c r="G21" s="34" t="s">
        <v>106</v>
      </c>
      <c r="H21" s="35" t="s">
        <v>32</v>
      </c>
      <c r="I21" s="22">
        <v>1.1</v>
      </c>
      <c r="J21" s="22">
        <v>1.1468</v>
      </c>
      <c r="K21" s="122">
        <v>8.3</v>
      </c>
      <c r="L21" s="122">
        <v>8.03</v>
      </c>
      <c r="M21" s="122">
        <v>8</v>
      </c>
      <c r="N21" s="117"/>
      <c r="O21" s="122" t="s">
        <v>195</v>
      </c>
      <c r="P21" s="122">
        <v>7.82</v>
      </c>
      <c r="Q21" s="122" t="s">
        <v>195</v>
      </c>
      <c r="R21" s="68">
        <f>MAX(K21:M21,P21:Q21)</f>
        <v>8.3</v>
      </c>
      <c r="S21" s="67">
        <f t="shared" si="1"/>
        <v>9.13</v>
      </c>
      <c r="T21" s="67">
        <f t="shared" si="2"/>
        <v>10.470284000000001</v>
      </c>
      <c r="U21" s="15" t="s">
        <v>222</v>
      </c>
      <c r="V21" s="93"/>
      <c r="W21" s="93"/>
      <c r="X21" s="93"/>
      <c r="Y21" s="93"/>
    </row>
    <row r="22" spans="1:25" s="81" customFormat="1" ht="19.5" customHeight="1">
      <c r="A22" s="14">
        <v>6</v>
      </c>
      <c r="B22" s="29">
        <v>12</v>
      </c>
      <c r="C22" s="30" t="s">
        <v>224</v>
      </c>
      <c r="D22" s="31" t="s">
        <v>225</v>
      </c>
      <c r="E22" s="124">
        <v>19452</v>
      </c>
      <c r="F22" s="76">
        <f t="shared" si="0"/>
        <v>21982</v>
      </c>
      <c r="G22" s="34" t="s">
        <v>54</v>
      </c>
      <c r="H22" s="35" t="s">
        <v>38</v>
      </c>
      <c r="I22" s="22">
        <v>1</v>
      </c>
      <c r="J22" s="22">
        <v>1.2703</v>
      </c>
      <c r="K22" s="122">
        <v>7.99</v>
      </c>
      <c r="L22" s="122">
        <v>7.62</v>
      </c>
      <c r="M22" s="122" t="s">
        <v>195</v>
      </c>
      <c r="N22" s="117"/>
      <c r="O22" s="122">
        <v>7.54</v>
      </c>
      <c r="P22" s="122">
        <v>7.51</v>
      </c>
      <c r="Q22" s="122">
        <v>7.94</v>
      </c>
      <c r="R22" s="68">
        <f>MAX(K22:M22,O22:Q22)</f>
        <v>7.99</v>
      </c>
      <c r="S22" s="67">
        <f t="shared" si="1"/>
        <v>7.99</v>
      </c>
      <c r="T22" s="67">
        <f t="shared" si="2"/>
        <v>10.149697</v>
      </c>
      <c r="U22" s="15" t="s">
        <v>219</v>
      </c>
      <c r="V22" s="93"/>
      <c r="W22" s="93"/>
      <c r="X22" s="93"/>
      <c r="Y22" s="93"/>
    </row>
    <row r="23" spans="1:25" s="81" customFormat="1" ht="19.5" customHeight="1">
      <c r="A23" s="14">
        <v>7</v>
      </c>
      <c r="B23" s="29">
        <v>22</v>
      </c>
      <c r="C23" s="30" t="s">
        <v>226</v>
      </c>
      <c r="D23" s="31" t="s">
        <v>227</v>
      </c>
      <c r="E23" s="124">
        <v>15343</v>
      </c>
      <c r="F23" s="76">
        <f t="shared" si="0"/>
        <v>26091</v>
      </c>
      <c r="G23" s="34" t="s">
        <v>54</v>
      </c>
      <c r="H23" s="35" t="s">
        <v>38</v>
      </c>
      <c r="I23" s="22">
        <v>1.1</v>
      </c>
      <c r="J23" s="22">
        <v>1.3377</v>
      </c>
      <c r="K23" s="122">
        <v>6.48</v>
      </c>
      <c r="L23" s="122" t="s">
        <v>195</v>
      </c>
      <c r="M23" s="122">
        <v>6.42</v>
      </c>
      <c r="N23" s="117"/>
      <c r="O23" s="122">
        <v>6.52</v>
      </c>
      <c r="P23" s="122" t="s">
        <v>195</v>
      </c>
      <c r="Q23" s="122">
        <v>6.29</v>
      </c>
      <c r="R23" s="68">
        <f>MAX(K23:M23,O23:Q23)</f>
        <v>6.52</v>
      </c>
      <c r="S23" s="67">
        <f t="shared" si="1"/>
        <v>7.172</v>
      </c>
      <c r="T23" s="67">
        <f t="shared" si="2"/>
        <v>9.593984399999998</v>
      </c>
      <c r="U23" s="15" t="s">
        <v>214</v>
      </c>
      <c r="V23" s="93"/>
      <c r="W23" s="93"/>
      <c r="X23" s="93"/>
      <c r="Y23" s="93"/>
    </row>
    <row r="24" spans="1:25" s="81" customFormat="1" ht="19.5" customHeight="1">
      <c r="A24" s="14">
        <v>8</v>
      </c>
      <c r="B24" s="29">
        <v>56</v>
      </c>
      <c r="C24" s="30" t="s">
        <v>130</v>
      </c>
      <c r="D24" s="31" t="s">
        <v>131</v>
      </c>
      <c r="E24" s="124">
        <v>20616</v>
      </c>
      <c r="F24" s="76">
        <f t="shared" si="0"/>
        <v>20818</v>
      </c>
      <c r="G24" s="34" t="s">
        <v>26</v>
      </c>
      <c r="H24" s="35" t="s">
        <v>32</v>
      </c>
      <c r="I24" s="22">
        <v>1</v>
      </c>
      <c r="J24" s="22">
        <v>1.3025</v>
      </c>
      <c r="K24" s="122">
        <v>6.9</v>
      </c>
      <c r="L24" s="122">
        <v>6.88</v>
      </c>
      <c r="M24" s="122">
        <v>6.6</v>
      </c>
      <c r="N24" s="117"/>
      <c r="O24" s="122" t="s">
        <v>195</v>
      </c>
      <c r="P24" s="122">
        <v>6.9</v>
      </c>
      <c r="Q24" s="122">
        <v>6.81</v>
      </c>
      <c r="R24" s="68">
        <f>MAX(K24:M24,O24:Q24)</f>
        <v>6.9</v>
      </c>
      <c r="S24" s="67">
        <f t="shared" si="1"/>
        <v>6.9</v>
      </c>
      <c r="T24" s="67">
        <f t="shared" si="2"/>
        <v>8.98725</v>
      </c>
      <c r="U24" s="15" t="s">
        <v>222</v>
      </c>
      <c r="V24" s="93"/>
      <c r="W24" s="93"/>
      <c r="X24" s="93"/>
      <c r="Y24" s="93"/>
    </row>
    <row r="25" spans="1:25" s="81" customFormat="1" ht="19.5" customHeight="1">
      <c r="A25" s="14">
        <v>9</v>
      </c>
      <c r="B25" s="29">
        <v>13</v>
      </c>
      <c r="C25" s="30" t="s">
        <v>228</v>
      </c>
      <c r="D25" s="31" t="s">
        <v>199</v>
      </c>
      <c r="E25" s="124">
        <v>20248</v>
      </c>
      <c r="F25" s="76">
        <f t="shared" si="0"/>
        <v>21186</v>
      </c>
      <c r="G25" s="34" t="s">
        <v>54</v>
      </c>
      <c r="H25" s="35" t="s">
        <v>38</v>
      </c>
      <c r="I25" s="22">
        <v>1</v>
      </c>
      <c r="J25" s="22">
        <v>1.364</v>
      </c>
      <c r="K25" s="122">
        <v>5.9</v>
      </c>
      <c r="L25" s="122">
        <v>6.11</v>
      </c>
      <c r="M25" s="122">
        <v>5.78</v>
      </c>
      <c r="N25" s="123"/>
      <c r="O25" s="122"/>
      <c r="P25" s="122"/>
      <c r="Q25" s="122"/>
      <c r="R25" s="68">
        <f>MAX(L25:M25,O25:Q25)</f>
        <v>6.11</v>
      </c>
      <c r="S25" s="67">
        <f t="shared" si="1"/>
        <v>6.11</v>
      </c>
      <c r="T25" s="67">
        <f t="shared" si="2"/>
        <v>8.334040000000002</v>
      </c>
      <c r="U25" s="15" t="s">
        <v>222</v>
      </c>
      <c r="V25" s="93"/>
      <c r="W25" s="93"/>
      <c r="X25" s="93"/>
      <c r="Y25" s="93"/>
    </row>
    <row r="26" spans="1:25" s="81" customFormat="1" ht="19.5" customHeight="1">
      <c r="A26" s="14">
        <v>10</v>
      </c>
      <c r="B26" s="29">
        <v>29</v>
      </c>
      <c r="C26" s="30" t="s">
        <v>98</v>
      </c>
      <c r="D26" s="31" t="s">
        <v>99</v>
      </c>
      <c r="E26" s="124">
        <v>23311</v>
      </c>
      <c r="F26" s="76">
        <f t="shared" si="0"/>
        <v>18123</v>
      </c>
      <c r="G26" s="34" t="s">
        <v>49</v>
      </c>
      <c r="H26" s="35" t="s">
        <v>50</v>
      </c>
      <c r="I26" s="22">
        <v>1</v>
      </c>
      <c r="J26" s="22">
        <v>1.2106</v>
      </c>
      <c r="K26" s="122">
        <v>6.4</v>
      </c>
      <c r="L26" s="122">
        <v>6.42</v>
      </c>
      <c r="M26" s="122">
        <v>6.79</v>
      </c>
      <c r="N26" s="117"/>
      <c r="O26" s="122"/>
      <c r="P26" s="122"/>
      <c r="Q26" s="122"/>
      <c r="R26" s="68">
        <f>MAX(K26:M26,O26:Q26)</f>
        <v>6.79</v>
      </c>
      <c r="S26" s="67">
        <f t="shared" si="1"/>
        <v>6.79</v>
      </c>
      <c r="T26" s="67">
        <f t="shared" si="2"/>
        <v>8.219973999999999</v>
      </c>
      <c r="U26" s="15" t="s">
        <v>229</v>
      </c>
      <c r="V26" s="93"/>
      <c r="W26" s="93"/>
      <c r="X26" s="93"/>
      <c r="Y26" s="93"/>
    </row>
    <row r="27" spans="1:25" s="81" customFormat="1" ht="19.5" customHeight="1">
      <c r="A27" s="14">
        <v>11</v>
      </c>
      <c r="B27" s="29">
        <v>3</v>
      </c>
      <c r="C27" s="30" t="s">
        <v>230</v>
      </c>
      <c r="D27" s="31" t="s">
        <v>231</v>
      </c>
      <c r="E27" s="124">
        <v>21933</v>
      </c>
      <c r="F27" s="76">
        <f t="shared" si="0"/>
        <v>19501</v>
      </c>
      <c r="G27" s="34" t="s">
        <v>49</v>
      </c>
      <c r="H27" s="35" t="s">
        <v>232</v>
      </c>
      <c r="I27" s="22">
        <v>1</v>
      </c>
      <c r="J27" s="22">
        <v>1.2198</v>
      </c>
      <c r="K27" s="122">
        <v>6.42</v>
      </c>
      <c r="L27" s="122">
        <v>6.57</v>
      </c>
      <c r="M27" s="122">
        <v>6.69</v>
      </c>
      <c r="N27" s="123"/>
      <c r="O27" s="122"/>
      <c r="P27" s="122"/>
      <c r="Q27" s="122"/>
      <c r="R27" s="68">
        <f>MAX(K27:M27,O27:Q27)</f>
        <v>6.69</v>
      </c>
      <c r="S27" s="67">
        <f t="shared" si="1"/>
        <v>6.69</v>
      </c>
      <c r="T27" s="67">
        <f t="shared" si="2"/>
        <v>8.160462</v>
      </c>
      <c r="U27" s="15" t="s">
        <v>222</v>
      </c>
      <c r="V27" s="93"/>
      <c r="W27" s="93"/>
      <c r="X27" s="93"/>
      <c r="Y27" s="93"/>
    </row>
    <row r="28" spans="1:25" s="81" customFormat="1" ht="19.5" customHeight="1">
      <c r="A28" s="14">
        <v>12</v>
      </c>
      <c r="B28" s="29">
        <v>2</v>
      </c>
      <c r="C28" s="30" t="s">
        <v>233</v>
      </c>
      <c r="D28" s="31" t="s">
        <v>234</v>
      </c>
      <c r="E28" s="124">
        <v>25721</v>
      </c>
      <c r="F28" s="76">
        <f t="shared" si="0"/>
        <v>15713</v>
      </c>
      <c r="G28" s="34" t="s">
        <v>26</v>
      </c>
      <c r="H28" s="35" t="s">
        <v>232</v>
      </c>
      <c r="I28" s="22">
        <v>1</v>
      </c>
      <c r="J28" s="22">
        <v>1.077</v>
      </c>
      <c r="K28" s="122" t="s">
        <v>195</v>
      </c>
      <c r="L28" s="122" t="s">
        <v>195</v>
      </c>
      <c r="M28" s="122">
        <v>6.05</v>
      </c>
      <c r="N28" s="123"/>
      <c r="O28" s="122"/>
      <c r="P28" s="122"/>
      <c r="Q28" s="122"/>
      <c r="R28" s="68">
        <f>MAX(L28:M28,O28:Q28)</f>
        <v>6.05</v>
      </c>
      <c r="S28" s="67">
        <f t="shared" si="1"/>
        <v>6.05</v>
      </c>
      <c r="T28" s="67">
        <f t="shared" si="2"/>
        <v>6.5158499999999995</v>
      </c>
      <c r="U28" s="15" t="s">
        <v>229</v>
      </c>
      <c r="V28" s="93"/>
      <c r="W28" s="93"/>
      <c r="X28" s="93"/>
      <c r="Y28" s="93"/>
    </row>
    <row r="29" spans="1:25" s="81" customFormat="1" ht="19.5" customHeight="1">
      <c r="A29" s="14"/>
      <c r="B29" s="29">
        <v>1</v>
      </c>
      <c r="C29" s="30" t="s">
        <v>235</v>
      </c>
      <c r="D29" s="31" t="s">
        <v>236</v>
      </c>
      <c r="E29" s="124">
        <v>24026</v>
      </c>
      <c r="F29" s="76">
        <f>IF(COUNT(E29)=0,"---",41434-E29)</f>
        <v>17408</v>
      </c>
      <c r="G29" s="34" t="s">
        <v>102</v>
      </c>
      <c r="H29" s="35" t="s">
        <v>232</v>
      </c>
      <c r="I29" s="22">
        <v>1</v>
      </c>
      <c r="J29" s="22">
        <v>1.1598</v>
      </c>
      <c r="K29" s="122"/>
      <c r="L29" s="122"/>
      <c r="M29" s="122"/>
      <c r="N29" s="123"/>
      <c r="O29" s="122"/>
      <c r="P29" s="122"/>
      <c r="Q29" s="122"/>
      <c r="R29" s="68" t="s">
        <v>51</v>
      </c>
      <c r="S29" s="67"/>
      <c r="T29" s="67"/>
      <c r="U29" s="15"/>
      <c r="V29" s="93"/>
      <c r="W29" s="93"/>
      <c r="X29" s="93"/>
      <c r="Y29" s="93"/>
    </row>
    <row r="30" spans="1:25" s="81" customFormat="1" ht="19.5" customHeight="1">
      <c r="A30" s="14"/>
      <c r="B30" s="29">
        <v>81</v>
      </c>
      <c r="C30" s="30" t="s">
        <v>202</v>
      </c>
      <c r="D30" s="31" t="s">
        <v>203</v>
      </c>
      <c r="E30" s="124">
        <v>22742</v>
      </c>
      <c r="F30" s="76">
        <f>IF(COUNT(E30)=0,"---",41434-E30)</f>
        <v>18692</v>
      </c>
      <c r="G30" s="34" t="s">
        <v>41</v>
      </c>
      <c r="H30" s="35" t="s">
        <v>42</v>
      </c>
      <c r="I30" s="22">
        <v>1</v>
      </c>
      <c r="J30" s="22">
        <v>1.1701</v>
      </c>
      <c r="K30" s="122"/>
      <c r="L30" s="122"/>
      <c r="M30" s="122"/>
      <c r="N30" s="123"/>
      <c r="O30" s="122"/>
      <c r="P30" s="122"/>
      <c r="Q30" s="122"/>
      <c r="R30" s="68" t="s">
        <v>51</v>
      </c>
      <c r="S30" s="67"/>
      <c r="T30" s="67"/>
      <c r="U30" s="15"/>
      <c r="V30" s="93"/>
      <c r="W30" s="93"/>
      <c r="X30" s="93"/>
      <c r="Y30" s="93"/>
    </row>
    <row r="31" spans="1:25" s="81" customFormat="1" ht="19.5" customHeight="1">
      <c r="A31" s="14"/>
      <c r="B31" s="29">
        <v>35</v>
      </c>
      <c r="C31" s="30" t="s">
        <v>193</v>
      </c>
      <c r="D31" s="31" t="s">
        <v>194</v>
      </c>
      <c r="E31" s="124">
        <v>26522</v>
      </c>
      <c r="F31" s="76">
        <f>IF(COUNT(E31)=0,"---",41434-E31)</f>
        <v>14912</v>
      </c>
      <c r="G31" s="34" t="s">
        <v>26</v>
      </c>
      <c r="H31" s="35" t="s">
        <v>50</v>
      </c>
      <c r="I31" s="22">
        <v>1</v>
      </c>
      <c r="J31" s="22">
        <v>1.0271</v>
      </c>
      <c r="K31" s="122"/>
      <c r="L31" s="122"/>
      <c r="M31" s="122"/>
      <c r="N31" s="123"/>
      <c r="O31" s="122"/>
      <c r="P31" s="122"/>
      <c r="Q31" s="122"/>
      <c r="R31" s="68" t="s">
        <v>51</v>
      </c>
      <c r="S31" s="67"/>
      <c r="T31" s="67"/>
      <c r="U31" s="15"/>
      <c r="V31" s="93"/>
      <c r="W31" s="93"/>
      <c r="X31" s="93"/>
      <c r="Y31" s="93"/>
    </row>
  </sheetData>
  <sheetProtection/>
  <mergeCells count="28">
    <mergeCell ref="E15:E16"/>
    <mergeCell ref="F15:F16"/>
    <mergeCell ref="H15:H16"/>
    <mergeCell ref="G15:G16"/>
    <mergeCell ref="U15:U16"/>
    <mergeCell ref="B15:B16"/>
    <mergeCell ref="C15:C16"/>
    <mergeCell ref="D15:D16"/>
    <mergeCell ref="T15:T16"/>
    <mergeCell ref="J15:J16"/>
    <mergeCell ref="S15:S16"/>
    <mergeCell ref="I15:I16"/>
    <mergeCell ref="R15:R16"/>
    <mergeCell ref="K15:Q1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U7:U8"/>
    <mergeCell ref="K7:Q7"/>
    <mergeCell ref="R7:R8"/>
    <mergeCell ref="S7:S8"/>
    <mergeCell ref="T7:T8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14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1" width="5.7109375" style="49" customWidth="1"/>
    <col min="2" max="2" width="4.57421875" style="49" customWidth="1"/>
    <col min="3" max="3" width="10.57421875" style="49" bestFit="1" customWidth="1"/>
    <col min="4" max="4" width="11.7109375" style="49" bestFit="1" customWidth="1"/>
    <col min="5" max="5" width="9.00390625" style="49" customWidth="1"/>
    <col min="6" max="6" width="5.00390625" style="49" bestFit="1" customWidth="1"/>
    <col min="7" max="7" width="4.00390625" style="49" customWidth="1"/>
    <col min="8" max="8" width="7.7109375" style="49" bestFit="1" customWidth="1"/>
    <col min="9" max="9" width="4.421875" style="49" customWidth="1"/>
    <col min="10" max="11" width="5.57421875" style="49" customWidth="1"/>
    <col min="12" max="12" width="5.28125" style="49" customWidth="1"/>
    <col min="13" max="13" width="5.28125" style="49" hidden="1" customWidth="1"/>
    <col min="14" max="14" width="5.28125" style="49" customWidth="1"/>
    <col min="15" max="16" width="5.57421875" style="49" customWidth="1"/>
    <col min="17" max="17" width="6.8515625" style="49" customWidth="1"/>
    <col min="18" max="18" width="6.57421875" style="49" customWidth="1"/>
    <col min="19" max="23" width="9.57421875" style="49" customWidth="1"/>
    <col min="24" max="16384" width="9.140625" style="49" customWidth="1"/>
  </cols>
  <sheetData>
    <row r="1" spans="1:12" ht="20.25" customHeight="1">
      <c r="A1" s="48" t="s">
        <v>169</v>
      </c>
      <c r="E1" s="50"/>
      <c r="F1" s="50"/>
      <c r="G1" s="50"/>
      <c r="H1" s="50"/>
      <c r="I1" s="50"/>
      <c r="J1" s="50"/>
      <c r="K1" s="50"/>
      <c r="L1" s="50"/>
    </row>
    <row r="2" spans="1:12" ht="20.25" customHeight="1">
      <c r="A2" s="48" t="s">
        <v>1</v>
      </c>
      <c r="E2" s="50"/>
      <c r="F2" s="50"/>
      <c r="G2" s="50"/>
      <c r="H2" s="50"/>
      <c r="I2" s="50"/>
      <c r="J2" s="50"/>
      <c r="K2" s="50"/>
      <c r="L2" s="50"/>
    </row>
    <row r="3" spans="4:12" ht="12.75" customHeight="1">
      <c r="D3" s="52" t="s">
        <v>2</v>
      </c>
      <c r="E3" s="53"/>
      <c r="F3" s="53"/>
      <c r="G3" s="53"/>
      <c r="H3" s="53"/>
      <c r="I3" s="53"/>
      <c r="J3" s="53"/>
      <c r="K3" s="53"/>
      <c r="L3" s="53"/>
    </row>
    <row r="4" spans="2:18" ht="12.75" customHeight="1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23" ht="19.5" customHeight="1">
      <c r="A5" s="55"/>
      <c r="B5" s="55"/>
      <c r="C5" s="56" t="s">
        <v>204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3" ht="1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</row>
    <row r="7" spans="1:23" ht="19.5" customHeight="1">
      <c r="A7" s="58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78"/>
      <c r="R7" s="78"/>
      <c r="S7" s="55"/>
      <c r="T7" s="55"/>
      <c r="U7" s="55"/>
      <c r="V7" s="55"/>
      <c r="W7" s="55"/>
    </row>
    <row r="8" spans="1:23" ht="19.5" customHeight="1">
      <c r="A8" s="60" t="s">
        <v>6</v>
      </c>
      <c r="B8" s="185" t="s">
        <v>7</v>
      </c>
      <c r="C8" s="187" t="s">
        <v>8</v>
      </c>
      <c r="D8" s="189" t="s">
        <v>9</v>
      </c>
      <c r="E8" s="194" t="s">
        <v>10</v>
      </c>
      <c r="F8" s="196" t="s">
        <v>11</v>
      </c>
      <c r="G8" s="196" t="s">
        <v>12</v>
      </c>
      <c r="H8" s="196" t="s">
        <v>13</v>
      </c>
      <c r="I8" s="196" t="s">
        <v>14</v>
      </c>
      <c r="J8" s="198" t="s">
        <v>191</v>
      </c>
      <c r="K8" s="198"/>
      <c r="L8" s="198"/>
      <c r="M8" s="198"/>
      <c r="N8" s="198"/>
      <c r="O8" s="198"/>
      <c r="P8" s="198"/>
      <c r="Q8" s="199" t="s">
        <v>16</v>
      </c>
      <c r="R8" s="198" t="s">
        <v>18</v>
      </c>
      <c r="S8" s="55"/>
      <c r="T8" s="55"/>
      <c r="U8" s="55"/>
      <c r="V8" s="55"/>
      <c r="W8" s="55"/>
    </row>
    <row r="9" spans="1:23" ht="15" customHeight="1">
      <c r="A9" s="61" t="s">
        <v>21</v>
      </c>
      <c r="B9" s="186"/>
      <c r="C9" s="188"/>
      <c r="D9" s="190"/>
      <c r="E9" s="195"/>
      <c r="F9" s="197"/>
      <c r="G9" s="197"/>
      <c r="H9" s="197"/>
      <c r="I9" s="197"/>
      <c r="J9" s="63">
        <v>1</v>
      </c>
      <c r="K9" s="63">
        <v>2</v>
      </c>
      <c r="L9" s="63">
        <v>3</v>
      </c>
      <c r="M9" s="63" t="s">
        <v>192</v>
      </c>
      <c r="N9" s="63">
        <v>4</v>
      </c>
      <c r="O9" s="63">
        <v>5</v>
      </c>
      <c r="P9" s="63">
        <v>6</v>
      </c>
      <c r="Q9" s="199"/>
      <c r="R9" s="198"/>
      <c r="S9" s="55"/>
      <c r="T9" s="55"/>
      <c r="U9" s="55"/>
      <c r="V9" s="55"/>
      <c r="W9" s="55"/>
    </row>
    <row r="10" spans="1:23" s="81" customFormat="1" ht="19.5" customHeight="1">
      <c r="A10" s="14">
        <v>1</v>
      </c>
      <c r="B10" s="11">
        <v>65</v>
      </c>
      <c r="C10" s="16" t="s">
        <v>52</v>
      </c>
      <c r="D10" s="17" t="s">
        <v>53</v>
      </c>
      <c r="E10" s="46">
        <v>23337</v>
      </c>
      <c r="F10" s="47">
        <f>IF(COUNT(E10)=0,"---",41434-E10)</f>
        <v>18097</v>
      </c>
      <c r="G10" s="20" t="s">
        <v>54</v>
      </c>
      <c r="H10" s="21" t="s">
        <v>32</v>
      </c>
      <c r="I10" s="22">
        <v>1</v>
      </c>
      <c r="J10" s="119">
        <v>22.94</v>
      </c>
      <c r="K10" s="119" t="s">
        <v>195</v>
      </c>
      <c r="L10" s="119">
        <v>24.01</v>
      </c>
      <c r="M10" s="120"/>
      <c r="N10" s="119">
        <v>24.94</v>
      </c>
      <c r="O10" s="119">
        <v>26.75</v>
      </c>
      <c r="P10" s="119">
        <v>24.7</v>
      </c>
      <c r="Q10" s="68">
        <f>MAX(J10:L10,N10:P10)</f>
        <v>26.75</v>
      </c>
      <c r="R10" s="67">
        <f>Q10*I10</f>
        <v>26.75</v>
      </c>
      <c r="S10" s="93"/>
      <c r="T10" s="93"/>
      <c r="U10" s="93"/>
      <c r="V10" s="93"/>
      <c r="W10" s="93"/>
    </row>
    <row r="11" spans="1:23" s="81" customFormat="1" ht="19.5" customHeight="1">
      <c r="A11" s="14">
        <v>2</v>
      </c>
      <c r="B11" s="11">
        <v>60</v>
      </c>
      <c r="C11" s="16" t="s">
        <v>138</v>
      </c>
      <c r="D11" s="17" t="s">
        <v>139</v>
      </c>
      <c r="E11" s="46">
        <v>31956</v>
      </c>
      <c r="F11" s="47">
        <f>IF(COUNT(E11)=0,"---",41434-E11)</f>
        <v>9478</v>
      </c>
      <c r="G11" s="20" t="s">
        <v>26</v>
      </c>
      <c r="H11" s="21" t="s">
        <v>32</v>
      </c>
      <c r="I11" s="22">
        <v>1</v>
      </c>
      <c r="J11" s="119" t="s">
        <v>195</v>
      </c>
      <c r="K11" s="119">
        <v>14.18</v>
      </c>
      <c r="L11" s="119">
        <v>17.61</v>
      </c>
      <c r="M11" s="120"/>
      <c r="N11" s="119">
        <v>14.41</v>
      </c>
      <c r="O11" s="119">
        <v>16.33</v>
      </c>
      <c r="P11" s="119">
        <v>19.18</v>
      </c>
      <c r="Q11" s="68">
        <f>MAX(J11:L11,N11:P11)</f>
        <v>19.18</v>
      </c>
      <c r="R11" s="67">
        <f>Q11*I11</f>
        <v>19.18</v>
      </c>
      <c r="S11" s="93"/>
      <c r="T11" s="93"/>
      <c r="U11" s="93"/>
      <c r="V11" s="93"/>
      <c r="W11" s="93"/>
    </row>
    <row r="12" spans="1:23" s="81" customFormat="1" ht="19.5" customHeight="1">
      <c r="A12" s="14">
        <v>3</v>
      </c>
      <c r="B12" s="11">
        <v>37</v>
      </c>
      <c r="C12" s="16" t="s">
        <v>205</v>
      </c>
      <c r="D12" s="17" t="s">
        <v>206</v>
      </c>
      <c r="E12" s="46">
        <v>31002</v>
      </c>
      <c r="F12" s="47">
        <f>IF(COUNT(E12)=0,"---",41434-E12)</f>
        <v>10432</v>
      </c>
      <c r="G12" s="20" t="s">
        <v>49</v>
      </c>
      <c r="H12" s="21" t="s">
        <v>76</v>
      </c>
      <c r="I12" s="22">
        <v>1</v>
      </c>
      <c r="J12" s="119" t="s">
        <v>195</v>
      </c>
      <c r="K12" s="119">
        <v>18.08</v>
      </c>
      <c r="L12" s="119">
        <v>16.59</v>
      </c>
      <c r="M12" s="120"/>
      <c r="N12" s="119" t="s">
        <v>195</v>
      </c>
      <c r="O12" s="119">
        <v>18.16</v>
      </c>
      <c r="P12" s="119">
        <v>16.62</v>
      </c>
      <c r="Q12" s="68">
        <f>MAX(J12:L12,N12:P12)</f>
        <v>18.16</v>
      </c>
      <c r="R12" s="67">
        <f>Q12*I12</f>
        <v>18.16</v>
      </c>
      <c r="S12" s="93"/>
      <c r="T12" s="93"/>
      <c r="U12" s="93"/>
      <c r="V12" s="93"/>
      <c r="W12" s="93"/>
    </row>
    <row r="13" spans="1:23" s="81" customFormat="1" ht="19.5" customHeight="1">
      <c r="A13" s="14">
        <v>4</v>
      </c>
      <c r="B13" s="11">
        <v>57</v>
      </c>
      <c r="C13" s="16" t="s">
        <v>29</v>
      </c>
      <c r="D13" s="17" t="s">
        <v>30</v>
      </c>
      <c r="E13" s="46">
        <v>22772</v>
      </c>
      <c r="F13" s="47">
        <f>IF(COUNT(E13)=0,"---",41434-E13)</f>
        <v>18662</v>
      </c>
      <c r="G13" s="20" t="s">
        <v>31</v>
      </c>
      <c r="H13" s="21" t="s">
        <v>32</v>
      </c>
      <c r="I13" s="22">
        <v>1.1</v>
      </c>
      <c r="J13" s="119">
        <v>14.24</v>
      </c>
      <c r="K13" s="119">
        <v>13.47</v>
      </c>
      <c r="L13" s="119">
        <v>12.78</v>
      </c>
      <c r="M13" s="120"/>
      <c r="N13" s="119" t="s">
        <v>195</v>
      </c>
      <c r="O13" s="119" t="s">
        <v>195</v>
      </c>
      <c r="P13" s="119" t="s">
        <v>195</v>
      </c>
      <c r="Q13" s="68">
        <f>MAX(J13:L13,N13:P13)</f>
        <v>14.24</v>
      </c>
      <c r="R13" s="67">
        <f>Q13*I13</f>
        <v>15.664000000000001</v>
      </c>
      <c r="S13" s="93"/>
      <c r="T13" s="93"/>
      <c r="U13" s="93"/>
      <c r="V13" s="93"/>
      <c r="W13" s="93"/>
    </row>
    <row r="14" spans="1:23" s="81" customFormat="1" ht="19.5" customHeight="1">
      <c r="A14" s="14">
        <v>5</v>
      </c>
      <c r="B14" s="11">
        <v>16</v>
      </c>
      <c r="C14" s="16" t="s">
        <v>57</v>
      </c>
      <c r="D14" s="17" t="s">
        <v>58</v>
      </c>
      <c r="E14" s="46">
        <v>22537</v>
      </c>
      <c r="F14" s="47">
        <f>IF(COUNT(E14)=0,"---",41434-E14)</f>
        <v>18897</v>
      </c>
      <c r="G14" s="20" t="s">
        <v>54</v>
      </c>
      <c r="H14" s="21" t="s">
        <v>38</v>
      </c>
      <c r="I14" s="22">
        <v>1</v>
      </c>
      <c r="J14" s="119">
        <v>11.52</v>
      </c>
      <c r="K14" s="119" t="s">
        <v>195</v>
      </c>
      <c r="L14" s="119">
        <v>10.82</v>
      </c>
      <c r="M14" s="120"/>
      <c r="N14" s="119">
        <v>9.92</v>
      </c>
      <c r="O14" s="119">
        <v>10.58</v>
      </c>
      <c r="P14" s="119">
        <v>10.08</v>
      </c>
      <c r="Q14" s="68">
        <f>MAX(J14:L14,N14:P14)</f>
        <v>11.52</v>
      </c>
      <c r="R14" s="67">
        <f>Q14*I14</f>
        <v>11.52</v>
      </c>
      <c r="S14" s="93"/>
      <c r="T14" s="93"/>
      <c r="U14" s="93"/>
      <c r="V14" s="93"/>
      <c r="W14" s="93"/>
    </row>
  </sheetData>
  <sheetProtection/>
  <mergeCells count="11">
    <mergeCell ref="R8:R9"/>
    <mergeCell ref="I8:I9"/>
    <mergeCell ref="Q8:Q9"/>
    <mergeCell ref="J8:P8"/>
    <mergeCell ref="E8:E9"/>
    <mergeCell ref="F8:F9"/>
    <mergeCell ref="H8:H9"/>
    <mergeCell ref="G8:G9"/>
    <mergeCell ref="B8:B9"/>
    <mergeCell ref="C8:C9"/>
    <mergeCell ref="D8:D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12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1" width="5.28125" style="49" customWidth="1"/>
    <col min="2" max="2" width="4.57421875" style="49" customWidth="1"/>
    <col min="3" max="3" width="10.57421875" style="49" bestFit="1" customWidth="1"/>
    <col min="4" max="4" width="11.7109375" style="49" bestFit="1" customWidth="1"/>
    <col min="5" max="5" width="9.00390625" style="49" customWidth="1"/>
    <col min="6" max="6" width="5.00390625" style="49" bestFit="1" customWidth="1"/>
    <col min="7" max="7" width="4.00390625" style="49" customWidth="1"/>
    <col min="8" max="8" width="7.7109375" style="49" bestFit="1" customWidth="1"/>
    <col min="9" max="9" width="4.421875" style="49" customWidth="1"/>
    <col min="10" max="10" width="6.00390625" style="49" customWidth="1"/>
    <col min="11" max="17" width="4.7109375" style="49" customWidth="1"/>
    <col min="18" max="18" width="8.8515625" style="49" customWidth="1"/>
    <col min="19" max="20" width="6.57421875" style="49" customWidth="1"/>
    <col min="21" max="25" width="9.57421875" style="49" customWidth="1"/>
    <col min="26" max="16384" width="9.140625" style="49" customWidth="1"/>
  </cols>
  <sheetData>
    <row r="1" spans="1:14" ht="20.25" customHeight="1">
      <c r="A1" s="48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0.25" customHeight="1">
      <c r="A2" s="48" t="s">
        <v>1</v>
      </c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4:14" ht="12.75" customHeight="1">
      <c r="D3" s="52" t="s">
        <v>237</v>
      </c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2:20" ht="12.75" customHeight="1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5" ht="19.5" customHeight="1">
      <c r="A5" s="55"/>
      <c r="B5" s="55"/>
      <c r="C5" s="56" t="s">
        <v>247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1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9.5" customHeight="1">
      <c r="A7" s="58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78"/>
      <c r="S7" s="78"/>
      <c r="T7" s="78"/>
      <c r="U7" s="55"/>
      <c r="V7" s="55"/>
      <c r="W7" s="55"/>
      <c r="X7" s="55"/>
      <c r="Y7" s="55"/>
    </row>
    <row r="8" spans="1:25" ht="19.5" customHeight="1">
      <c r="A8" s="64" t="s">
        <v>6</v>
      </c>
      <c r="B8" s="185" t="s">
        <v>7</v>
      </c>
      <c r="C8" s="187" t="s">
        <v>8</v>
      </c>
      <c r="D8" s="189" t="s">
        <v>9</v>
      </c>
      <c r="E8" s="194" t="s">
        <v>10</v>
      </c>
      <c r="F8" s="196" t="s">
        <v>11</v>
      </c>
      <c r="G8" s="196" t="s">
        <v>12</v>
      </c>
      <c r="H8" s="196" t="s">
        <v>13</v>
      </c>
      <c r="I8" s="196" t="s">
        <v>14</v>
      </c>
      <c r="J8" s="194" t="s">
        <v>15</v>
      </c>
      <c r="K8" s="198" t="s">
        <v>191</v>
      </c>
      <c r="L8" s="198"/>
      <c r="M8" s="198"/>
      <c r="N8" s="198"/>
      <c r="O8" s="198"/>
      <c r="P8" s="198"/>
      <c r="Q8" s="198"/>
      <c r="R8" s="199" t="s">
        <v>16</v>
      </c>
      <c r="S8" s="198" t="s">
        <v>18</v>
      </c>
      <c r="T8" s="198" t="s">
        <v>19</v>
      </c>
      <c r="U8" s="55"/>
      <c r="V8" s="55"/>
      <c r="W8" s="55"/>
      <c r="X8" s="55"/>
      <c r="Y8" s="55"/>
    </row>
    <row r="9" spans="1:25" ht="15" customHeight="1">
      <c r="A9" s="118" t="s">
        <v>23</v>
      </c>
      <c r="B9" s="186"/>
      <c r="C9" s="188"/>
      <c r="D9" s="190"/>
      <c r="E9" s="195"/>
      <c r="F9" s="197"/>
      <c r="G9" s="197"/>
      <c r="H9" s="197"/>
      <c r="I9" s="197"/>
      <c r="J9" s="195"/>
      <c r="K9" s="63">
        <v>1</v>
      </c>
      <c r="L9" s="63">
        <v>2</v>
      </c>
      <c r="M9" s="63">
        <v>3</v>
      </c>
      <c r="N9" s="63" t="s">
        <v>192</v>
      </c>
      <c r="O9" s="63">
        <v>4</v>
      </c>
      <c r="P9" s="63">
        <v>5</v>
      </c>
      <c r="Q9" s="63">
        <v>6</v>
      </c>
      <c r="R9" s="199"/>
      <c r="S9" s="198"/>
      <c r="T9" s="198"/>
      <c r="U9" s="55"/>
      <c r="V9" s="55"/>
      <c r="W9" s="55"/>
      <c r="X9" s="55"/>
      <c r="Y9" s="55"/>
    </row>
    <row r="10" spans="1:25" s="81" customFormat="1" ht="19.5" customHeight="1">
      <c r="A10" s="14">
        <v>1</v>
      </c>
      <c r="B10" s="29">
        <v>57</v>
      </c>
      <c r="C10" s="30" t="s">
        <v>29</v>
      </c>
      <c r="D10" s="31" t="s">
        <v>30</v>
      </c>
      <c r="E10" s="124">
        <v>22772</v>
      </c>
      <c r="F10" s="76">
        <f>IF(COUNT(E10)=0,"---",41434-E10)</f>
        <v>18662</v>
      </c>
      <c r="G10" s="34" t="s">
        <v>31</v>
      </c>
      <c r="H10" s="35" t="s">
        <v>32</v>
      </c>
      <c r="I10" s="22">
        <v>1.1</v>
      </c>
      <c r="J10" s="22">
        <v>1.3299</v>
      </c>
      <c r="K10" s="122" t="s">
        <v>195</v>
      </c>
      <c r="L10" s="122">
        <v>12.68</v>
      </c>
      <c r="M10" s="122" t="s">
        <v>195</v>
      </c>
      <c r="N10" s="117">
        <v>1</v>
      </c>
      <c r="O10" s="122">
        <v>11.6</v>
      </c>
      <c r="P10" s="122">
        <v>14.82</v>
      </c>
      <c r="Q10" s="122">
        <v>13.81</v>
      </c>
      <c r="R10" s="68">
        <f>MAX(K10:M10,O10:Q10)</f>
        <v>14.82</v>
      </c>
      <c r="S10" s="67">
        <f>R10*I10</f>
        <v>16.302000000000003</v>
      </c>
      <c r="T10" s="67">
        <f>S10*J10</f>
        <v>21.680029800000007</v>
      </c>
      <c r="U10" s="93"/>
      <c r="V10" s="93"/>
      <c r="W10" s="93"/>
      <c r="X10" s="93"/>
      <c r="Y10" s="93"/>
    </row>
    <row r="11" spans="1:25" s="81" customFormat="1" ht="19.5" customHeight="1">
      <c r="A11" s="14">
        <v>2</v>
      </c>
      <c r="B11" s="29">
        <v>16</v>
      </c>
      <c r="C11" s="30" t="s">
        <v>57</v>
      </c>
      <c r="D11" s="31" t="s">
        <v>58</v>
      </c>
      <c r="E11" s="124">
        <v>22537</v>
      </c>
      <c r="F11" s="76">
        <f>IF(COUNT(E11)=0,"---",41434-E11)</f>
        <v>18897</v>
      </c>
      <c r="G11" s="34" t="s">
        <v>54</v>
      </c>
      <c r="H11" s="35" t="s">
        <v>38</v>
      </c>
      <c r="I11" s="22">
        <v>1</v>
      </c>
      <c r="J11" s="22">
        <v>1.3299</v>
      </c>
      <c r="K11" s="122">
        <v>10.5</v>
      </c>
      <c r="L11" s="122">
        <v>10.4</v>
      </c>
      <c r="M11" s="122">
        <v>9.62</v>
      </c>
      <c r="N11" s="117">
        <v>2</v>
      </c>
      <c r="O11" s="122" t="s">
        <v>195</v>
      </c>
      <c r="P11" s="122">
        <v>9.9</v>
      </c>
      <c r="Q11" s="122">
        <v>9.92</v>
      </c>
      <c r="R11" s="68">
        <f>MAX(K11:M11,O11:Q11)</f>
        <v>10.5</v>
      </c>
      <c r="S11" s="67">
        <f>R11*I11</f>
        <v>10.5</v>
      </c>
      <c r="T11" s="67">
        <f>S11*J11</f>
        <v>13.96395</v>
      </c>
      <c r="U11" s="93"/>
      <c r="V11" s="93"/>
      <c r="W11" s="93"/>
      <c r="X11" s="93"/>
      <c r="Y11" s="93"/>
    </row>
    <row r="12" spans="1:25" s="81" customFormat="1" ht="19.5" customHeight="1">
      <c r="A12" s="14"/>
      <c r="B12" s="29">
        <v>65</v>
      </c>
      <c r="C12" s="30" t="s">
        <v>52</v>
      </c>
      <c r="D12" s="31" t="s">
        <v>53</v>
      </c>
      <c r="E12" s="124">
        <v>23337</v>
      </c>
      <c r="F12" s="76">
        <f>IF(COUNT(E12)=0,"---",41434-E12)</f>
        <v>18097</v>
      </c>
      <c r="G12" s="34" t="s">
        <v>54</v>
      </c>
      <c r="H12" s="35" t="s">
        <v>32</v>
      </c>
      <c r="I12" s="22">
        <v>1</v>
      </c>
      <c r="J12" s="22">
        <v>1.283</v>
      </c>
      <c r="K12" s="122"/>
      <c r="L12" s="122"/>
      <c r="M12" s="122"/>
      <c r="N12" s="122"/>
      <c r="O12" s="122"/>
      <c r="P12" s="122"/>
      <c r="Q12" s="122"/>
      <c r="R12" s="68" t="s">
        <v>51</v>
      </c>
      <c r="S12" s="67"/>
      <c r="T12" s="67"/>
      <c r="U12" s="93"/>
      <c r="V12" s="93"/>
      <c r="W12" s="93"/>
      <c r="X12" s="93"/>
      <c r="Y12" s="93"/>
    </row>
  </sheetData>
  <sheetProtection/>
  <mergeCells count="13">
    <mergeCell ref="T8:T9"/>
    <mergeCell ref="B8:B9"/>
    <mergeCell ref="C8:C9"/>
    <mergeCell ref="D8:D9"/>
    <mergeCell ref="S8:S9"/>
    <mergeCell ref="E8:E9"/>
    <mergeCell ref="F8:F9"/>
    <mergeCell ref="H8:H9"/>
    <mergeCell ref="G8:G9"/>
    <mergeCell ref="I8:I9"/>
    <mergeCell ref="R8:R9"/>
    <mergeCell ref="K8:Q8"/>
    <mergeCell ref="J8:J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3"/>
  <dimension ref="A1:X17"/>
  <sheetViews>
    <sheetView showZeros="0" workbookViewId="0" topLeftCell="A1">
      <selection activeCell="A3" sqref="A3"/>
    </sheetView>
  </sheetViews>
  <sheetFormatPr defaultColWidth="9.140625" defaultRowHeight="12.75"/>
  <cols>
    <col min="1" max="1" width="5.28125" style="49" customWidth="1"/>
    <col min="2" max="2" width="4.57421875" style="49" customWidth="1"/>
    <col min="3" max="3" width="10.57421875" style="49" bestFit="1" customWidth="1"/>
    <col min="4" max="4" width="11.7109375" style="49" bestFit="1" customWidth="1"/>
    <col min="5" max="5" width="9.00390625" style="49" customWidth="1"/>
    <col min="6" max="6" width="5.00390625" style="49" bestFit="1" customWidth="1"/>
    <col min="7" max="7" width="4.00390625" style="49" customWidth="1"/>
    <col min="8" max="8" width="7.7109375" style="49" bestFit="1" customWidth="1"/>
    <col min="9" max="9" width="4.421875" style="49" customWidth="1"/>
    <col min="10" max="10" width="5.28125" style="49" customWidth="1"/>
    <col min="11" max="11" width="5.57421875" style="49" customWidth="1"/>
    <col min="12" max="12" width="5.28125" style="49" customWidth="1"/>
    <col min="13" max="13" width="4.7109375" style="49" hidden="1" customWidth="1"/>
    <col min="14" max="14" width="5.7109375" style="49" customWidth="1"/>
    <col min="15" max="15" width="5.421875" style="49" customWidth="1"/>
    <col min="16" max="16" width="5.57421875" style="49" customWidth="1"/>
    <col min="17" max="17" width="6.8515625" style="49" customWidth="1"/>
    <col min="18" max="18" width="6.57421875" style="49" customWidth="1"/>
    <col min="19" max="24" width="9.57421875" style="49" customWidth="1"/>
    <col min="25" max="16384" width="9.140625" style="49" customWidth="1"/>
  </cols>
  <sheetData>
    <row r="1" spans="1:13" ht="20.25" customHeight="1">
      <c r="A1" s="48" t="s">
        <v>0</v>
      </c>
      <c r="E1" s="50"/>
      <c r="F1" s="50"/>
      <c r="G1" s="50"/>
      <c r="H1" s="50"/>
      <c r="I1" s="50"/>
      <c r="J1" s="50"/>
      <c r="K1" s="50"/>
      <c r="L1" s="50"/>
      <c r="M1" s="50"/>
    </row>
    <row r="2" spans="1:13" ht="20.25" customHeight="1">
      <c r="A2" s="48" t="s">
        <v>1</v>
      </c>
      <c r="E2" s="50"/>
      <c r="F2" s="50"/>
      <c r="G2" s="50"/>
      <c r="H2" s="50"/>
      <c r="I2" s="50"/>
      <c r="J2" s="50"/>
      <c r="K2" s="50"/>
      <c r="L2" s="50"/>
      <c r="M2" s="50"/>
    </row>
    <row r="3" spans="4:13" ht="12.75" customHeight="1">
      <c r="D3" s="52" t="s">
        <v>2</v>
      </c>
      <c r="E3" s="53"/>
      <c r="F3" s="53"/>
      <c r="G3" s="53"/>
      <c r="H3" s="53"/>
      <c r="I3" s="53"/>
      <c r="J3" s="53"/>
      <c r="K3" s="53"/>
      <c r="L3" s="53"/>
      <c r="M3" s="53"/>
    </row>
    <row r="4" spans="2:18" ht="12.75" customHeight="1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24" ht="19.5" customHeight="1">
      <c r="A5" s="55"/>
      <c r="B5" s="55"/>
      <c r="C5" s="56" t="s">
        <v>190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ht="1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</row>
    <row r="7" spans="1:24" ht="19.5" customHeight="1">
      <c r="A7" s="58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78"/>
      <c r="R7" s="78"/>
      <c r="S7" s="55"/>
      <c r="T7" s="55"/>
      <c r="U7" s="55"/>
      <c r="V7" s="55"/>
      <c r="W7" s="55"/>
      <c r="X7" s="55"/>
    </row>
    <row r="8" spans="1:24" ht="19.5" customHeight="1">
      <c r="A8" s="64" t="s">
        <v>6</v>
      </c>
      <c r="B8" s="185" t="s">
        <v>7</v>
      </c>
      <c r="C8" s="187" t="s">
        <v>8</v>
      </c>
      <c r="D8" s="189" t="s">
        <v>9</v>
      </c>
      <c r="E8" s="194" t="s">
        <v>10</v>
      </c>
      <c r="F8" s="196" t="s">
        <v>11</v>
      </c>
      <c r="G8" s="196" t="s">
        <v>12</v>
      </c>
      <c r="H8" s="196" t="s">
        <v>13</v>
      </c>
      <c r="I8" s="196" t="s">
        <v>14</v>
      </c>
      <c r="J8" s="198" t="s">
        <v>191</v>
      </c>
      <c r="K8" s="198"/>
      <c r="L8" s="198"/>
      <c r="M8" s="198"/>
      <c r="N8" s="198"/>
      <c r="O8" s="198"/>
      <c r="P8" s="198"/>
      <c r="Q8" s="199" t="s">
        <v>16</v>
      </c>
      <c r="R8" s="198" t="s">
        <v>18</v>
      </c>
      <c r="S8" s="55"/>
      <c r="T8" s="55"/>
      <c r="U8" s="55"/>
      <c r="V8" s="55"/>
      <c r="W8" s="55"/>
      <c r="X8" s="55"/>
    </row>
    <row r="9" spans="1:24" ht="15" customHeight="1">
      <c r="A9" s="118" t="s">
        <v>21</v>
      </c>
      <c r="B9" s="186"/>
      <c r="C9" s="188"/>
      <c r="D9" s="190"/>
      <c r="E9" s="195"/>
      <c r="F9" s="197"/>
      <c r="G9" s="197"/>
      <c r="H9" s="197"/>
      <c r="I9" s="197"/>
      <c r="J9" s="63">
        <v>1</v>
      </c>
      <c r="K9" s="63">
        <v>2</v>
      </c>
      <c r="L9" s="63">
        <v>3</v>
      </c>
      <c r="M9" s="63" t="s">
        <v>192</v>
      </c>
      <c r="N9" s="63">
        <v>4</v>
      </c>
      <c r="O9" s="63">
        <v>5</v>
      </c>
      <c r="P9" s="63">
        <v>6</v>
      </c>
      <c r="Q9" s="199"/>
      <c r="R9" s="198"/>
      <c r="S9" s="55"/>
      <c r="T9" s="55"/>
      <c r="U9" s="55"/>
      <c r="V9" s="55"/>
      <c r="W9" s="55"/>
      <c r="X9" s="55"/>
    </row>
    <row r="10" spans="1:24" s="81" customFormat="1" ht="19.5" customHeight="1">
      <c r="A10" s="14">
        <v>1</v>
      </c>
      <c r="B10" s="11">
        <v>35</v>
      </c>
      <c r="C10" s="16" t="s">
        <v>193</v>
      </c>
      <c r="D10" s="17" t="s">
        <v>194</v>
      </c>
      <c r="E10" s="82">
        <v>26522</v>
      </c>
      <c r="F10" s="47">
        <f aca="true" t="shared" si="0" ref="F10:F15">IF(COUNT(E10)=0,"---",41434-E10)</f>
        <v>14912</v>
      </c>
      <c r="G10" s="20" t="s">
        <v>26</v>
      </c>
      <c r="H10" s="21" t="s">
        <v>50</v>
      </c>
      <c r="I10" s="22">
        <v>1</v>
      </c>
      <c r="J10" s="67">
        <v>34.42</v>
      </c>
      <c r="K10" s="67">
        <v>30.43</v>
      </c>
      <c r="L10" s="67">
        <v>32.26</v>
      </c>
      <c r="M10" s="67"/>
      <c r="N10" s="67">
        <v>31.42</v>
      </c>
      <c r="O10" s="67" t="s">
        <v>195</v>
      </c>
      <c r="P10" s="67">
        <v>31.59</v>
      </c>
      <c r="Q10" s="68">
        <f aca="true" t="shared" si="1" ref="Q10:Q15">MAX(J10:L10,N10:P10)</f>
        <v>34.42</v>
      </c>
      <c r="R10" s="67">
        <f aca="true" t="shared" si="2" ref="R10:R15">Q10*I10</f>
        <v>34.42</v>
      </c>
      <c r="S10" s="93"/>
      <c r="T10" s="93"/>
      <c r="U10" s="93"/>
      <c r="V10" s="93"/>
      <c r="W10" s="93"/>
      <c r="X10" s="93"/>
    </row>
    <row r="11" spans="1:24" s="81" customFormat="1" ht="19.5" customHeight="1">
      <c r="A11" s="14">
        <v>2</v>
      </c>
      <c r="B11" s="11">
        <v>28</v>
      </c>
      <c r="C11" s="16" t="s">
        <v>100</v>
      </c>
      <c r="D11" s="17" t="s">
        <v>101</v>
      </c>
      <c r="E11" s="82">
        <v>21585</v>
      </c>
      <c r="F11" s="47">
        <f t="shared" si="0"/>
        <v>19849</v>
      </c>
      <c r="G11" s="20" t="s">
        <v>102</v>
      </c>
      <c r="H11" s="21" t="s">
        <v>50</v>
      </c>
      <c r="I11" s="22">
        <v>1.1</v>
      </c>
      <c r="J11" s="67">
        <v>18.91</v>
      </c>
      <c r="K11" s="67" t="s">
        <v>195</v>
      </c>
      <c r="L11" s="67" t="s">
        <v>195</v>
      </c>
      <c r="M11" s="67"/>
      <c r="N11" s="67">
        <v>22.48</v>
      </c>
      <c r="O11" s="67" t="s">
        <v>195</v>
      </c>
      <c r="P11" s="67">
        <v>22</v>
      </c>
      <c r="Q11" s="68">
        <f t="shared" si="1"/>
        <v>22.48</v>
      </c>
      <c r="R11" s="67">
        <f t="shared" si="2"/>
        <v>24.728</v>
      </c>
      <c r="S11" s="93"/>
      <c r="T11" s="93"/>
      <c r="U11" s="93"/>
      <c r="V11" s="93"/>
      <c r="W11" s="93"/>
      <c r="X11" s="93"/>
    </row>
    <row r="12" spans="1:24" s="81" customFormat="1" ht="19.5" customHeight="1">
      <c r="A12" s="14">
        <v>3</v>
      </c>
      <c r="B12" s="11">
        <v>84</v>
      </c>
      <c r="C12" s="16" t="s">
        <v>196</v>
      </c>
      <c r="D12" s="17" t="s">
        <v>197</v>
      </c>
      <c r="E12" s="82">
        <v>20469</v>
      </c>
      <c r="F12" s="47">
        <f t="shared" si="0"/>
        <v>20965</v>
      </c>
      <c r="G12" s="20" t="s">
        <v>54</v>
      </c>
      <c r="H12" s="21" t="s">
        <v>42</v>
      </c>
      <c r="I12" s="22">
        <v>1</v>
      </c>
      <c r="J12" s="67">
        <v>21.32</v>
      </c>
      <c r="K12" s="67" t="s">
        <v>195</v>
      </c>
      <c r="L12" s="67" t="s">
        <v>195</v>
      </c>
      <c r="M12" s="67"/>
      <c r="N12" s="67">
        <v>21.68</v>
      </c>
      <c r="O12" s="67" t="s">
        <v>195</v>
      </c>
      <c r="P12" s="67">
        <v>20.18</v>
      </c>
      <c r="Q12" s="68">
        <f t="shared" si="1"/>
        <v>21.68</v>
      </c>
      <c r="R12" s="67">
        <f t="shared" si="2"/>
        <v>21.68</v>
      </c>
      <c r="S12" s="93"/>
      <c r="T12" s="93"/>
      <c r="U12" s="93"/>
      <c r="V12" s="93"/>
      <c r="W12" s="93"/>
      <c r="X12" s="93"/>
    </row>
    <row r="13" spans="1:24" s="81" customFormat="1" ht="19.5" customHeight="1">
      <c r="A13" s="14">
        <v>4</v>
      </c>
      <c r="B13" s="11">
        <v>43</v>
      </c>
      <c r="C13" s="16" t="s">
        <v>74</v>
      </c>
      <c r="D13" s="17" t="s">
        <v>75</v>
      </c>
      <c r="E13" s="82">
        <v>33977</v>
      </c>
      <c r="F13" s="47">
        <f t="shared" si="0"/>
        <v>7457</v>
      </c>
      <c r="G13" s="20" t="s">
        <v>26</v>
      </c>
      <c r="H13" s="21" t="s">
        <v>76</v>
      </c>
      <c r="I13" s="22">
        <v>1</v>
      </c>
      <c r="J13" s="67">
        <v>16.48</v>
      </c>
      <c r="K13" s="67">
        <v>16.2</v>
      </c>
      <c r="L13" s="67">
        <v>20.75</v>
      </c>
      <c r="M13" s="67"/>
      <c r="N13" s="67">
        <v>19.34</v>
      </c>
      <c r="O13" s="67">
        <v>20.71</v>
      </c>
      <c r="P13" s="67">
        <v>18.64</v>
      </c>
      <c r="Q13" s="68">
        <f t="shared" si="1"/>
        <v>20.75</v>
      </c>
      <c r="R13" s="67">
        <f t="shared" si="2"/>
        <v>20.75</v>
      </c>
      <c r="S13" s="93"/>
      <c r="T13" s="93"/>
      <c r="U13" s="93"/>
      <c r="V13" s="93"/>
      <c r="W13" s="93"/>
      <c r="X13" s="93"/>
    </row>
    <row r="14" spans="1:24" s="81" customFormat="1" ht="19.5" customHeight="1">
      <c r="A14" s="14">
        <v>5</v>
      </c>
      <c r="B14" s="11">
        <v>19</v>
      </c>
      <c r="C14" s="16" t="s">
        <v>109</v>
      </c>
      <c r="D14" s="17" t="s">
        <v>110</v>
      </c>
      <c r="E14" s="82">
        <v>22538</v>
      </c>
      <c r="F14" s="47">
        <f t="shared" si="0"/>
        <v>18896</v>
      </c>
      <c r="G14" s="20" t="s">
        <v>54</v>
      </c>
      <c r="H14" s="21" t="s">
        <v>38</v>
      </c>
      <c r="I14" s="22">
        <v>1</v>
      </c>
      <c r="J14" s="67" t="s">
        <v>195</v>
      </c>
      <c r="K14" s="67">
        <v>16.01</v>
      </c>
      <c r="L14" s="67">
        <v>12.41</v>
      </c>
      <c r="M14" s="67"/>
      <c r="N14" s="67">
        <v>12.89</v>
      </c>
      <c r="O14" s="67">
        <v>13.66</v>
      </c>
      <c r="P14" s="67">
        <v>13.34</v>
      </c>
      <c r="Q14" s="68">
        <f t="shared" si="1"/>
        <v>16.01</v>
      </c>
      <c r="R14" s="67">
        <f t="shared" si="2"/>
        <v>16.01</v>
      </c>
      <c r="S14" s="93"/>
      <c r="T14" s="93"/>
      <c r="U14" s="93"/>
      <c r="V14" s="93"/>
      <c r="W14" s="93"/>
      <c r="X14" s="93"/>
    </row>
    <row r="15" spans="1:24" s="81" customFormat="1" ht="19.5" customHeight="1">
      <c r="A15" s="14">
        <v>6</v>
      </c>
      <c r="B15" s="11">
        <v>14</v>
      </c>
      <c r="C15" s="16" t="s">
        <v>198</v>
      </c>
      <c r="D15" s="17" t="s">
        <v>199</v>
      </c>
      <c r="E15" s="82">
        <v>23542</v>
      </c>
      <c r="F15" s="47">
        <f t="shared" si="0"/>
        <v>17892</v>
      </c>
      <c r="G15" s="20" t="s">
        <v>54</v>
      </c>
      <c r="H15" s="21" t="s">
        <v>38</v>
      </c>
      <c r="I15" s="22">
        <v>1</v>
      </c>
      <c r="J15" s="67">
        <v>12.72</v>
      </c>
      <c r="K15" s="67">
        <v>13.53</v>
      </c>
      <c r="L15" s="67">
        <v>15.47</v>
      </c>
      <c r="M15" s="67"/>
      <c r="N15" s="67">
        <v>15.48</v>
      </c>
      <c r="O15" s="67" t="s">
        <v>195</v>
      </c>
      <c r="P15" s="67">
        <v>13.59</v>
      </c>
      <c r="Q15" s="68">
        <f t="shared" si="1"/>
        <v>15.48</v>
      </c>
      <c r="R15" s="67">
        <f t="shared" si="2"/>
        <v>15.48</v>
      </c>
      <c r="S15" s="93"/>
      <c r="T15" s="93"/>
      <c r="U15" s="93"/>
      <c r="V15" s="93"/>
      <c r="W15" s="93"/>
      <c r="X15" s="93"/>
    </row>
    <row r="16" spans="1:24" s="81" customFormat="1" ht="19.5" customHeight="1">
      <c r="A16" s="14"/>
      <c r="B16" s="11">
        <v>81</v>
      </c>
      <c r="C16" s="16" t="s">
        <v>202</v>
      </c>
      <c r="D16" s="17" t="s">
        <v>203</v>
      </c>
      <c r="E16" s="82">
        <v>22742</v>
      </c>
      <c r="F16" s="47">
        <f>IF(COUNT(E16)=0,"---",41434-E16)</f>
        <v>18692</v>
      </c>
      <c r="G16" s="20" t="s">
        <v>41</v>
      </c>
      <c r="H16" s="21" t="s">
        <v>42</v>
      </c>
      <c r="I16" s="22">
        <v>1</v>
      </c>
      <c r="J16" s="67"/>
      <c r="K16" s="67"/>
      <c r="L16" s="67"/>
      <c r="M16" s="67"/>
      <c r="N16" s="67"/>
      <c r="O16" s="67"/>
      <c r="P16" s="67"/>
      <c r="Q16" s="68" t="s">
        <v>51</v>
      </c>
      <c r="R16" s="67"/>
      <c r="S16" s="93"/>
      <c r="T16" s="93"/>
      <c r="U16" s="93"/>
      <c r="V16" s="93"/>
      <c r="W16" s="93"/>
      <c r="X16" s="93"/>
    </row>
    <row r="17" spans="1:24" s="81" customFormat="1" ht="19.5" customHeight="1">
      <c r="A17" s="14"/>
      <c r="B17" s="11">
        <v>61</v>
      </c>
      <c r="C17" s="16" t="s">
        <v>104</v>
      </c>
      <c r="D17" s="17" t="s">
        <v>105</v>
      </c>
      <c r="E17" s="82">
        <v>22836</v>
      </c>
      <c r="F17" s="47">
        <f>IF(COUNT(E17)=0,"---",41434-E17)</f>
        <v>18598</v>
      </c>
      <c r="G17" s="20" t="s">
        <v>106</v>
      </c>
      <c r="H17" s="21" t="s">
        <v>32</v>
      </c>
      <c r="I17" s="22">
        <v>1.1</v>
      </c>
      <c r="J17" s="67"/>
      <c r="K17" s="67"/>
      <c r="L17" s="67"/>
      <c r="M17" s="67"/>
      <c r="N17" s="67"/>
      <c r="O17" s="67"/>
      <c r="P17" s="67"/>
      <c r="Q17" s="68" t="s">
        <v>51</v>
      </c>
      <c r="R17" s="67"/>
      <c r="S17" s="93"/>
      <c r="T17" s="93"/>
      <c r="U17" s="93"/>
      <c r="V17" s="93"/>
      <c r="W17" s="93"/>
      <c r="X17" s="93"/>
    </row>
  </sheetData>
  <mergeCells count="11">
    <mergeCell ref="F8:F9"/>
    <mergeCell ref="H8:H9"/>
    <mergeCell ref="R8:R9"/>
    <mergeCell ref="I8:I9"/>
    <mergeCell ref="G8:G9"/>
    <mergeCell ref="Q8:Q9"/>
    <mergeCell ref="J8:P8"/>
    <mergeCell ref="B8:B9"/>
    <mergeCell ref="C8:C9"/>
    <mergeCell ref="D8:D9"/>
    <mergeCell ref="E8:E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X19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1" width="5.28125" style="49" customWidth="1"/>
    <col min="2" max="2" width="4.57421875" style="49" customWidth="1"/>
    <col min="3" max="3" width="10.57421875" style="49" bestFit="1" customWidth="1"/>
    <col min="4" max="4" width="11.7109375" style="49" bestFit="1" customWidth="1"/>
    <col min="5" max="5" width="9.00390625" style="49" customWidth="1"/>
    <col min="6" max="6" width="5.00390625" style="49" bestFit="1" customWidth="1"/>
    <col min="7" max="7" width="4.00390625" style="49" customWidth="1"/>
    <col min="8" max="8" width="7.7109375" style="49" bestFit="1" customWidth="1"/>
    <col min="9" max="9" width="4.421875" style="49" customWidth="1"/>
    <col min="10" max="10" width="6.00390625" style="49" customWidth="1"/>
    <col min="11" max="16" width="4.7109375" style="49" customWidth="1"/>
    <col min="17" max="17" width="6.8515625" style="49" customWidth="1"/>
    <col min="18" max="19" width="6.57421875" style="49" customWidth="1"/>
    <col min="20" max="20" width="9.57421875" style="151" customWidth="1"/>
    <col min="21" max="24" width="9.57421875" style="49" customWidth="1"/>
    <col min="25" max="16384" width="9.140625" style="49" customWidth="1"/>
  </cols>
  <sheetData>
    <row r="1" spans="1:13" ht="20.25" customHeight="1">
      <c r="A1" s="48" t="s">
        <v>0</v>
      </c>
      <c r="E1" s="50"/>
      <c r="F1" s="50"/>
      <c r="G1" s="50"/>
      <c r="H1" s="50"/>
      <c r="I1" s="50"/>
      <c r="J1" s="50"/>
      <c r="K1" s="50"/>
      <c r="L1" s="50"/>
      <c r="M1" s="50"/>
    </row>
    <row r="2" spans="1:13" ht="20.25" customHeight="1">
      <c r="A2" s="48" t="s">
        <v>1</v>
      </c>
      <c r="E2" s="50"/>
      <c r="F2" s="50"/>
      <c r="G2" s="50"/>
      <c r="H2" s="50"/>
      <c r="I2" s="50"/>
      <c r="J2" s="50"/>
      <c r="K2" s="50"/>
      <c r="L2" s="50"/>
      <c r="M2" s="50"/>
    </row>
    <row r="3" spans="4:13" ht="12.75" customHeight="1">
      <c r="D3" s="52" t="s">
        <v>237</v>
      </c>
      <c r="E3" s="53"/>
      <c r="F3" s="53"/>
      <c r="G3" s="53"/>
      <c r="H3" s="53"/>
      <c r="I3" s="53"/>
      <c r="J3" s="53"/>
      <c r="K3" s="53"/>
      <c r="L3" s="53"/>
      <c r="M3" s="53"/>
    </row>
    <row r="4" spans="2:19" ht="12.75" customHeight="1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24" ht="19.5" customHeight="1">
      <c r="A5" s="55"/>
      <c r="B5" s="55"/>
      <c r="C5" s="56" t="s">
        <v>265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152"/>
      <c r="U5" s="55"/>
      <c r="V5" s="55"/>
      <c r="W5" s="55"/>
      <c r="X5" s="55"/>
    </row>
    <row r="6" spans="1:24" ht="1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152"/>
      <c r="U6" s="55"/>
      <c r="V6" s="55"/>
      <c r="W6" s="55"/>
      <c r="X6" s="55"/>
    </row>
    <row r="7" spans="1:24" ht="19.5" customHeight="1">
      <c r="A7" s="58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78"/>
      <c r="R7" s="78"/>
      <c r="S7" s="78"/>
      <c r="T7" s="152"/>
      <c r="U7" s="55"/>
      <c r="V7" s="55"/>
      <c r="W7" s="55"/>
      <c r="X7" s="55"/>
    </row>
    <row r="8" spans="1:24" ht="19.5" customHeight="1">
      <c r="A8" s="64" t="s">
        <v>6</v>
      </c>
      <c r="B8" s="185" t="s">
        <v>7</v>
      </c>
      <c r="C8" s="187" t="s">
        <v>8</v>
      </c>
      <c r="D8" s="189" t="s">
        <v>9</v>
      </c>
      <c r="E8" s="194" t="s">
        <v>10</v>
      </c>
      <c r="F8" s="196" t="s">
        <v>11</v>
      </c>
      <c r="G8" s="196" t="s">
        <v>12</v>
      </c>
      <c r="H8" s="196" t="s">
        <v>13</v>
      </c>
      <c r="I8" s="196" t="s">
        <v>14</v>
      </c>
      <c r="J8" s="194" t="s">
        <v>15</v>
      </c>
      <c r="K8" s="198" t="s">
        <v>191</v>
      </c>
      <c r="L8" s="198"/>
      <c r="M8" s="198"/>
      <c r="N8" s="198"/>
      <c r="O8" s="198"/>
      <c r="P8" s="198"/>
      <c r="Q8" s="199" t="s">
        <v>16</v>
      </c>
      <c r="R8" s="198" t="s">
        <v>18</v>
      </c>
      <c r="S8" s="198" t="s">
        <v>19</v>
      </c>
      <c r="T8" s="198" t="s">
        <v>266</v>
      </c>
      <c r="U8" s="55"/>
      <c r="V8" s="55"/>
      <c r="W8" s="55"/>
      <c r="X8" s="55"/>
    </row>
    <row r="9" spans="1:24" ht="15" customHeight="1">
      <c r="A9" s="118" t="s">
        <v>23</v>
      </c>
      <c r="B9" s="186"/>
      <c r="C9" s="188"/>
      <c r="D9" s="190"/>
      <c r="E9" s="195"/>
      <c r="F9" s="197"/>
      <c r="G9" s="197"/>
      <c r="H9" s="197"/>
      <c r="I9" s="197"/>
      <c r="J9" s="195"/>
      <c r="K9" s="63">
        <v>1</v>
      </c>
      <c r="L9" s="63">
        <v>2</v>
      </c>
      <c r="M9" s="63">
        <v>3</v>
      </c>
      <c r="N9" s="63">
        <v>4</v>
      </c>
      <c r="O9" s="63">
        <v>5</v>
      </c>
      <c r="P9" s="63">
        <v>6</v>
      </c>
      <c r="Q9" s="199"/>
      <c r="R9" s="198"/>
      <c r="S9" s="198"/>
      <c r="T9" s="198"/>
      <c r="U9" s="55"/>
      <c r="V9" s="55"/>
      <c r="W9" s="55"/>
      <c r="X9" s="55"/>
    </row>
    <row r="10" spans="1:24" s="81" customFormat="1" ht="19.5" customHeight="1">
      <c r="A10" s="14">
        <v>1</v>
      </c>
      <c r="B10" s="29">
        <v>28</v>
      </c>
      <c r="C10" s="30" t="s">
        <v>100</v>
      </c>
      <c r="D10" s="31" t="s">
        <v>101</v>
      </c>
      <c r="E10" s="124">
        <v>21585</v>
      </c>
      <c r="F10" s="76">
        <f aca="true" t="shared" si="0" ref="F10:F19">IF(COUNT(E10)=0,"---",41434-E10)</f>
        <v>19849</v>
      </c>
      <c r="G10" s="34" t="s">
        <v>102</v>
      </c>
      <c r="H10" s="35" t="s">
        <v>50</v>
      </c>
      <c r="I10" s="22">
        <v>1.1</v>
      </c>
      <c r="J10" s="22">
        <v>1.0772</v>
      </c>
      <c r="K10" s="122">
        <v>22.68</v>
      </c>
      <c r="L10" s="122">
        <v>22.17</v>
      </c>
      <c r="M10" s="122" t="s">
        <v>195</v>
      </c>
      <c r="N10" s="122">
        <v>25.19</v>
      </c>
      <c r="O10" s="122">
        <v>22.04</v>
      </c>
      <c r="P10" s="122">
        <v>25.25</v>
      </c>
      <c r="Q10" s="68">
        <f aca="true" t="shared" si="1" ref="Q10:Q15">MAX(K10:M10,N10:P10)</f>
        <v>25.25</v>
      </c>
      <c r="R10" s="67">
        <f aca="true" t="shared" si="2" ref="R10:S15">Q10*I10</f>
        <v>27.775000000000002</v>
      </c>
      <c r="S10" s="67">
        <f t="shared" si="2"/>
        <v>29.91923</v>
      </c>
      <c r="T10" s="15" t="s">
        <v>267</v>
      </c>
      <c r="U10" s="93"/>
      <c r="V10" s="93"/>
      <c r="W10" s="93"/>
      <c r="X10" s="93"/>
    </row>
    <row r="11" spans="1:24" s="81" customFormat="1" ht="19.5" customHeight="1">
      <c r="A11" s="14">
        <v>2</v>
      </c>
      <c r="B11" s="29">
        <v>84</v>
      </c>
      <c r="C11" s="30" t="s">
        <v>196</v>
      </c>
      <c r="D11" s="31" t="s">
        <v>197</v>
      </c>
      <c r="E11" s="124">
        <v>20469</v>
      </c>
      <c r="F11" s="76">
        <f t="shared" si="0"/>
        <v>20965</v>
      </c>
      <c r="G11" s="34" t="s">
        <v>54</v>
      </c>
      <c r="H11" s="35" t="s">
        <v>42</v>
      </c>
      <c r="I11" s="22">
        <v>1</v>
      </c>
      <c r="J11" s="22">
        <v>1.1549</v>
      </c>
      <c r="K11" s="122">
        <v>18.08</v>
      </c>
      <c r="L11" s="122">
        <v>22.92</v>
      </c>
      <c r="M11" s="122">
        <v>19.15</v>
      </c>
      <c r="N11" s="122">
        <v>21.84</v>
      </c>
      <c r="O11" s="122" t="s">
        <v>195</v>
      </c>
      <c r="P11" s="122" t="s">
        <v>195</v>
      </c>
      <c r="Q11" s="68">
        <f t="shared" si="1"/>
        <v>22.92</v>
      </c>
      <c r="R11" s="67">
        <f t="shared" si="2"/>
        <v>22.92</v>
      </c>
      <c r="S11" s="67">
        <f t="shared" si="2"/>
        <v>26.470308000000003</v>
      </c>
      <c r="T11" s="15" t="s">
        <v>267</v>
      </c>
      <c r="U11" s="93"/>
      <c r="V11" s="93"/>
      <c r="W11" s="93"/>
      <c r="X11" s="93"/>
    </row>
    <row r="12" spans="1:24" s="81" customFormat="1" ht="19.5" customHeight="1">
      <c r="A12" s="14">
        <v>3</v>
      </c>
      <c r="B12" s="29">
        <v>25</v>
      </c>
      <c r="C12" s="30" t="s">
        <v>116</v>
      </c>
      <c r="D12" s="31" t="s">
        <v>117</v>
      </c>
      <c r="E12" s="124">
        <v>16323</v>
      </c>
      <c r="F12" s="76">
        <f t="shared" si="0"/>
        <v>25111</v>
      </c>
      <c r="G12" s="34" t="s">
        <v>26</v>
      </c>
      <c r="H12" s="35" t="s">
        <v>50</v>
      </c>
      <c r="I12" s="22">
        <v>1</v>
      </c>
      <c r="J12" s="22">
        <v>1.3432</v>
      </c>
      <c r="K12" s="122" t="s">
        <v>195</v>
      </c>
      <c r="L12" s="122">
        <v>15.28</v>
      </c>
      <c r="M12" s="122">
        <v>18.64</v>
      </c>
      <c r="N12" s="122">
        <v>17.42</v>
      </c>
      <c r="O12" s="122">
        <v>18.9</v>
      </c>
      <c r="P12" s="122" t="s">
        <v>195</v>
      </c>
      <c r="Q12" s="68">
        <f t="shared" si="1"/>
        <v>18.9</v>
      </c>
      <c r="R12" s="67">
        <f t="shared" si="2"/>
        <v>18.9</v>
      </c>
      <c r="S12" s="67">
        <f t="shared" si="2"/>
        <v>25.38648</v>
      </c>
      <c r="T12" s="15" t="s">
        <v>268</v>
      </c>
      <c r="U12" s="93"/>
      <c r="V12" s="93"/>
      <c r="W12" s="93"/>
      <c r="X12" s="93"/>
    </row>
    <row r="13" spans="1:24" s="81" customFormat="1" ht="19.5" customHeight="1">
      <c r="A13" s="14">
        <v>4</v>
      </c>
      <c r="B13" s="29">
        <v>14</v>
      </c>
      <c r="C13" s="30" t="s">
        <v>198</v>
      </c>
      <c r="D13" s="31" t="s">
        <v>199</v>
      </c>
      <c r="E13" s="124">
        <v>23542</v>
      </c>
      <c r="F13" s="76">
        <f t="shared" si="0"/>
        <v>17892</v>
      </c>
      <c r="G13" s="34" t="s">
        <v>54</v>
      </c>
      <c r="H13" s="35" t="s">
        <v>38</v>
      </c>
      <c r="I13" s="22">
        <v>1</v>
      </c>
      <c r="J13" s="22">
        <v>1.1128</v>
      </c>
      <c r="K13" s="122" t="s">
        <v>195</v>
      </c>
      <c r="L13" s="122">
        <v>12.53</v>
      </c>
      <c r="M13" s="122">
        <v>13.76</v>
      </c>
      <c r="N13" s="122">
        <v>16.5</v>
      </c>
      <c r="O13" s="122">
        <v>16.25</v>
      </c>
      <c r="P13" s="122">
        <v>15.87</v>
      </c>
      <c r="Q13" s="68">
        <f t="shared" si="1"/>
        <v>16.5</v>
      </c>
      <c r="R13" s="67">
        <f t="shared" si="2"/>
        <v>16.5</v>
      </c>
      <c r="S13" s="67">
        <f t="shared" si="2"/>
        <v>18.3612</v>
      </c>
      <c r="T13" s="15" t="s">
        <v>269</v>
      </c>
      <c r="U13" s="93"/>
      <c r="V13" s="93"/>
      <c r="W13" s="93"/>
      <c r="X13" s="93"/>
    </row>
    <row r="14" spans="1:24" s="81" customFormat="1" ht="19.5" customHeight="1">
      <c r="A14" s="14">
        <v>5</v>
      </c>
      <c r="B14" s="29">
        <v>81</v>
      </c>
      <c r="C14" s="30" t="s">
        <v>202</v>
      </c>
      <c r="D14" s="31" t="s">
        <v>203</v>
      </c>
      <c r="E14" s="124">
        <v>22742</v>
      </c>
      <c r="F14" s="76">
        <f t="shared" si="0"/>
        <v>18692</v>
      </c>
      <c r="G14" s="34" t="s">
        <v>41</v>
      </c>
      <c r="H14" s="35" t="s">
        <v>42</v>
      </c>
      <c r="I14" s="22">
        <v>1</v>
      </c>
      <c r="J14" s="22">
        <v>1.0183</v>
      </c>
      <c r="K14" s="122">
        <v>14.74</v>
      </c>
      <c r="L14" s="122">
        <v>13.5</v>
      </c>
      <c r="M14" s="122">
        <v>13.98</v>
      </c>
      <c r="N14" s="122">
        <v>13.94</v>
      </c>
      <c r="O14" s="122">
        <v>13.4</v>
      </c>
      <c r="P14" s="122">
        <v>13.6</v>
      </c>
      <c r="Q14" s="68">
        <f t="shared" si="1"/>
        <v>14.74</v>
      </c>
      <c r="R14" s="67">
        <f t="shared" si="2"/>
        <v>14.74</v>
      </c>
      <c r="S14" s="67">
        <f t="shared" si="2"/>
        <v>15.009742</v>
      </c>
      <c r="T14" s="15" t="s">
        <v>267</v>
      </c>
      <c r="U14" s="93"/>
      <c r="V14" s="93"/>
      <c r="W14" s="93"/>
      <c r="X14" s="93"/>
    </row>
    <row r="15" spans="1:24" s="81" customFormat="1" ht="19.5" customHeight="1">
      <c r="A15" s="14">
        <v>6</v>
      </c>
      <c r="B15" s="29">
        <v>29</v>
      </c>
      <c r="C15" s="30" t="s">
        <v>98</v>
      </c>
      <c r="D15" s="31" t="s">
        <v>99</v>
      </c>
      <c r="E15" s="124">
        <v>23311</v>
      </c>
      <c r="F15" s="76">
        <f t="shared" si="0"/>
        <v>18123</v>
      </c>
      <c r="G15" s="34" t="s">
        <v>49</v>
      </c>
      <c r="H15" s="35" t="s">
        <v>50</v>
      </c>
      <c r="I15" s="22">
        <v>1</v>
      </c>
      <c r="J15" s="22">
        <v>1.1355</v>
      </c>
      <c r="K15" s="122" t="s">
        <v>195</v>
      </c>
      <c r="L15" s="122">
        <v>10.37</v>
      </c>
      <c r="M15" s="122">
        <v>11.28</v>
      </c>
      <c r="N15" s="122" t="s">
        <v>195</v>
      </c>
      <c r="O15" s="122" t="s">
        <v>175</v>
      </c>
      <c r="P15" s="122" t="s">
        <v>175</v>
      </c>
      <c r="Q15" s="68">
        <f t="shared" si="1"/>
        <v>11.28</v>
      </c>
      <c r="R15" s="67">
        <f t="shared" si="2"/>
        <v>11.28</v>
      </c>
      <c r="S15" s="67">
        <f t="shared" si="2"/>
        <v>12.80844</v>
      </c>
      <c r="T15" s="15" t="s">
        <v>269</v>
      </c>
      <c r="U15" s="93"/>
      <c r="V15" s="93"/>
      <c r="W15" s="93"/>
      <c r="X15" s="93"/>
    </row>
    <row r="16" spans="1:24" s="81" customFormat="1" ht="19.5" customHeight="1">
      <c r="A16" s="14"/>
      <c r="B16" s="29">
        <v>19</v>
      </c>
      <c r="C16" s="30" t="s">
        <v>109</v>
      </c>
      <c r="D16" s="31" t="s">
        <v>110</v>
      </c>
      <c r="E16" s="124">
        <v>22538</v>
      </c>
      <c r="F16" s="76">
        <f>IF(COUNT(E16)=0,"---",41434-E16)</f>
        <v>18896</v>
      </c>
      <c r="G16" s="34" t="s">
        <v>54</v>
      </c>
      <c r="H16" s="35" t="s">
        <v>38</v>
      </c>
      <c r="I16" s="22">
        <v>1</v>
      </c>
      <c r="J16" s="22">
        <v>1.0183</v>
      </c>
      <c r="K16" s="122"/>
      <c r="L16" s="122"/>
      <c r="M16" s="122"/>
      <c r="N16" s="122"/>
      <c r="O16" s="122"/>
      <c r="P16" s="122"/>
      <c r="Q16" s="68" t="s">
        <v>51</v>
      </c>
      <c r="R16" s="67"/>
      <c r="S16" s="67"/>
      <c r="T16" s="15" t="s">
        <v>267</v>
      </c>
      <c r="U16" s="93"/>
      <c r="V16" s="93"/>
      <c r="W16" s="93"/>
      <c r="X16" s="93"/>
    </row>
    <row r="17" spans="1:24" s="81" customFormat="1" ht="19.5" customHeight="1">
      <c r="A17" s="14"/>
      <c r="B17" s="29">
        <v>61</v>
      </c>
      <c r="C17" s="30" t="s">
        <v>104</v>
      </c>
      <c r="D17" s="31" t="s">
        <v>105</v>
      </c>
      <c r="E17" s="124">
        <v>22836</v>
      </c>
      <c r="F17" s="76">
        <f>IF(COUNT(E17)=0,"---",41434-E17)</f>
        <v>18598</v>
      </c>
      <c r="G17" s="34" t="s">
        <v>106</v>
      </c>
      <c r="H17" s="35" t="s">
        <v>32</v>
      </c>
      <c r="I17" s="22">
        <v>1.1</v>
      </c>
      <c r="J17" s="22">
        <v>1</v>
      </c>
      <c r="K17" s="122"/>
      <c r="L17" s="122"/>
      <c r="M17" s="122"/>
      <c r="N17" s="122"/>
      <c r="O17" s="122"/>
      <c r="P17" s="122"/>
      <c r="Q17" s="68" t="s">
        <v>51</v>
      </c>
      <c r="R17" s="67"/>
      <c r="S17" s="67"/>
      <c r="T17" s="15" t="s">
        <v>267</v>
      </c>
      <c r="U17" s="93"/>
      <c r="V17" s="93"/>
      <c r="W17" s="93"/>
      <c r="X17" s="93"/>
    </row>
    <row r="18" spans="1:24" s="81" customFormat="1" ht="19.5" customHeight="1">
      <c r="A18" s="14"/>
      <c r="B18" s="29">
        <v>35</v>
      </c>
      <c r="C18" s="30" t="s">
        <v>193</v>
      </c>
      <c r="D18" s="31" t="s">
        <v>194</v>
      </c>
      <c r="E18" s="124">
        <v>26522</v>
      </c>
      <c r="F18" s="76">
        <f>IF(COUNT(E18)=0,"---",41434-E18)</f>
        <v>14912</v>
      </c>
      <c r="G18" s="34" t="s">
        <v>26</v>
      </c>
      <c r="H18" s="35" t="s">
        <v>50</v>
      </c>
      <c r="I18" s="22">
        <v>1</v>
      </c>
      <c r="J18" s="22">
        <v>1.0271</v>
      </c>
      <c r="K18" s="122"/>
      <c r="L18" s="122"/>
      <c r="M18" s="122"/>
      <c r="N18" s="122"/>
      <c r="O18" s="122"/>
      <c r="P18" s="122"/>
      <c r="Q18" s="68" t="s">
        <v>51</v>
      </c>
      <c r="R18" s="67"/>
      <c r="S18" s="67"/>
      <c r="T18" s="15" t="s">
        <v>269</v>
      </c>
      <c r="U18" s="93"/>
      <c r="V18" s="93"/>
      <c r="W18" s="93"/>
      <c r="X18" s="93"/>
    </row>
    <row r="19" spans="1:24" s="81" customFormat="1" ht="19.5" customHeight="1">
      <c r="A19" s="14"/>
      <c r="B19" s="29">
        <v>3</v>
      </c>
      <c r="C19" s="30" t="s">
        <v>230</v>
      </c>
      <c r="D19" s="31" t="s">
        <v>231</v>
      </c>
      <c r="E19" s="124">
        <v>21933</v>
      </c>
      <c r="F19" s="76">
        <f>IF(COUNT(E19)=0,"---",41434-E19)</f>
        <v>19501</v>
      </c>
      <c r="G19" s="34" t="s">
        <v>49</v>
      </c>
      <c r="H19" s="35" t="s">
        <v>232</v>
      </c>
      <c r="I19" s="22">
        <v>1</v>
      </c>
      <c r="J19" s="22">
        <v>1.0568</v>
      </c>
      <c r="K19" s="122"/>
      <c r="L19" s="122"/>
      <c r="M19" s="122"/>
      <c r="N19" s="122"/>
      <c r="O19" s="122"/>
      <c r="P19" s="122"/>
      <c r="Q19" s="68" t="s">
        <v>51</v>
      </c>
      <c r="R19" s="67"/>
      <c r="S19" s="67"/>
      <c r="T19" s="15" t="s">
        <v>267</v>
      </c>
      <c r="U19" s="93"/>
      <c r="V19" s="93"/>
      <c r="W19" s="93"/>
      <c r="X19" s="93"/>
    </row>
  </sheetData>
  <sheetProtection/>
  <mergeCells count="14">
    <mergeCell ref="Q8:Q9"/>
    <mergeCell ref="K8:P8"/>
    <mergeCell ref="J8:J9"/>
    <mergeCell ref="S8:S9"/>
    <mergeCell ref="T8:T9"/>
    <mergeCell ref="B8:B9"/>
    <mergeCell ref="C8:C9"/>
    <mergeCell ref="D8:D9"/>
    <mergeCell ref="R8:R9"/>
    <mergeCell ref="E8:E9"/>
    <mergeCell ref="F8:F9"/>
    <mergeCell ref="H8:H9"/>
    <mergeCell ref="G8:G9"/>
    <mergeCell ref="I8:I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18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1" width="5.57421875" style="49" customWidth="1"/>
    <col min="2" max="2" width="4.57421875" style="49" customWidth="1"/>
    <col min="3" max="3" width="10.57421875" style="49" bestFit="1" customWidth="1"/>
    <col min="4" max="4" width="11.7109375" style="49" bestFit="1" customWidth="1"/>
    <col min="5" max="5" width="9.00390625" style="49" customWidth="1"/>
    <col min="6" max="6" width="5.00390625" style="49" bestFit="1" customWidth="1"/>
    <col min="7" max="7" width="4.00390625" style="49" customWidth="1"/>
    <col min="8" max="8" width="8.8515625" style="49" customWidth="1"/>
    <col min="9" max="9" width="4.421875" style="49" customWidth="1"/>
    <col min="10" max="10" width="5.421875" style="49" customWidth="1"/>
    <col min="11" max="11" width="5.57421875" style="49" customWidth="1"/>
    <col min="12" max="12" width="5.28125" style="49" customWidth="1"/>
    <col min="13" max="13" width="4.7109375" style="49" hidden="1" customWidth="1"/>
    <col min="14" max="15" width="5.57421875" style="49" customWidth="1"/>
    <col min="16" max="16" width="5.7109375" style="49" customWidth="1"/>
    <col min="17" max="17" width="6.8515625" style="49" customWidth="1"/>
    <col min="18" max="18" width="6.57421875" style="49" customWidth="1"/>
    <col min="19" max="23" width="9.57421875" style="49" customWidth="1"/>
    <col min="24" max="16384" width="9.140625" style="49" customWidth="1"/>
  </cols>
  <sheetData>
    <row r="1" spans="1:12" ht="20.25" customHeight="1">
      <c r="A1" s="48" t="s">
        <v>169</v>
      </c>
      <c r="E1" s="50"/>
      <c r="F1" s="50"/>
      <c r="G1" s="50"/>
      <c r="H1" s="50"/>
      <c r="I1" s="50"/>
      <c r="J1" s="50"/>
      <c r="K1" s="50"/>
      <c r="L1" s="50"/>
    </row>
    <row r="2" spans="1:12" ht="20.25" customHeight="1">
      <c r="A2" s="48" t="s">
        <v>1</v>
      </c>
      <c r="E2" s="50"/>
      <c r="F2" s="50"/>
      <c r="G2" s="50"/>
      <c r="H2" s="50"/>
      <c r="I2" s="50"/>
      <c r="J2" s="50"/>
      <c r="K2" s="50"/>
      <c r="L2" s="50"/>
    </row>
    <row r="3" spans="4:12" ht="12.75" customHeight="1">
      <c r="D3" s="52" t="s">
        <v>2</v>
      </c>
      <c r="E3" s="53"/>
      <c r="F3" s="53"/>
      <c r="G3" s="53"/>
      <c r="H3" s="53"/>
      <c r="I3" s="53"/>
      <c r="J3" s="53"/>
      <c r="K3" s="53"/>
      <c r="L3" s="53"/>
    </row>
    <row r="4" spans="2:18" ht="12.75" customHeight="1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23" ht="19.5" customHeight="1">
      <c r="A5" s="55"/>
      <c r="B5" s="55"/>
      <c r="C5" s="56" t="s">
        <v>207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3" ht="1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</row>
    <row r="7" spans="1:23" ht="19.5" customHeight="1">
      <c r="A7" s="58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78"/>
      <c r="R7" s="78"/>
      <c r="S7" s="55"/>
      <c r="T7" s="55"/>
      <c r="U7" s="55"/>
      <c r="V7" s="55"/>
      <c r="W7" s="55"/>
    </row>
    <row r="8" spans="1:23" ht="19.5" customHeight="1">
      <c r="A8" s="60" t="s">
        <v>6</v>
      </c>
      <c r="B8" s="185" t="s">
        <v>7</v>
      </c>
      <c r="C8" s="187" t="s">
        <v>8</v>
      </c>
      <c r="D8" s="189" t="s">
        <v>9</v>
      </c>
      <c r="E8" s="194" t="s">
        <v>10</v>
      </c>
      <c r="F8" s="196" t="s">
        <v>11</v>
      </c>
      <c r="G8" s="196" t="s">
        <v>12</v>
      </c>
      <c r="H8" s="196" t="s">
        <v>13</v>
      </c>
      <c r="I8" s="196" t="s">
        <v>14</v>
      </c>
      <c r="J8" s="198" t="s">
        <v>191</v>
      </c>
      <c r="K8" s="198"/>
      <c r="L8" s="198"/>
      <c r="M8" s="198"/>
      <c r="N8" s="198"/>
      <c r="O8" s="198"/>
      <c r="P8" s="198"/>
      <c r="Q8" s="199" t="s">
        <v>16</v>
      </c>
      <c r="R8" s="198" t="s">
        <v>18</v>
      </c>
      <c r="S8" s="55"/>
      <c r="T8" s="55"/>
      <c r="U8" s="55"/>
      <c r="V8" s="55"/>
      <c r="W8" s="55"/>
    </row>
    <row r="9" spans="1:23" ht="15" customHeight="1">
      <c r="A9" s="61" t="s">
        <v>21</v>
      </c>
      <c r="B9" s="186"/>
      <c r="C9" s="188"/>
      <c r="D9" s="190"/>
      <c r="E9" s="195"/>
      <c r="F9" s="197"/>
      <c r="G9" s="197"/>
      <c r="H9" s="197"/>
      <c r="I9" s="197"/>
      <c r="J9" s="63">
        <v>1</v>
      </c>
      <c r="K9" s="63">
        <v>2</v>
      </c>
      <c r="L9" s="63">
        <v>3</v>
      </c>
      <c r="M9" s="63" t="s">
        <v>192</v>
      </c>
      <c r="N9" s="63">
        <v>4</v>
      </c>
      <c r="O9" s="63">
        <v>5</v>
      </c>
      <c r="P9" s="63">
        <v>6</v>
      </c>
      <c r="Q9" s="199"/>
      <c r="R9" s="198"/>
      <c r="S9" s="55"/>
      <c r="T9" s="55"/>
      <c r="U9" s="55"/>
      <c r="V9" s="55"/>
      <c r="W9" s="55"/>
    </row>
    <row r="10" spans="1:23" s="81" customFormat="1" ht="19.5" customHeight="1">
      <c r="A10" s="14">
        <v>1</v>
      </c>
      <c r="B10" s="11">
        <v>28</v>
      </c>
      <c r="C10" s="16" t="s">
        <v>100</v>
      </c>
      <c r="D10" s="17" t="s">
        <v>101</v>
      </c>
      <c r="E10" s="82">
        <v>21585</v>
      </c>
      <c r="F10" s="47">
        <v>19849</v>
      </c>
      <c r="G10" s="20" t="s">
        <v>102</v>
      </c>
      <c r="H10" s="21" t="s">
        <v>50</v>
      </c>
      <c r="I10" s="22">
        <v>1.1</v>
      </c>
      <c r="J10" s="119">
        <v>27.21</v>
      </c>
      <c r="K10" s="119" t="s">
        <v>195</v>
      </c>
      <c r="L10" s="119">
        <v>28.14</v>
      </c>
      <c r="M10" s="120"/>
      <c r="N10" s="119">
        <v>27.22</v>
      </c>
      <c r="O10" s="119" t="s">
        <v>195</v>
      </c>
      <c r="P10" s="119" t="s">
        <v>195</v>
      </c>
      <c r="Q10" s="68">
        <f>MAX(J10:L10,N10:P10)</f>
        <v>28.14</v>
      </c>
      <c r="R10" s="67">
        <f>Q10*I10</f>
        <v>30.954000000000004</v>
      </c>
      <c r="S10" s="93"/>
      <c r="T10" s="93"/>
      <c r="U10" s="93"/>
      <c r="V10" s="93"/>
      <c r="W10" s="93"/>
    </row>
    <row r="11" spans="1:23" s="81" customFormat="1" ht="19.5" customHeight="1">
      <c r="A11" s="14">
        <v>2</v>
      </c>
      <c r="B11" s="11">
        <v>15</v>
      </c>
      <c r="C11" s="16" t="s">
        <v>84</v>
      </c>
      <c r="D11" s="17" t="s">
        <v>85</v>
      </c>
      <c r="E11" s="82">
        <v>33279</v>
      </c>
      <c r="F11" s="47">
        <v>8155</v>
      </c>
      <c r="G11" s="20" t="s">
        <v>37</v>
      </c>
      <c r="H11" s="21" t="s">
        <v>38</v>
      </c>
      <c r="I11" s="22">
        <v>1</v>
      </c>
      <c r="J11" s="119" t="s">
        <v>195</v>
      </c>
      <c r="K11" s="119">
        <v>26.46</v>
      </c>
      <c r="L11" s="119">
        <v>27.06</v>
      </c>
      <c r="M11" s="120"/>
      <c r="N11" s="119">
        <v>26.18</v>
      </c>
      <c r="O11" s="119">
        <v>27.02</v>
      </c>
      <c r="P11" s="119" t="s">
        <v>195</v>
      </c>
      <c r="Q11" s="68">
        <f>MAX(J11:L11,N11:P11)</f>
        <v>27.06</v>
      </c>
      <c r="R11" s="67">
        <f>Q11*I11</f>
        <v>27.06</v>
      </c>
      <c r="S11" s="93"/>
      <c r="T11" s="93"/>
      <c r="U11" s="93"/>
      <c r="V11" s="93"/>
      <c r="W11" s="93"/>
    </row>
    <row r="12" spans="1:23" s="81" customFormat="1" ht="19.5" customHeight="1">
      <c r="A12" s="14">
        <v>3</v>
      </c>
      <c r="B12" s="11">
        <v>14</v>
      </c>
      <c r="C12" s="16" t="s">
        <v>198</v>
      </c>
      <c r="D12" s="17" t="s">
        <v>199</v>
      </c>
      <c r="E12" s="82">
        <v>23542</v>
      </c>
      <c r="F12" s="47">
        <v>17892</v>
      </c>
      <c r="G12" s="20" t="s">
        <v>54</v>
      </c>
      <c r="H12" s="21" t="s">
        <v>38</v>
      </c>
      <c r="I12" s="22">
        <v>1</v>
      </c>
      <c r="J12" s="119" t="s">
        <v>195</v>
      </c>
      <c r="K12" s="119">
        <v>24.64</v>
      </c>
      <c r="L12" s="119" t="s">
        <v>195</v>
      </c>
      <c r="M12" s="120"/>
      <c r="N12" s="119" t="s">
        <v>195</v>
      </c>
      <c r="O12" s="119">
        <v>21.46</v>
      </c>
      <c r="P12" s="119">
        <v>25.35</v>
      </c>
      <c r="Q12" s="68">
        <f>MAX(J12:L12,N12:P12)</f>
        <v>25.35</v>
      </c>
      <c r="R12" s="67">
        <f>Q12*I12</f>
        <v>25.35</v>
      </c>
      <c r="S12" s="93"/>
      <c r="T12" s="93"/>
      <c r="U12" s="93"/>
      <c r="V12" s="93"/>
      <c r="W12" s="93"/>
    </row>
    <row r="13" spans="1:23" s="81" customFormat="1" ht="19.5" customHeight="1">
      <c r="A13" s="14">
        <v>4</v>
      </c>
      <c r="B13" s="11">
        <v>43</v>
      </c>
      <c r="C13" s="16" t="s">
        <v>74</v>
      </c>
      <c r="D13" s="17" t="s">
        <v>75</v>
      </c>
      <c r="E13" s="82">
        <v>33977</v>
      </c>
      <c r="F13" s="47">
        <f>IF(COUNT(E13)=0,"---",41434-E13)</f>
        <v>7457</v>
      </c>
      <c r="G13" s="20" t="s">
        <v>54</v>
      </c>
      <c r="H13" s="21"/>
      <c r="I13" s="22">
        <v>1</v>
      </c>
      <c r="J13" s="119" t="s">
        <v>195</v>
      </c>
      <c r="K13" s="119">
        <v>21.7</v>
      </c>
      <c r="L13" s="119" t="s">
        <v>195</v>
      </c>
      <c r="M13" s="120"/>
      <c r="N13" s="119" t="s">
        <v>195</v>
      </c>
      <c r="O13" s="119">
        <v>17.61</v>
      </c>
      <c r="P13" s="119" t="s">
        <v>175</v>
      </c>
      <c r="Q13" s="68">
        <f>MAX(J13:L13,N13:P13)</f>
        <v>21.7</v>
      </c>
      <c r="R13" s="67">
        <f>Q13*I13</f>
        <v>21.7</v>
      </c>
      <c r="S13" s="93"/>
      <c r="T13" s="93"/>
      <c r="U13" s="93"/>
      <c r="V13" s="93"/>
      <c r="W13" s="93"/>
    </row>
    <row r="14" spans="1:23" s="81" customFormat="1" ht="19.5" customHeight="1">
      <c r="A14" s="14">
        <v>5</v>
      </c>
      <c r="B14" s="11">
        <v>19</v>
      </c>
      <c r="C14" s="16" t="s">
        <v>109</v>
      </c>
      <c r="D14" s="17" t="s">
        <v>110</v>
      </c>
      <c r="E14" s="82">
        <v>22538</v>
      </c>
      <c r="F14" s="47">
        <v>18896</v>
      </c>
      <c r="G14" s="20" t="s">
        <v>54</v>
      </c>
      <c r="H14" s="21" t="s">
        <v>38</v>
      </c>
      <c r="I14" s="22">
        <v>1</v>
      </c>
      <c r="J14" s="119" t="s">
        <v>195</v>
      </c>
      <c r="K14" s="119" t="s">
        <v>195</v>
      </c>
      <c r="L14" s="119" t="s">
        <v>195</v>
      </c>
      <c r="M14" s="120"/>
      <c r="N14" s="119">
        <v>13.03</v>
      </c>
      <c r="O14" s="119" t="s">
        <v>195</v>
      </c>
      <c r="P14" s="119" t="s">
        <v>195</v>
      </c>
      <c r="Q14" s="68">
        <f>MAX(J14:L14,N14:P14)</f>
        <v>13.03</v>
      </c>
      <c r="R14" s="67">
        <f>Q14*I14</f>
        <v>13.03</v>
      </c>
      <c r="S14" s="93"/>
      <c r="T14" s="93"/>
      <c r="U14" s="93"/>
      <c r="V14" s="93"/>
      <c r="W14" s="93"/>
    </row>
    <row r="15" spans="1:23" s="81" customFormat="1" ht="19.5" customHeight="1">
      <c r="A15" s="14"/>
      <c r="B15" s="11">
        <v>72</v>
      </c>
      <c r="C15" s="16" t="s">
        <v>200</v>
      </c>
      <c r="D15" s="17" t="s">
        <v>201</v>
      </c>
      <c r="E15" s="82">
        <v>34926</v>
      </c>
      <c r="F15" s="47">
        <f>IF(COUNT(E15)=0,"---",41434-E15)</f>
        <v>6508</v>
      </c>
      <c r="G15" s="20" t="s">
        <v>31</v>
      </c>
      <c r="H15" s="21" t="s">
        <v>42</v>
      </c>
      <c r="I15" s="22">
        <v>1.1</v>
      </c>
      <c r="J15" s="119" t="s">
        <v>195</v>
      </c>
      <c r="K15" s="119" t="s">
        <v>175</v>
      </c>
      <c r="L15" s="119" t="s">
        <v>175</v>
      </c>
      <c r="M15" s="120"/>
      <c r="N15" s="119"/>
      <c r="O15" s="119"/>
      <c r="P15" s="119"/>
      <c r="Q15" s="68" t="s">
        <v>182</v>
      </c>
      <c r="R15" s="67"/>
      <c r="S15" s="93"/>
      <c r="T15" s="93"/>
      <c r="U15" s="93"/>
      <c r="V15" s="93"/>
      <c r="W15" s="93"/>
    </row>
    <row r="16" spans="1:23" s="81" customFormat="1" ht="19.5" customHeight="1">
      <c r="A16" s="14"/>
      <c r="B16" s="11">
        <v>69</v>
      </c>
      <c r="C16" s="16" t="s">
        <v>146</v>
      </c>
      <c r="D16" s="17" t="s">
        <v>147</v>
      </c>
      <c r="E16" s="82">
        <v>34736</v>
      </c>
      <c r="F16" s="47">
        <f>IF(COUNT(E16)=0,"---",41434-E16)</f>
        <v>6698</v>
      </c>
      <c r="G16" s="20" t="s">
        <v>83</v>
      </c>
      <c r="H16" s="21" t="s">
        <v>42</v>
      </c>
      <c r="I16" s="22">
        <v>1</v>
      </c>
      <c r="J16" s="119" t="s">
        <v>195</v>
      </c>
      <c r="K16" s="119" t="s">
        <v>175</v>
      </c>
      <c r="L16" s="119" t="s">
        <v>175</v>
      </c>
      <c r="M16" s="120"/>
      <c r="N16" s="119"/>
      <c r="O16" s="119"/>
      <c r="P16" s="119"/>
      <c r="Q16" s="68" t="s">
        <v>182</v>
      </c>
      <c r="R16" s="67"/>
      <c r="S16" s="93"/>
      <c r="T16" s="93"/>
      <c r="U16" s="93"/>
      <c r="V16" s="93"/>
      <c r="W16" s="93"/>
    </row>
    <row r="17" spans="1:23" s="81" customFormat="1" ht="19.5" customHeight="1">
      <c r="A17" s="14"/>
      <c r="B17" s="11">
        <v>81</v>
      </c>
      <c r="C17" s="16" t="s">
        <v>202</v>
      </c>
      <c r="D17" s="17" t="s">
        <v>203</v>
      </c>
      <c r="E17" s="82">
        <v>22742</v>
      </c>
      <c r="F17" s="47">
        <v>18692</v>
      </c>
      <c r="G17" s="20" t="s">
        <v>41</v>
      </c>
      <c r="H17" s="21" t="s">
        <v>42</v>
      </c>
      <c r="I17" s="22">
        <v>1</v>
      </c>
      <c r="J17" s="119"/>
      <c r="K17" s="119"/>
      <c r="L17" s="119"/>
      <c r="M17" s="120"/>
      <c r="N17" s="119"/>
      <c r="O17" s="119"/>
      <c r="P17" s="119"/>
      <c r="Q17" s="68" t="s">
        <v>51</v>
      </c>
      <c r="R17" s="67"/>
      <c r="S17" s="93"/>
      <c r="T17" s="93"/>
      <c r="U17" s="93"/>
      <c r="V17" s="93"/>
      <c r="W17" s="93"/>
    </row>
    <row r="18" spans="1:23" s="81" customFormat="1" ht="19.5" customHeight="1">
      <c r="A18" s="14"/>
      <c r="B18" s="11">
        <v>84</v>
      </c>
      <c r="C18" s="16" t="s">
        <v>196</v>
      </c>
      <c r="D18" s="17" t="s">
        <v>197</v>
      </c>
      <c r="E18" s="82">
        <v>20469</v>
      </c>
      <c r="F18" s="47">
        <v>20965</v>
      </c>
      <c r="G18" s="20" t="s">
        <v>54</v>
      </c>
      <c r="H18" s="21" t="s">
        <v>42</v>
      </c>
      <c r="I18" s="22">
        <v>1</v>
      </c>
      <c r="J18" s="119"/>
      <c r="K18" s="119"/>
      <c r="L18" s="119"/>
      <c r="M18" s="120"/>
      <c r="N18" s="119"/>
      <c r="O18" s="119"/>
      <c r="P18" s="119"/>
      <c r="Q18" s="68" t="s">
        <v>51</v>
      </c>
      <c r="R18" s="67"/>
      <c r="S18" s="93"/>
      <c r="T18" s="93"/>
      <c r="U18" s="93"/>
      <c r="V18" s="93"/>
      <c r="W18" s="93"/>
    </row>
  </sheetData>
  <sheetProtection/>
  <mergeCells count="11">
    <mergeCell ref="R8:R9"/>
    <mergeCell ref="I8:I9"/>
    <mergeCell ref="Q8:Q9"/>
    <mergeCell ref="J8:P8"/>
    <mergeCell ref="F8:F9"/>
    <mergeCell ref="H8:H9"/>
    <mergeCell ref="B8:B9"/>
    <mergeCell ref="C8:C9"/>
    <mergeCell ref="D8:D9"/>
    <mergeCell ref="E8:E9"/>
    <mergeCell ref="G8:G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1"/>
  <sheetViews>
    <sheetView showZeros="0" workbookViewId="0" topLeftCell="A1">
      <selection activeCell="A3" sqref="A3"/>
    </sheetView>
  </sheetViews>
  <sheetFormatPr defaultColWidth="9.140625" defaultRowHeight="12.75"/>
  <cols>
    <col min="1" max="3" width="3.140625" style="49" customWidth="1"/>
    <col min="4" max="4" width="4.57421875" style="49" customWidth="1"/>
    <col min="5" max="5" width="10.57421875" style="49" bestFit="1" customWidth="1"/>
    <col min="6" max="6" width="11.7109375" style="49" bestFit="1" customWidth="1"/>
    <col min="7" max="7" width="9.00390625" style="49" customWidth="1"/>
    <col min="8" max="8" width="5.00390625" style="49" bestFit="1" customWidth="1"/>
    <col min="9" max="9" width="4.140625" style="49" customWidth="1"/>
    <col min="10" max="10" width="8.28125" style="49" customWidth="1"/>
    <col min="11" max="11" width="4.421875" style="49" customWidth="1"/>
    <col min="12" max="12" width="5.421875" style="49" customWidth="1"/>
    <col min="13" max="13" width="6.8515625" style="49" customWidth="1"/>
    <col min="14" max="14" width="3.140625" style="51" customWidth="1"/>
    <col min="15" max="15" width="6.7109375" style="49" customWidth="1"/>
    <col min="16" max="16" width="5.57421875" style="49" customWidth="1"/>
    <col min="17" max="17" width="6.8515625" style="49" customWidth="1"/>
    <col min="18" max="18" width="3.140625" style="51" customWidth="1"/>
    <col min="19" max="19" width="6.57421875" style="49" customWidth="1"/>
    <col min="20" max="20" width="5.57421875" style="49" customWidth="1"/>
    <col min="21" max="21" width="4.7109375" style="51" customWidth="1"/>
    <col min="22" max="23" width="9.57421875" style="49" hidden="1" customWidth="1"/>
    <col min="24" max="25" width="9.57421875" style="49" customWidth="1"/>
    <col min="26" max="16384" width="9.140625" style="49" customWidth="1"/>
  </cols>
  <sheetData>
    <row r="1" spans="1:13" ht="20.25" customHeight="1">
      <c r="A1" s="48" t="s">
        <v>0</v>
      </c>
      <c r="E1" s="50"/>
      <c r="F1" s="50"/>
      <c r="G1" s="50"/>
      <c r="H1" s="50"/>
      <c r="I1" s="50"/>
      <c r="J1" s="50"/>
      <c r="K1" s="50"/>
      <c r="L1" s="50"/>
      <c r="M1" s="50"/>
    </row>
    <row r="2" spans="1:13" ht="20.25" customHeight="1">
      <c r="A2" s="48" t="s">
        <v>1</v>
      </c>
      <c r="E2" s="50"/>
      <c r="F2" s="50"/>
      <c r="G2" s="50"/>
      <c r="H2" s="50"/>
      <c r="I2" s="50"/>
      <c r="J2" s="50"/>
      <c r="K2" s="50"/>
      <c r="L2" s="50"/>
      <c r="M2" s="50"/>
    </row>
    <row r="3" spans="4:13" ht="12.75" customHeight="1">
      <c r="D3" s="52" t="s">
        <v>2</v>
      </c>
      <c r="E3" s="53"/>
      <c r="F3" s="53"/>
      <c r="G3" s="53"/>
      <c r="H3" s="53"/>
      <c r="I3" s="53"/>
      <c r="J3" s="53"/>
      <c r="K3" s="53"/>
      <c r="L3" s="53"/>
      <c r="M3" s="53"/>
    </row>
    <row r="4" spans="4:20" ht="12.75" customHeight="1">
      <c r="D4" s="52"/>
      <c r="E4" s="53"/>
      <c r="F4" s="53"/>
      <c r="G4" s="53"/>
      <c r="H4" s="53"/>
      <c r="I4" s="53"/>
      <c r="J4" s="53"/>
      <c r="K4" s="53"/>
      <c r="L4" s="53"/>
      <c r="M4" s="53"/>
      <c r="N4" s="54"/>
      <c r="O4" s="53"/>
      <c r="P4" s="53"/>
      <c r="Q4" s="53"/>
      <c r="R4" s="54"/>
      <c r="S4" s="53"/>
      <c r="T4" s="53"/>
    </row>
    <row r="5" spans="1:25" ht="19.5" customHeight="1">
      <c r="A5" s="55"/>
      <c r="B5" s="55"/>
      <c r="C5" s="55"/>
      <c r="D5" s="55"/>
      <c r="E5" s="56" t="s">
        <v>66</v>
      </c>
      <c r="F5" s="55"/>
      <c r="G5" s="55"/>
      <c r="H5" s="55"/>
      <c r="I5" s="55"/>
      <c r="J5" s="55"/>
      <c r="K5" s="55"/>
      <c r="L5" s="55"/>
      <c r="M5" s="55"/>
      <c r="N5" s="57"/>
      <c r="O5" s="55"/>
      <c r="P5" s="55"/>
      <c r="Q5" s="55"/>
      <c r="R5" s="57"/>
      <c r="S5" s="55"/>
      <c r="T5" s="55"/>
      <c r="U5" s="57"/>
      <c r="V5" s="55"/>
      <c r="W5" s="55"/>
      <c r="X5" s="55"/>
      <c r="Y5" s="55"/>
    </row>
    <row r="6" spans="1:25" ht="4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7"/>
      <c r="O6" s="55"/>
      <c r="P6" s="55"/>
      <c r="Q6" s="55"/>
      <c r="R6" s="57"/>
      <c r="S6" s="55"/>
      <c r="T6" s="55"/>
      <c r="U6" s="57"/>
      <c r="V6" s="55"/>
      <c r="W6" s="55"/>
      <c r="X6" s="55"/>
      <c r="Y6" s="55"/>
    </row>
    <row r="7" spans="1:25" ht="19.5" customHeight="1">
      <c r="A7" s="58"/>
      <c r="B7" s="58"/>
      <c r="C7" s="58"/>
      <c r="D7" s="55"/>
      <c r="E7" s="55"/>
      <c r="F7" s="59"/>
      <c r="G7" s="55"/>
      <c r="H7" s="55"/>
      <c r="I7" s="55"/>
      <c r="J7" s="55"/>
      <c r="K7" s="55"/>
      <c r="L7" s="55"/>
      <c r="M7" s="191" t="s">
        <v>67</v>
      </c>
      <c r="N7" s="192"/>
      <c r="O7" s="192"/>
      <c r="P7" s="193"/>
      <c r="Q7" s="191" t="s">
        <v>4</v>
      </c>
      <c r="R7" s="192"/>
      <c r="S7" s="192"/>
      <c r="T7" s="193"/>
      <c r="U7" s="57"/>
      <c r="V7" s="55"/>
      <c r="W7" s="55"/>
      <c r="X7" s="55"/>
      <c r="Y7" s="55"/>
    </row>
    <row r="8" spans="1:25" ht="19.5" customHeight="1">
      <c r="A8" s="182" t="s">
        <v>6</v>
      </c>
      <c r="B8" s="183"/>
      <c r="C8" s="184"/>
      <c r="D8" s="185" t="s">
        <v>7</v>
      </c>
      <c r="E8" s="187" t="s">
        <v>8</v>
      </c>
      <c r="F8" s="189" t="s">
        <v>9</v>
      </c>
      <c r="G8" s="194" t="s">
        <v>10</v>
      </c>
      <c r="H8" s="196" t="s">
        <v>11</v>
      </c>
      <c r="I8" s="196" t="s">
        <v>12</v>
      </c>
      <c r="J8" s="196" t="s">
        <v>13</v>
      </c>
      <c r="K8" s="196" t="s">
        <v>14</v>
      </c>
      <c r="L8" s="194" t="s">
        <v>15</v>
      </c>
      <c r="M8" s="185" t="s">
        <v>16</v>
      </c>
      <c r="N8" s="169" t="s">
        <v>17</v>
      </c>
      <c r="O8" s="194" t="s">
        <v>18</v>
      </c>
      <c r="P8" s="194" t="s">
        <v>19</v>
      </c>
      <c r="Q8" s="185" t="s">
        <v>16</v>
      </c>
      <c r="R8" s="169" t="s">
        <v>17</v>
      </c>
      <c r="S8" s="194" t="s">
        <v>18</v>
      </c>
      <c r="T8" s="194" t="s">
        <v>19</v>
      </c>
      <c r="U8" s="57"/>
      <c r="V8" s="55"/>
      <c r="W8" s="55"/>
      <c r="X8" s="55"/>
      <c r="Y8" s="55"/>
    </row>
    <row r="9" spans="1:25" ht="15" customHeight="1">
      <c r="A9" s="61" t="s">
        <v>21</v>
      </c>
      <c r="B9" s="62" t="s">
        <v>22</v>
      </c>
      <c r="C9" s="29" t="s">
        <v>23</v>
      </c>
      <c r="D9" s="186"/>
      <c r="E9" s="188"/>
      <c r="F9" s="190"/>
      <c r="G9" s="195"/>
      <c r="H9" s="197"/>
      <c r="I9" s="197"/>
      <c r="J9" s="197"/>
      <c r="K9" s="197"/>
      <c r="L9" s="195"/>
      <c r="M9" s="186"/>
      <c r="N9" s="170"/>
      <c r="O9" s="195"/>
      <c r="P9" s="195"/>
      <c r="Q9" s="186"/>
      <c r="R9" s="170"/>
      <c r="S9" s="195"/>
      <c r="T9" s="195"/>
      <c r="U9" s="57"/>
      <c r="V9" s="55"/>
      <c r="W9" s="55"/>
      <c r="X9" s="55"/>
      <c r="Y9" s="55"/>
    </row>
    <row r="10" spans="1:22" ht="18" customHeight="1">
      <c r="A10" s="64">
        <v>1</v>
      </c>
      <c r="B10" s="61"/>
      <c r="C10" s="61"/>
      <c r="D10" s="11">
        <v>45</v>
      </c>
      <c r="E10" s="16" t="s">
        <v>68</v>
      </c>
      <c r="F10" s="17" t="s">
        <v>69</v>
      </c>
      <c r="G10" s="46">
        <v>34322</v>
      </c>
      <c r="H10" s="47">
        <f aca="true" t="shared" si="0" ref="H10:H41">IF(COUNT(G10)=0,"---",41434-G10)</f>
        <v>7112</v>
      </c>
      <c r="I10" s="20" t="s">
        <v>26</v>
      </c>
      <c r="J10" s="21" t="s">
        <v>61</v>
      </c>
      <c r="K10" s="22">
        <v>1</v>
      </c>
      <c r="L10" s="65"/>
      <c r="M10" s="66">
        <v>12.66</v>
      </c>
      <c r="N10" s="69" t="s">
        <v>261</v>
      </c>
      <c r="O10" s="67">
        <f aca="true" t="shared" si="1" ref="O10:O17">M10*K10</f>
        <v>12.66</v>
      </c>
      <c r="P10" s="67">
        <f aca="true" t="shared" si="2" ref="P10:P17">O10*L10</f>
        <v>0</v>
      </c>
      <c r="Q10" s="68">
        <v>12.5</v>
      </c>
      <c r="R10" s="69" t="s">
        <v>70</v>
      </c>
      <c r="S10" s="67">
        <f aca="true" t="shared" si="3" ref="S10:S41">Q10*K10</f>
        <v>12.5</v>
      </c>
      <c r="T10" s="67"/>
      <c r="V10" s="49">
        <v>3</v>
      </c>
    </row>
    <row r="11" spans="1:22" ht="18" customHeight="1">
      <c r="A11" s="64">
        <v>2</v>
      </c>
      <c r="B11" s="61">
        <v>1</v>
      </c>
      <c r="C11" s="61"/>
      <c r="D11" s="12">
        <v>53</v>
      </c>
      <c r="E11" s="38" t="s">
        <v>71</v>
      </c>
      <c r="F11" s="39" t="s">
        <v>72</v>
      </c>
      <c r="G11" s="70">
        <v>35347</v>
      </c>
      <c r="H11" s="71">
        <f t="shared" si="0"/>
        <v>6087</v>
      </c>
      <c r="I11" s="42" t="s">
        <v>26</v>
      </c>
      <c r="J11" s="43" t="s">
        <v>61</v>
      </c>
      <c r="K11" s="44">
        <v>1</v>
      </c>
      <c r="L11" s="72"/>
      <c r="M11" s="66">
        <v>14.05</v>
      </c>
      <c r="N11" s="69" t="s">
        <v>260</v>
      </c>
      <c r="O11" s="67">
        <f t="shared" si="1"/>
        <v>14.05</v>
      </c>
      <c r="P11" s="67">
        <f t="shared" si="2"/>
        <v>0</v>
      </c>
      <c r="Q11" s="73">
        <v>12.77</v>
      </c>
      <c r="R11" s="69" t="s">
        <v>73</v>
      </c>
      <c r="S11" s="67">
        <f t="shared" si="3"/>
        <v>12.77</v>
      </c>
      <c r="T11" s="67"/>
      <c r="V11" s="49">
        <v>8</v>
      </c>
    </row>
    <row r="12" spans="1:22" ht="18" customHeight="1">
      <c r="A12" s="64">
        <v>3</v>
      </c>
      <c r="B12" s="61"/>
      <c r="C12" s="61"/>
      <c r="D12" s="11">
        <v>43</v>
      </c>
      <c r="E12" s="16" t="s">
        <v>74</v>
      </c>
      <c r="F12" s="17" t="s">
        <v>75</v>
      </c>
      <c r="G12" s="46">
        <v>33977</v>
      </c>
      <c r="H12" s="47">
        <f t="shared" si="0"/>
        <v>7457</v>
      </c>
      <c r="I12" s="20" t="s">
        <v>26</v>
      </c>
      <c r="J12" s="21" t="s">
        <v>76</v>
      </c>
      <c r="K12" s="22">
        <v>1</v>
      </c>
      <c r="L12" s="65"/>
      <c r="M12" s="66">
        <v>13.15</v>
      </c>
      <c r="N12" s="69" t="s">
        <v>262</v>
      </c>
      <c r="O12" s="67">
        <f t="shared" si="1"/>
        <v>13.15</v>
      </c>
      <c r="P12" s="67">
        <f t="shared" si="2"/>
        <v>0</v>
      </c>
      <c r="Q12" s="73">
        <v>12.77</v>
      </c>
      <c r="R12" s="69" t="s">
        <v>70</v>
      </c>
      <c r="S12" s="67">
        <f t="shared" si="3"/>
        <v>12.77</v>
      </c>
      <c r="T12" s="67"/>
      <c r="V12" s="49">
        <v>6</v>
      </c>
    </row>
    <row r="13" spans="1:22" ht="18" customHeight="1">
      <c r="A13" s="64">
        <v>4</v>
      </c>
      <c r="B13" s="61"/>
      <c r="C13" s="61"/>
      <c r="D13" s="11">
        <v>8</v>
      </c>
      <c r="E13" s="16" t="s">
        <v>77</v>
      </c>
      <c r="F13" s="17" t="s">
        <v>78</v>
      </c>
      <c r="G13" s="46">
        <v>33197</v>
      </c>
      <c r="H13" s="47">
        <f t="shared" si="0"/>
        <v>8237</v>
      </c>
      <c r="I13" s="20" t="s">
        <v>49</v>
      </c>
      <c r="J13" s="21" t="s">
        <v>27</v>
      </c>
      <c r="K13" s="22">
        <v>1</v>
      </c>
      <c r="L13" s="65"/>
      <c r="M13" s="66">
        <v>13.39</v>
      </c>
      <c r="N13" s="69" t="s">
        <v>261</v>
      </c>
      <c r="O13" s="67">
        <f t="shared" si="1"/>
        <v>13.39</v>
      </c>
      <c r="P13" s="67">
        <f t="shared" si="2"/>
        <v>0</v>
      </c>
      <c r="Q13" s="73">
        <v>13.34</v>
      </c>
      <c r="R13" s="69" t="s">
        <v>70</v>
      </c>
      <c r="S13" s="67">
        <f t="shared" si="3"/>
        <v>13.34</v>
      </c>
      <c r="T13" s="67"/>
      <c r="V13" s="49">
        <v>5</v>
      </c>
    </row>
    <row r="14" spans="1:22" ht="18" customHeight="1">
      <c r="A14" s="64">
        <v>5</v>
      </c>
      <c r="B14" s="61">
        <v>2</v>
      </c>
      <c r="C14" s="61"/>
      <c r="D14" s="12">
        <v>46</v>
      </c>
      <c r="E14" s="38" t="s">
        <v>79</v>
      </c>
      <c r="F14" s="39" t="s">
        <v>80</v>
      </c>
      <c r="G14" s="70">
        <v>35195</v>
      </c>
      <c r="H14" s="71">
        <f t="shared" si="0"/>
        <v>6239</v>
      </c>
      <c r="I14" s="42" t="s">
        <v>26</v>
      </c>
      <c r="J14" s="43" t="s">
        <v>61</v>
      </c>
      <c r="K14" s="44">
        <v>1</v>
      </c>
      <c r="L14" s="72"/>
      <c r="M14" s="66">
        <v>13.74</v>
      </c>
      <c r="N14" s="69" t="s">
        <v>261</v>
      </c>
      <c r="O14" s="67">
        <f t="shared" si="1"/>
        <v>13.74</v>
      </c>
      <c r="P14" s="67">
        <f t="shared" si="2"/>
        <v>0</v>
      </c>
      <c r="Q14" s="73">
        <v>13.48</v>
      </c>
      <c r="R14" s="69" t="s">
        <v>70</v>
      </c>
      <c r="S14" s="67">
        <f t="shared" si="3"/>
        <v>13.48</v>
      </c>
      <c r="T14" s="67"/>
      <c r="V14" s="49">
        <v>4</v>
      </c>
    </row>
    <row r="15" spans="1:22" ht="18" customHeight="1">
      <c r="A15" s="64">
        <v>6</v>
      </c>
      <c r="B15" s="61">
        <v>3</v>
      </c>
      <c r="C15" s="61"/>
      <c r="D15" s="12">
        <v>71</v>
      </c>
      <c r="E15" s="38" t="s">
        <v>81</v>
      </c>
      <c r="F15" s="39" t="s">
        <v>82</v>
      </c>
      <c r="G15" s="70">
        <v>36591</v>
      </c>
      <c r="H15" s="71">
        <f t="shared" si="0"/>
        <v>4843</v>
      </c>
      <c r="I15" s="42" t="s">
        <v>83</v>
      </c>
      <c r="J15" s="43" t="s">
        <v>42</v>
      </c>
      <c r="K15" s="44">
        <v>1</v>
      </c>
      <c r="L15" s="72"/>
      <c r="M15" s="66">
        <v>14.14</v>
      </c>
      <c r="N15" s="69" t="s">
        <v>260</v>
      </c>
      <c r="O15" s="67">
        <f t="shared" si="1"/>
        <v>14.14</v>
      </c>
      <c r="P15" s="67">
        <f t="shared" si="2"/>
        <v>0</v>
      </c>
      <c r="Q15" s="73">
        <v>14.08</v>
      </c>
      <c r="R15" s="69" t="s">
        <v>70</v>
      </c>
      <c r="S15" s="67">
        <f t="shared" si="3"/>
        <v>14.08</v>
      </c>
      <c r="T15" s="67"/>
      <c r="V15" s="49">
        <v>7</v>
      </c>
    </row>
    <row r="16" spans="1:22" ht="18" customHeight="1">
      <c r="A16" s="64">
        <v>7</v>
      </c>
      <c r="B16" s="61"/>
      <c r="C16" s="61"/>
      <c r="D16" s="11">
        <v>15</v>
      </c>
      <c r="E16" s="16" t="s">
        <v>84</v>
      </c>
      <c r="F16" s="17" t="s">
        <v>85</v>
      </c>
      <c r="G16" s="46">
        <v>33279</v>
      </c>
      <c r="H16" s="47">
        <f t="shared" si="0"/>
        <v>8155</v>
      </c>
      <c r="I16" s="20" t="s">
        <v>37</v>
      </c>
      <c r="J16" s="21" t="s">
        <v>38</v>
      </c>
      <c r="K16" s="22">
        <v>1</v>
      </c>
      <c r="L16" s="65"/>
      <c r="M16" s="66">
        <v>14.57</v>
      </c>
      <c r="N16" s="69" t="s">
        <v>262</v>
      </c>
      <c r="O16" s="67">
        <f t="shared" si="1"/>
        <v>14.57</v>
      </c>
      <c r="P16" s="67">
        <f t="shared" si="2"/>
        <v>0</v>
      </c>
      <c r="Q16" s="73">
        <v>14.34</v>
      </c>
      <c r="R16" s="69" t="s">
        <v>70</v>
      </c>
      <c r="S16" s="67">
        <f t="shared" si="3"/>
        <v>14.34</v>
      </c>
      <c r="T16" s="67"/>
      <c r="V16" s="49">
        <v>2</v>
      </c>
    </row>
    <row r="17" spans="1:22" ht="18" customHeight="1">
      <c r="A17" s="64">
        <v>8</v>
      </c>
      <c r="B17" s="61">
        <v>4</v>
      </c>
      <c r="C17" s="61"/>
      <c r="D17" s="12">
        <v>40</v>
      </c>
      <c r="E17" s="38" t="s">
        <v>86</v>
      </c>
      <c r="F17" s="39" t="s">
        <v>87</v>
      </c>
      <c r="G17" s="70">
        <v>36263</v>
      </c>
      <c r="H17" s="71">
        <f t="shared" si="0"/>
        <v>5171</v>
      </c>
      <c r="I17" s="42" t="s">
        <v>26</v>
      </c>
      <c r="J17" s="43" t="s">
        <v>76</v>
      </c>
      <c r="K17" s="44">
        <v>1</v>
      </c>
      <c r="L17" s="72"/>
      <c r="M17" s="66">
        <v>14.35</v>
      </c>
      <c r="N17" s="69" t="s">
        <v>261</v>
      </c>
      <c r="O17" s="67">
        <f t="shared" si="1"/>
        <v>14.35</v>
      </c>
      <c r="P17" s="67">
        <f t="shared" si="2"/>
        <v>0</v>
      </c>
      <c r="Q17" s="73">
        <v>15.37</v>
      </c>
      <c r="R17" s="69" t="s">
        <v>70</v>
      </c>
      <c r="S17" s="67">
        <f t="shared" si="3"/>
        <v>15.37</v>
      </c>
      <c r="T17" s="67"/>
      <c r="V17" s="49">
        <v>1</v>
      </c>
    </row>
    <row r="18" spans="1:20" ht="18" customHeight="1">
      <c r="A18" s="64">
        <v>9</v>
      </c>
      <c r="B18" s="61"/>
      <c r="C18" s="61"/>
      <c r="D18" s="11">
        <v>6</v>
      </c>
      <c r="E18" s="16" t="s">
        <v>124</v>
      </c>
      <c r="F18" s="17" t="s">
        <v>125</v>
      </c>
      <c r="G18" s="46">
        <v>32798</v>
      </c>
      <c r="H18" s="47">
        <f t="shared" si="0"/>
        <v>8636</v>
      </c>
      <c r="I18" s="20" t="s">
        <v>49</v>
      </c>
      <c r="J18" s="21" t="s">
        <v>27</v>
      </c>
      <c r="K18" s="22">
        <v>1</v>
      </c>
      <c r="L18" s="65"/>
      <c r="M18" s="66">
        <v>14.73</v>
      </c>
      <c r="N18" s="69" t="s">
        <v>262</v>
      </c>
      <c r="O18" s="66">
        <v>14.73</v>
      </c>
      <c r="P18" s="67"/>
      <c r="Q18" s="73"/>
      <c r="R18" s="74"/>
      <c r="S18" s="67">
        <f t="shared" si="3"/>
        <v>0</v>
      </c>
      <c r="T18" s="67"/>
    </row>
    <row r="19" spans="1:20" ht="15.75" customHeight="1">
      <c r="A19" s="64">
        <v>10</v>
      </c>
      <c r="B19" s="61"/>
      <c r="C19" s="61"/>
      <c r="D19" s="11">
        <v>36</v>
      </c>
      <c r="E19" s="16" t="s">
        <v>90</v>
      </c>
      <c r="F19" s="17" t="s">
        <v>91</v>
      </c>
      <c r="G19" s="46">
        <v>30108</v>
      </c>
      <c r="H19" s="47">
        <f t="shared" si="0"/>
        <v>11326</v>
      </c>
      <c r="I19" s="20" t="s">
        <v>49</v>
      </c>
      <c r="J19" s="21" t="s">
        <v>50</v>
      </c>
      <c r="K19" s="22">
        <v>1</v>
      </c>
      <c r="L19" s="65"/>
      <c r="M19" s="66">
        <v>14.82</v>
      </c>
      <c r="N19" s="69" t="s">
        <v>262</v>
      </c>
      <c r="O19" s="67">
        <f aca="true" t="shared" si="4" ref="O19:O32">M19*K19</f>
        <v>14.82</v>
      </c>
      <c r="P19" s="67">
        <f aca="true" t="shared" si="5" ref="P19:P32">O19*L19</f>
        <v>0</v>
      </c>
      <c r="Q19" s="73"/>
      <c r="R19" s="74"/>
      <c r="S19" s="67">
        <f t="shared" si="3"/>
        <v>0</v>
      </c>
      <c r="T19" s="67"/>
    </row>
    <row r="20" spans="1:20" ht="15.75" customHeight="1">
      <c r="A20" s="64">
        <v>11</v>
      </c>
      <c r="B20" s="61"/>
      <c r="C20" s="61"/>
      <c r="D20" s="11">
        <v>41</v>
      </c>
      <c r="E20" s="16" t="s">
        <v>92</v>
      </c>
      <c r="F20" s="17" t="s">
        <v>93</v>
      </c>
      <c r="G20" s="46">
        <v>32538</v>
      </c>
      <c r="H20" s="47">
        <f t="shared" si="0"/>
        <v>8896</v>
      </c>
      <c r="I20" s="20" t="s">
        <v>49</v>
      </c>
      <c r="J20" s="21" t="s">
        <v>76</v>
      </c>
      <c r="K20" s="22">
        <v>1</v>
      </c>
      <c r="L20" s="65"/>
      <c r="M20" s="67">
        <v>15.05</v>
      </c>
      <c r="N20" s="69" t="s">
        <v>263</v>
      </c>
      <c r="O20" s="67">
        <f t="shared" si="4"/>
        <v>15.05</v>
      </c>
      <c r="P20" s="67">
        <f t="shared" si="5"/>
        <v>0</v>
      </c>
      <c r="Q20" s="73"/>
      <c r="R20" s="74"/>
      <c r="S20" s="67">
        <f t="shared" si="3"/>
        <v>0</v>
      </c>
      <c r="T20" s="67"/>
    </row>
    <row r="21" spans="1:20" ht="15.75" customHeight="1">
      <c r="A21" s="64">
        <v>12</v>
      </c>
      <c r="B21" s="61"/>
      <c r="C21" s="61">
        <v>2</v>
      </c>
      <c r="D21" s="29">
        <v>63</v>
      </c>
      <c r="E21" s="30" t="s">
        <v>94</v>
      </c>
      <c r="F21" s="31" t="s">
        <v>95</v>
      </c>
      <c r="G21" s="75">
        <v>21607</v>
      </c>
      <c r="H21" s="76">
        <f t="shared" si="0"/>
        <v>19827</v>
      </c>
      <c r="I21" s="34" t="s">
        <v>26</v>
      </c>
      <c r="J21" s="35" t="s">
        <v>32</v>
      </c>
      <c r="K21" s="36">
        <v>1</v>
      </c>
      <c r="L21" s="77">
        <v>0.869</v>
      </c>
      <c r="M21" s="66">
        <v>15.26</v>
      </c>
      <c r="N21" s="69" t="s">
        <v>264</v>
      </c>
      <c r="O21" s="67">
        <f t="shared" si="4"/>
        <v>15.26</v>
      </c>
      <c r="P21" s="67">
        <f t="shared" si="5"/>
        <v>13.26094</v>
      </c>
      <c r="Q21" s="73"/>
      <c r="R21" s="74"/>
      <c r="S21" s="67">
        <f t="shared" si="3"/>
        <v>0</v>
      </c>
      <c r="T21" s="67"/>
    </row>
    <row r="22" spans="1:20" ht="15.75" customHeight="1">
      <c r="A22" s="64">
        <v>13</v>
      </c>
      <c r="B22" s="61">
        <v>5</v>
      </c>
      <c r="C22" s="61"/>
      <c r="D22" s="12">
        <v>31</v>
      </c>
      <c r="E22" s="38" t="s">
        <v>96</v>
      </c>
      <c r="F22" s="39" t="s">
        <v>97</v>
      </c>
      <c r="G22" s="70">
        <v>35756</v>
      </c>
      <c r="H22" s="71">
        <f t="shared" si="0"/>
        <v>5678</v>
      </c>
      <c r="I22" s="42" t="s">
        <v>26</v>
      </c>
      <c r="J22" s="43" t="s">
        <v>50</v>
      </c>
      <c r="K22" s="44">
        <v>1</v>
      </c>
      <c r="L22" s="72"/>
      <c r="M22" s="66">
        <v>15.43</v>
      </c>
      <c r="N22" s="69" t="s">
        <v>260</v>
      </c>
      <c r="O22" s="67">
        <f t="shared" si="4"/>
        <v>15.43</v>
      </c>
      <c r="P22" s="67">
        <f t="shared" si="5"/>
        <v>0</v>
      </c>
      <c r="Q22" s="73"/>
      <c r="R22" s="74"/>
      <c r="S22" s="67">
        <f t="shared" si="3"/>
        <v>0</v>
      </c>
      <c r="T22" s="67"/>
    </row>
    <row r="23" spans="1:20" ht="15.75" customHeight="1">
      <c r="A23" s="64">
        <v>14</v>
      </c>
      <c r="B23" s="61"/>
      <c r="C23" s="61">
        <v>4</v>
      </c>
      <c r="D23" s="29">
        <v>29</v>
      </c>
      <c r="E23" s="30" t="s">
        <v>98</v>
      </c>
      <c r="F23" s="31" t="s">
        <v>99</v>
      </c>
      <c r="G23" s="75">
        <v>23311</v>
      </c>
      <c r="H23" s="76">
        <f t="shared" si="0"/>
        <v>18123</v>
      </c>
      <c r="I23" s="34" t="s">
        <v>49</v>
      </c>
      <c r="J23" s="35" t="s">
        <v>50</v>
      </c>
      <c r="K23" s="36">
        <v>1</v>
      </c>
      <c r="L23" s="77">
        <v>0.8978</v>
      </c>
      <c r="M23" s="66">
        <v>15.62</v>
      </c>
      <c r="N23" s="69" t="s">
        <v>264</v>
      </c>
      <c r="O23" s="67">
        <f t="shared" si="4"/>
        <v>15.62</v>
      </c>
      <c r="P23" s="67">
        <f t="shared" si="5"/>
        <v>14.023636</v>
      </c>
      <c r="Q23" s="73"/>
      <c r="R23" s="74"/>
      <c r="S23" s="67">
        <f t="shared" si="3"/>
        <v>0</v>
      </c>
      <c r="T23" s="67"/>
    </row>
    <row r="24" spans="1:20" ht="15.75" customHeight="1">
      <c r="A24" s="64">
        <v>15</v>
      </c>
      <c r="B24" s="61"/>
      <c r="C24" s="61">
        <v>1</v>
      </c>
      <c r="D24" s="29">
        <v>28</v>
      </c>
      <c r="E24" s="30" t="s">
        <v>100</v>
      </c>
      <c r="F24" s="31" t="s">
        <v>101</v>
      </c>
      <c r="G24" s="75">
        <v>21585</v>
      </c>
      <c r="H24" s="76">
        <f t="shared" si="0"/>
        <v>19849</v>
      </c>
      <c r="I24" s="34" t="s">
        <v>102</v>
      </c>
      <c r="J24" s="35" t="s">
        <v>50</v>
      </c>
      <c r="K24" s="36">
        <v>0.95</v>
      </c>
      <c r="L24" s="77">
        <v>0.869</v>
      </c>
      <c r="M24" s="66">
        <v>15.96</v>
      </c>
      <c r="N24" s="69" t="s">
        <v>264</v>
      </c>
      <c r="O24" s="67">
        <f t="shared" si="4"/>
        <v>15.162</v>
      </c>
      <c r="P24" s="67">
        <f t="shared" si="5"/>
        <v>13.175778000000001</v>
      </c>
      <c r="Q24" s="73"/>
      <c r="R24" s="74"/>
      <c r="S24" s="67">
        <f t="shared" si="3"/>
        <v>0</v>
      </c>
      <c r="T24" s="67"/>
    </row>
    <row r="25" spans="1:20" ht="15.75" customHeight="1">
      <c r="A25" s="64">
        <v>16</v>
      </c>
      <c r="B25" s="61">
        <v>6</v>
      </c>
      <c r="C25" s="61"/>
      <c r="D25" s="12">
        <v>74</v>
      </c>
      <c r="E25" s="38" t="s">
        <v>98</v>
      </c>
      <c r="F25" s="39" t="s">
        <v>103</v>
      </c>
      <c r="G25" s="70">
        <v>36058</v>
      </c>
      <c r="H25" s="71">
        <f t="shared" si="0"/>
        <v>5376</v>
      </c>
      <c r="I25" s="42" t="s">
        <v>83</v>
      </c>
      <c r="J25" s="43" t="s">
        <v>42</v>
      </c>
      <c r="K25" s="44">
        <v>1</v>
      </c>
      <c r="L25" s="72"/>
      <c r="M25" s="66">
        <v>16.03</v>
      </c>
      <c r="N25" s="69" t="s">
        <v>261</v>
      </c>
      <c r="O25" s="67">
        <f t="shared" si="4"/>
        <v>16.03</v>
      </c>
      <c r="P25" s="67">
        <f t="shared" si="5"/>
        <v>0</v>
      </c>
      <c r="Q25" s="73"/>
      <c r="R25" s="74"/>
      <c r="S25" s="67">
        <f t="shared" si="3"/>
        <v>0</v>
      </c>
      <c r="T25" s="67"/>
    </row>
    <row r="26" spans="1:20" ht="15.75" customHeight="1">
      <c r="A26" s="64">
        <v>17</v>
      </c>
      <c r="B26" s="61"/>
      <c r="C26" s="61">
        <v>3</v>
      </c>
      <c r="D26" s="29">
        <v>61</v>
      </c>
      <c r="E26" s="30" t="s">
        <v>104</v>
      </c>
      <c r="F26" s="31" t="s">
        <v>105</v>
      </c>
      <c r="G26" s="75">
        <v>22836</v>
      </c>
      <c r="H26" s="76">
        <f t="shared" si="0"/>
        <v>18598</v>
      </c>
      <c r="I26" s="34" t="s">
        <v>106</v>
      </c>
      <c r="J26" s="35" t="s">
        <v>32</v>
      </c>
      <c r="K26" s="36">
        <v>0.95</v>
      </c>
      <c r="L26" s="77">
        <v>0.8917</v>
      </c>
      <c r="M26" s="66">
        <v>16.55</v>
      </c>
      <c r="N26" s="69" t="s">
        <v>264</v>
      </c>
      <c r="O26" s="67">
        <f t="shared" si="4"/>
        <v>15.7225</v>
      </c>
      <c r="P26" s="67">
        <f t="shared" si="5"/>
        <v>14.01975325</v>
      </c>
      <c r="Q26" s="73"/>
      <c r="R26" s="74"/>
      <c r="S26" s="67">
        <f t="shared" si="3"/>
        <v>0</v>
      </c>
      <c r="T26" s="67"/>
    </row>
    <row r="27" spans="1:20" ht="15.75" customHeight="1">
      <c r="A27" s="64">
        <v>18</v>
      </c>
      <c r="B27" s="61">
        <v>7</v>
      </c>
      <c r="C27" s="61"/>
      <c r="D27" s="12">
        <v>26</v>
      </c>
      <c r="E27" s="38" t="s">
        <v>107</v>
      </c>
      <c r="F27" s="39" t="s">
        <v>108</v>
      </c>
      <c r="G27" s="70">
        <v>35295</v>
      </c>
      <c r="H27" s="71">
        <f t="shared" si="0"/>
        <v>6139</v>
      </c>
      <c r="I27" s="42" t="s">
        <v>102</v>
      </c>
      <c r="J27" s="43" t="s">
        <v>50</v>
      </c>
      <c r="K27" s="44">
        <v>0.95</v>
      </c>
      <c r="L27" s="72"/>
      <c r="M27" s="66">
        <v>16.56</v>
      </c>
      <c r="N27" s="69" t="s">
        <v>260</v>
      </c>
      <c r="O27" s="67">
        <f t="shared" si="4"/>
        <v>15.731999999999998</v>
      </c>
      <c r="P27" s="67">
        <f t="shared" si="5"/>
        <v>0</v>
      </c>
      <c r="Q27" s="73"/>
      <c r="R27" s="74"/>
      <c r="S27" s="67">
        <f t="shared" si="3"/>
        <v>0</v>
      </c>
      <c r="T27" s="67"/>
    </row>
    <row r="28" spans="1:20" ht="15.75" customHeight="1">
      <c r="A28" s="64">
        <v>19</v>
      </c>
      <c r="B28" s="61"/>
      <c r="C28" s="61">
        <v>5</v>
      </c>
      <c r="D28" s="29">
        <v>19</v>
      </c>
      <c r="E28" s="30" t="s">
        <v>109</v>
      </c>
      <c r="F28" s="31" t="s">
        <v>110</v>
      </c>
      <c r="G28" s="75">
        <v>22538</v>
      </c>
      <c r="H28" s="76">
        <f t="shared" si="0"/>
        <v>18896</v>
      </c>
      <c r="I28" s="34" t="s">
        <v>54</v>
      </c>
      <c r="J28" s="35" t="s">
        <v>38</v>
      </c>
      <c r="K28" s="36">
        <v>1</v>
      </c>
      <c r="L28" s="77">
        <v>0.886</v>
      </c>
      <c r="M28" s="67">
        <v>16.61</v>
      </c>
      <c r="N28" s="69" t="s">
        <v>263</v>
      </c>
      <c r="O28" s="67">
        <f t="shared" si="4"/>
        <v>16.61</v>
      </c>
      <c r="P28" s="67">
        <f t="shared" si="5"/>
        <v>14.71646</v>
      </c>
      <c r="Q28" s="73"/>
      <c r="R28" s="74"/>
      <c r="S28" s="67">
        <f t="shared" si="3"/>
        <v>0</v>
      </c>
      <c r="T28" s="67"/>
    </row>
    <row r="29" spans="1:20" ht="15.75" customHeight="1">
      <c r="A29" s="64">
        <v>20</v>
      </c>
      <c r="B29" s="61">
        <v>8</v>
      </c>
      <c r="C29" s="61"/>
      <c r="D29" s="12">
        <v>83</v>
      </c>
      <c r="E29" s="38" t="s">
        <v>111</v>
      </c>
      <c r="F29" s="39" t="s">
        <v>112</v>
      </c>
      <c r="G29" s="70">
        <v>36516</v>
      </c>
      <c r="H29" s="71">
        <f t="shared" si="0"/>
        <v>4918</v>
      </c>
      <c r="I29" s="42" t="s">
        <v>41</v>
      </c>
      <c r="J29" s="43" t="s">
        <v>42</v>
      </c>
      <c r="K29" s="44">
        <v>1</v>
      </c>
      <c r="L29" s="72"/>
      <c r="M29" s="66">
        <v>17.55</v>
      </c>
      <c r="N29" s="69" t="s">
        <v>260</v>
      </c>
      <c r="O29" s="67">
        <f t="shared" si="4"/>
        <v>17.55</v>
      </c>
      <c r="P29" s="67">
        <f t="shared" si="5"/>
        <v>0</v>
      </c>
      <c r="Q29" s="73"/>
      <c r="R29" s="74"/>
      <c r="S29" s="67">
        <f t="shared" si="3"/>
        <v>0</v>
      </c>
      <c r="T29" s="67"/>
    </row>
    <row r="30" spans="1:20" ht="15.75" customHeight="1">
      <c r="A30" s="64">
        <v>21</v>
      </c>
      <c r="B30" s="61">
        <v>9</v>
      </c>
      <c r="C30" s="61"/>
      <c r="D30" s="12">
        <v>75</v>
      </c>
      <c r="E30" s="38" t="s">
        <v>113</v>
      </c>
      <c r="F30" s="39" t="s">
        <v>103</v>
      </c>
      <c r="G30" s="70">
        <v>36058</v>
      </c>
      <c r="H30" s="71">
        <f t="shared" si="0"/>
        <v>5376</v>
      </c>
      <c r="I30" s="42" t="s">
        <v>31</v>
      </c>
      <c r="J30" s="43" t="s">
        <v>42</v>
      </c>
      <c r="K30" s="44">
        <v>0.95</v>
      </c>
      <c r="L30" s="72"/>
      <c r="M30" s="66">
        <v>17.85</v>
      </c>
      <c r="N30" s="69" t="s">
        <v>260</v>
      </c>
      <c r="O30" s="67">
        <f t="shared" si="4"/>
        <v>16.9575</v>
      </c>
      <c r="P30" s="67">
        <f t="shared" si="5"/>
        <v>0</v>
      </c>
      <c r="Q30" s="73"/>
      <c r="R30" s="74"/>
      <c r="S30" s="67">
        <f t="shared" si="3"/>
        <v>0</v>
      </c>
      <c r="T30" s="67"/>
    </row>
    <row r="31" spans="1:20" ht="15.75" customHeight="1">
      <c r="A31" s="64">
        <v>22</v>
      </c>
      <c r="B31" s="61"/>
      <c r="C31" s="61">
        <v>6</v>
      </c>
      <c r="D31" s="29">
        <v>34</v>
      </c>
      <c r="E31" s="30" t="s">
        <v>114</v>
      </c>
      <c r="F31" s="31" t="s">
        <v>115</v>
      </c>
      <c r="G31" s="75">
        <v>20151</v>
      </c>
      <c r="H31" s="76">
        <f t="shared" si="0"/>
        <v>21283</v>
      </c>
      <c r="I31" s="34" t="s">
        <v>49</v>
      </c>
      <c r="J31" s="35" t="s">
        <v>50</v>
      </c>
      <c r="K31" s="36">
        <v>1</v>
      </c>
      <c r="L31" s="77">
        <v>0.8473</v>
      </c>
      <c r="M31" s="67">
        <v>20.96</v>
      </c>
      <c r="N31" s="69" t="s">
        <v>263</v>
      </c>
      <c r="O31" s="67">
        <f t="shared" si="4"/>
        <v>20.96</v>
      </c>
      <c r="P31" s="67">
        <f t="shared" si="5"/>
        <v>17.759408</v>
      </c>
      <c r="Q31" s="73"/>
      <c r="R31" s="74"/>
      <c r="S31" s="67">
        <f t="shared" si="3"/>
        <v>0</v>
      </c>
      <c r="T31" s="67"/>
    </row>
    <row r="32" spans="1:20" ht="15.75" customHeight="1">
      <c r="A32" s="64">
        <v>23</v>
      </c>
      <c r="B32" s="61"/>
      <c r="C32" s="61">
        <v>7</v>
      </c>
      <c r="D32" s="29">
        <v>25</v>
      </c>
      <c r="E32" s="30" t="s">
        <v>116</v>
      </c>
      <c r="F32" s="31" t="s">
        <v>117</v>
      </c>
      <c r="G32" s="75">
        <v>16323</v>
      </c>
      <c r="H32" s="76">
        <f t="shared" si="0"/>
        <v>25111</v>
      </c>
      <c r="I32" s="34" t="s">
        <v>26</v>
      </c>
      <c r="J32" s="35" t="s">
        <v>50</v>
      </c>
      <c r="K32" s="36">
        <v>1</v>
      </c>
      <c r="L32" s="77">
        <v>0.7975</v>
      </c>
      <c r="M32" s="67">
        <v>22.94</v>
      </c>
      <c r="N32" s="69" t="s">
        <v>263</v>
      </c>
      <c r="O32" s="67">
        <f t="shared" si="4"/>
        <v>22.94</v>
      </c>
      <c r="P32" s="67">
        <f t="shared" si="5"/>
        <v>18.29465</v>
      </c>
      <c r="Q32" s="73"/>
      <c r="R32" s="74"/>
      <c r="S32" s="67">
        <f t="shared" si="3"/>
        <v>0</v>
      </c>
      <c r="T32" s="67"/>
    </row>
    <row r="33" spans="1:20" ht="18" customHeight="1">
      <c r="A33" s="64"/>
      <c r="B33" s="61"/>
      <c r="C33" s="61"/>
      <c r="D33" s="11">
        <v>39</v>
      </c>
      <c r="E33" s="16" t="s">
        <v>128</v>
      </c>
      <c r="F33" s="17" t="s">
        <v>129</v>
      </c>
      <c r="G33" s="46">
        <v>30638</v>
      </c>
      <c r="H33" s="47">
        <f t="shared" si="0"/>
        <v>10796</v>
      </c>
      <c r="I33" s="20" t="s">
        <v>49</v>
      </c>
      <c r="J33" s="21" t="s">
        <v>76</v>
      </c>
      <c r="K33" s="22">
        <v>1</v>
      </c>
      <c r="L33" s="65"/>
      <c r="M33" s="67" t="s">
        <v>51</v>
      </c>
      <c r="N33" s="69"/>
      <c r="O33" s="67" t="s">
        <v>51</v>
      </c>
      <c r="P33" s="67"/>
      <c r="Q33" s="73"/>
      <c r="R33" s="74"/>
      <c r="S33" s="67">
        <f t="shared" si="3"/>
        <v>0</v>
      </c>
      <c r="T33" s="67"/>
    </row>
    <row r="34" spans="1:20" ht="18" customHeight="1">
      <c r="A34" s="64"/>
      <c r="B34" s="61"/>
      <c r="C34" s="61"/>
      <c r="D34" s="11">
        <v>76</v>
      </c>
      <c r="E34" s="16" t="s">
        <v>120</v>
      </c>
      <c r="F34" s="17" t="s">
        <v>121</v>
      </c>
      <c r="G34" s="46">
        <v>34264</v>
      </c>
      <c r="H34" s="47">
        <f t="shared" si="0"/>
        <v>7170</v>
      </c>
      <c r="I34" s="20" t="s">
        <v>41</v>
      </c>
      <c r="J34" s="21" t="s">
        <v>42</v>
      </c>
      <c r="K34" s="22">
        <v>1</v>
      </c>
      <c r="L34" s="65"/>
      <c r="M34" s="66" t="s">
        <v>51</v>
      </c>
      <c r="N34" s="69"/>
      <c r="O34" s="67" t="s">
        <v>51</v>
      </c>
      <c r="P34" s="67"/>
      <c r="Q34" s="73"/>
      <c r="R34" s="74"/>
      <c r="S34" s="67">
        <f t="shared" si="3"/>
        <v>0</v>
      </c>
      <c r="T34" s="67"/>
    </row>
    <row r="35" spans="1:20" ht="18" customHeight="1">
      <c r="A35" s="64"/>
      <c r="B35" s="61"/>
      <c r="C35" s="61"/>
      <c r="D35" s="29">
        <v>56</v>
      </c>
      <c r="E35" s="30" t="s">
        <v>130</v>
      </c>
      <c r="F35" s="31" t="s">
        <v>131</v>
      </c>
      <c r="G35" s="75">
        <v>20616</v>
      </c>
      <c r="H35" s="76">
        <f t="shared" si="0"/>
        <v>20818</v>
      </c>
      <c r="I35" s="34" t="s">
        <v>26</v>
      </c>
      <c r="J35" s="35" t="s">
        <v>32</v>
      </c>
      <c r="K35" s="36">
        <v>1</v>
      </c>
      <c r="L35" s="77">
        <v>0.858</v>
      </c>
      <c r="M35" s="67" t="s">
        <v>51</v>
      </c>
      <c r="N35" s="69"/>
      <c r="O35" s="67" t="s">
        <v>51</v>
      </c>
      <c r="P35" s="67"/>
      <c r="Q35" s="73"/>
      <c r="R35" s="74"/>
      <c r="S35" s="67">
        <f t="shared" si="3"/>
        <v>0</v>
      </c>
      <c r="T35" s="67"/>
    </row>
    <row r="36" spans="1:20" ht="18" customHeight="1">
      <c r="A36" s="64"/>
      <c r="B36" s="61"/>
      <c r="C36" s="61"/>
      <c r="D36" s="12">
        <v>80</v>
      </c>
      <c r="E36" s="38" t="s">
        <v>92</v>
      </c>
      <c r="F36" s="39" t="s">
        <v>118</v>
      </c>
      <c r="G36" s="70">
        <v>36091</v>
      </c>
      <c r="H36" s="71">
        <f t="shared" si="0"/>
        <v>5343</v>
      </c>
      <c r="I36" s="42" t="s">
        <v>41</v>
      </c>
      <c r="J36" s="43" t="s">
        <v>42</v>
      </c>
      <c r="K36" s="44">
        <v>1</v>
      </c>
      <c r="L36" s="72"/>
      <c r="M36" s="66" t="s">
        <v>51</v>
      </c>
      <c r="N36" s="69"/>
      <c r="O36" s="67" t="s">
        <v>51</v>
      </c>
      <c r="P36" s="67"/>
      <c r="Q36" s="73"/>
      <c r="R36" s="74"/>
      <c r="S36" s="67">
        <f t="shared" si="3"/>
        <v>0</v>
      </c>
      <c r="T36" s="67"/>
    </row>
    <row r="37" spans="1:20" ht="18" customHeight="1">
      <c r="A37" s="64"/>
      <c r="B37" s="61"/>
      <c r="C37" s="61"/>
      <c r="D37" s="11">
        <v>88</v>
      </c>
      <c r="E37" s="16" t="s">
        <v>122</v>
      </c>
      <c r="F37" s="17" t="s">
        <v>123</v>
      </c>
      <c r="G37" s="46">
        <v>31157</v>
      </c>
      <c r="H37" s="47">
        <f t="shared" si="0"/>
        <v>10277</v>
      </c>
      <c r="I37" s="20" t="s">
        <v>106</v>
      </c>
      <c r="J37" s="21" t="s">
        <v>61</v>
      </c>
      <c r="K37" s="22">
        <v>0.95</v>
      </c>
      <c r="L37" s="65"/>
      <c r="M37" s="66" t="s">
        <v>51</v>
      </c>
      <c r="N37" s="69"/>
      <c r="O37" s="67" t="s">
        <v>51</v>
      </c>
      <c r="P37" s="67"/>
      <c r="Q37" s="73"/>
      <c r="R37" s="74"/>
      <c r="S37" s="67">
        <f t="shared" si="3"/>
        <v>0</v>
      </c>
      <c r="T37" s="67"/>
    </row>
    <row r="38" spans="1:20" ht="18" customHeight="1">
      <c r="A38" s="64"/>
      <c r="B38" s="61"/>
      <c r="C38" s="61"/>
      <c r="D38" s="11">
        <v>87</v>
      </c>
      <c r="E38" s="16" t="s">
        <v>126</v>
      </c>
      <c r="F38" s="17" t="s">
        <v>127</v>
      </c>
      <c r="G38" s="46">
        <v>31546</v>
      </c>
      <c r="H38" s="47">
        <f t="shared" si="0"/>
        <v>9888</v>
      </c>
      <c r="I38" s="20" t="s">
        <v>26</v>
      </c>
      <c r="J38" s="21" t="s">
        <v>61</v>
      </c>
      <c r="K38" s="22">
        <v>1</v>
      </c>
      <c r="L38" s="65"/>
      <c r="M38" s="67" t="s">
        <v>51</v>
      </c>
      <c r="N38" s="69"/>
      <c r="O38" s="67" t="s">
        <v>51</v>
      </c>
      <c r="P38" s="67"/>
      <c r="Q38" s="73"/>
      <c r="R38" s="74"/>
      <c r="S38" s="67">
        <f t="shared" si="3"/>
        <v>0</v>
      </c>
      <c r="T38" s="67"/>
    </row>
    <row r="39" spans="1:20" ht="18" customHeight="1">
      <c r="A39" s="64"/>
      <c r="B39" s="61"/>
      <c r="C39" s="61"/>
      <c r="D39" s="12">
        <v>50</v>
      </c>
      <c r="E39" s="38" t="s">
        <v>71</v>
      </c>
      <c r="F39" s="39" t="s">
        <v>119</v>
      </c>
      <c r="G39" s="70">
        <v>36115</v>
      </c>
      <c r="H39" s="71">
        <f t="shared" si="0"/>
        <v>5319</v>
      </c>
      <c r="I39" s="42" t="s">
        <v>49</v>
      </c>
      <c r="J39" s="43" t="s">
        <v>61</v>
      </c>
      <c r="K39" s="44">
        <v>1</v>
      </c>
      <c r="L39" s="72"/>
      <c r="M39" s="66" t="s">
        <v>51</v>
      </c>
      <c r="N39" s="69"/>
      <c r="O39" s="67" t="s">
        <v>51</v>
      </c>
      <c r="P39" s="67"/>
      <c r="Q39" s="73"/>
      <c r="R39" s="74"/>
      <c r="S39" s="67">
        <f t="shared" si="3"/>
        <v>0</v>
      </c>
      <c r="T39" s="67"/>
    </row>
    <row r="40" spans="1:20" ht="15.75" customHeight="1">
      <c r="A40" s="64"/>
      <c r="B40" s="61"/>
      <c r="C40" s="61"/>
      <c r="D40" s="11">
        <v>62</v>
      </c>
      <c r="E40" s="16" t="s">
        <v>88</v>
      </c>
      <c r="F40" s="17" t="s">
        <v>89</v>
      </c>
      <c r="G40" s="46">
        <v>33839</v>
      </c>
      <c r="H40" s="47">
        <f t="shared" si="0"/>
        <v>7595</v>
      </c>
      <c r="I40" s="20" t="s">
        <v>26</v>
      </c>
      <c r="J40" s="21" t="s">
        <v>32</v>
      </c>
      <c r="K40" s="22">
        <v>1</v>
      </c>
      <c r="L40" s="65"/>
      <c r="M40" s="66" t="s">
        <v>51</v>
      </c>
      <c r="N40" s="69"/>
      <c r="O40" s="67" t="s">
        <v>51</v>
      </c>
      <c r="P40" s="67"/>
      <c r="Q40" s="73"/>
      <c r="R40" s="74"/>
      <c r="S40" s="67">
        <f t="shared" si="3"/>
        <v>0</v>
      </c>
      <c r="T40" s="67"/>
    </row>
    <row r="41" spans="1:20" ht="18" customHeight="1">
      <c r="A41" s="64"/>
      <c r="B41" s="61"/>
      <c r="C41" s="61"/>
      <c r="D41" s="29">
        <v>67</v>
      </c>
      <c r="E41" s="30" t="s">
        <v>132</v>
      </c>
      <c r="F41" s="31" t="s">
        <v>133</v>
      </c>
      <c r="G41" s="75">
        <v>21607</v>
      </c>
      <c r="H41" s="76">
        <f t="shared" si="0"/>
        <v>19827</v>
      </c>
      <c r="I41" s="34" t="s">
        <v>26</v>
      </c>
      <c r="J41" s="35" t="s">
        <v>32</v>
      </c>
      <c r="K41" s="36">
        <v>1</v>
      </c>
      <c r="L41" s="77">
        <v>0.869</v>
      </c>
      <c r="M41" s="66" t="s">
        <v>51</v>
      </c>
      <c r="N41" s="69"/>
      <c r="O41" s="67" t="s">
        <v>51</v>
      </c>
      <c r="P41" s="67"/>
      <c r="Q41" s="73"/>
      <c r="R41" s="74"/>
      <c r="S41" s="67">
        <f t="shared" si="3"/>
        <v>0</v>
      </c>
      <c r="T41" s="67"/>
    </row>
  </sheetData>
  <sheetProtection/>
  <mergeCells count="20">
    <mergeCell ref="N8:N9"/>
    <mergeCell ref="Q7:T7"/>
    <mergeCell ref="Q8:Q9"/>
    <mergeCell ref="S8:S9"/>
    <mergeCell ref="T8:T9"/>
    <mergeCell ref="R8:R9"/>
    <mergeCell ref="M7:P7"/>
    <mergeCell ref="G8:G9"/>
    <mergeCell ref="H8:H9"/>
    <mergeCell ref="J8:J9"/>
    <mergeCell ref="I8:I9"/>
    <mergeCell ref="O8:O9"/>
    <mergeCell ref="P8:P9"/>
    <mergeCell ref="K8:K9"/>
    <mergeCell ref="M8:M9"/>
    <mergeCell ref="L8:L9"/>
    <mergeCell ref="A8:C8"/>
    <mergeCell ref="D8:D9"/>
    <mergeCell ref="E8:E9"/>
    <mergeCell ref="F8:F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Zeros="0" workbookViewId="0" topLeftCell="A2">
      <selection activeCell="A3" sqref="A3"/>
    </sheetView>
  </sheetViews>
  <sheetFormatPr defaultColWidth="9.140625" defaultRowHeight="12.75"/>
  <cols>
    <col min="1" max="1" width="6.28125" style="49" customWidth="1"/>
    <col min="2" max="2" width="4.57421875" style="49" customWidth="1"/>
    <col min="3" max="3" width="10.57421875" style="49" bestFit="1" customWidth="1"/>
    <col min="4" max="4" width="11.7109375" style="49" bestFit="1" customWidth="1"/>
    <col min="5" max="5" width="9.00390625" style="49" customWidth="1"/>
    <col min="6" max="6" width="5.00390625" style="49" bestFit="1" customWidth="1"/>
    <col min="7" max="7" width="3.421875" style="49" customWidth="1"/>
    <col min="8" max="8" width="7.7109375" style="49" bestFit="1" customWidth="1"/>
    <col min="9" max="9" width="5.57421875" style="49" customWidth="1"/>
    <col min="10" max="10" width="7.421875" style="49" customWidth="1"/>
    <col min="11" max="11" width="6.57421875" style="49" customWidth="1"/>
    <col min="12" max="12" width="9.57421875" style="49" customWidth="1"/>
    <col min="13" max="14" width="9.57421875" style="49" hidden="1" customWidth="1"/>
    <col min="15" max="17" width="9.57421875" style="49" customWidth="1"/>
    <col min="18" max="16384" width="9.140625" style="49" customWidth="1"/>
  </cols>
  <sheetData>
    <row r="1" spans="1:10" ht="20.25" customHeight="1">
      <c r="A1" s="48" t="s">
        <v>0</v>
      </c>
      <c r="C1" s="50"/>
      <c r="D1" s="50"/>
      <c r="E1" s="50"/>
      <c r="F1" s="50"/>
      <c r="G1" s="50"/>
      <c r="H1" s="50"/>
      <c r="I1" s="50"/>
      <c r="J1" s="50"/>
    </row>
    <row r="2" spans="1:10" ht="20.25" customHeight="1">
      <c r="A2" s="48" t="s">
        <v>1</v>
      </c>
      <c r="C2" s="50"/>
      <c r="D2" s="50"/>
      <c r="E2" s="50"/>
      <c r="F2" s="50"/>
      <c r="G2" s="50"/>
      <c r="H2" s="50"/>
      <c r="I2" s="50"/>
      <c r="J2" s="50"/>
    </row>
    <row r="3" spans="3:10" ht="12.75" customHeight="1">
      <c r="C3" s="53"/>
      <c r="D3" s="125" t="s">
        <v>237</v>
      </c>
      <c r="E3" s="53"/>
      <c r="F3" s="53"/>
      <c r="G3" s="53"/>
      <c r="H3" s="53"/>
      <c r="I3" s="53"/>
      <c r="J3" s="53"/>
    </row>
    <row r="4" spans="2:11" ht="12.75" customHeight="1">
      <c r="B4" s="52"/>
      <c r="C4" s="53"/>
      <c r="D4" s="53"/>
      <c r="E4" s="53"/>
      <c r="F4" s="53"/>
      <c r="G4" s="53"/>
      <c r="H4" s="53"/>
      <c r="I4" s="53"/>
      <c r="J4" s="53"/>
      <c r="K4" s="53"/>
    </row>
    <row r="5" spans="1:17" ht="19.5" customHeight="1">
      <c r="A5" s="55"/>
      <c r="B5" s="55"/>
      <c r="C5" s="56" t="s">
        <v>241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1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ht="19.5" customHeight="1">
      <c r="A7" s="58"/>
      <c r="B7" s="55"/>
      <c r="C7" s="55"/>
      <c r="D7" s="143"/>
      <c r="E7" s="55"/>
      <c r="F7" s="55"/>
      <c r="G7" s="127" t="s">
        <v>17</v>
      </c>
      <c r="H7" s="128">
        <v>-0.8</v>
      </c>
      <c r="I7" s="55"/>
      <c r="J7" s="55"/>
      <c r="K7" s="55"/>
      <c r="L7" s="55"/>
      <c r="M7" s="55"/>
      <c r="N7" s="55"/>
      <c r="O7" s="55"/>
      <c r="P7" s="55"/>
      <c r="Q7" s="55"/>
    </row>
    <row r="8" spans="1:17" ht="19.5" customHeight="1">
      <c r="A8" s="130" t="s">
        <v>242</v>
      </c>
      <c r="B8" s="153" t="s">
        <v>7</v>
      </c>
      <c r="C8" s="159" t="s">
        <v>8</v>
      </c>
      <c r="D8" s="161" t="s">
        <v>9</v>
      </c>
      <c r="E8" s="155" t="s">
        <v>10</v>
      </c>
      <c r="F8" s="157" t="s">
        <v>11</v>
      </c>
      <c r="G8" s="157" t="s">
        <v>12</v>
      </c>
      <c r="H8" s="157" t="s">
        <v>13</v>
      </c>
      <c r="I8" s="157" t="s">
        <v>14</v>
      </c>
      <c r="J8" s="153" t="s">
        <v>16</v>
      </c>
      <c r="K8" s="155" t="s">
        <v>18</v>
      </c>
      <c r="L8" s="55"/>
      <c r="M8" s="55"/>
      <c r="N8" s="55"/>
      <c r="O8" s="55"/>
      <c r="P8" s="55"/>
      <c r="Q8" s="55"/>
    </row>
    <row r="9" spans="1:17" ht="15" customHeight="1">
      <c r="A9" s="144" t="s">
        <v>21</v>
      </c>
      <c r="B9" s="154"/>
      <c r="C9" s="160"/>
      <c r="D9" s="162"/>
      <c r="E9" s="156"/>
      <c r="F9" s="158"/>
      <c r="G9" s="158"/>
      <c r="H9" s="158"/>
      <c r="I9" s="158"/>
      <c r="J9" s="154"/>
      <c r="K9" s="156"/>
      <c r="L9" s="55"/>
      <c r="M9" s="55"/>
      <c r="N9" s="55"/>
      <c r="O9" s="55"/>
      <c r="P9" s="55"/>
      <c r="Q9" s="55"/>
    </row>
    <row r="10" spans="1:17" s="81" customFormat="1" ht="19.5" customHeight="1">
      <c r="A10" s="132">
        <v>1</v>
      </c>
      <c r="B10" s="133">
        <v>57</v>
      </c>
      <c r="C10" s="134" t="s">
        <v>29</v>
      </c>
      <c r="D10" s="135" t="s">
        <v>30</v>
      </c>
      <c r="E10" s="136">
        <v>22772</v>
      </c>
      <c r="F10" s="137">
        <f aca="true" t="shared" si="0" ref="F10:F15">IF(COUNT(E10)=0,"---",41434-E10)</f>
        <v>18662</v>
      </c>
      <c r="G10" s="138" t="s">
        <v>31</v>
      </c>
      <c r="H10" s="139" t="s">
        <v>32</v>
      </c>
      <c r="I10" s="140">
        <v>0.95</v>
      </c>
      <c r="J10" s="141">
        <v>34.36</v>
      </c>
      <c r="K10" s="142">
        <f>J10*I10</f>
        <v>32.641999999999996</v>
      </c>
      <c r="L10" s="93"/>
      <c r="M10" s="93">
        <v>5</v>
      </c>
      <c r="N10" s="93"/>
      <c r="O10" s="93"/>
      <c r="P10" s="93"/>
      <c r="Q10" s="93"/>
    </row>
    <row r="11" spans="1:17" s="81" customFormat="1" ht="19.5" customHeight="1">
      <c r="A11" s="132">
        <v>2</v>
      </c>
      <c r="B11" s="133">
        <v>18</v>
      </c>
      <c r="C11" s="134" t="s">
        <v>35</v>
      </c>
      <c r="D11" s="135" t="s">
        <v>36</v>
      </c>
      <c r="E11" s="136">
        <v>30163</v>
      </c>
      <c r="F11" s="137">
        <f t="shared" si="0"/>
        <v>11271</v>
      </c>
      <c r="G11" s="138" t="s">
        <v>37</v>
      </c>
      <c r="H11" s="139" t="s">
        <v>38</v>
      </c>
      <c r="I11" s="140">
        <v>1</v>
      </c>
      <c r="J11" s="141">
        <v>37.44</v>
      </c>
      <c r="K11" s="142">
        <f>J11*I11</f>
        <v>37.44</v>
      </c>
      <c r="L11" s="93"/>
      <c r="M11" s="93">
        <v>7</v>
      </c>
      <c r="N11" s="93"/>
      <c r="O11" s="93"/>
      <c r="P11" s="93"/>
      <c r="Q11" s="93"/>
    </row>
    <row r="12" spans="1:17" s="81" customFormat="1" ht="19.5" customHeight="1">
      <c r="A12" s="132">
        <v>3</v>
      </c>
      <c r="B12" s="133">
        <v>79</v>
      </c>
      <c r="C12" s="134" t="s">
        <v>44</v>
      </c>
      <c r="D12" s="135" t="s">
        <v>45</v>
      </c>
      <c r="E12" s="136">
        <v>24823</v>
      </c>
      <c r="F12" s="137">
        <f t="shared" si="0"/>
        <v>16611</v>
      </c>
      <c r="G12" s="138" t="s">
        <v>41</v>
      </c>
      <c r="H12" s="139" t="s">
        <v>42</v>
      </c>
      <c r="I12" s="140">
        <v>1</v>
      </c>
      <c r="J12" s="141">
        <v>52.48</v>
      </c>
      <c r="K12" s="142">
        <f>J12*I12</f>
        <v>52.48</v>
      </c>
      <c r="L12" s="93"/>
      <c r="M12" s="93">
        <v>8</v>
      </c>
      <c r="N12" s="93"/>
      <c r="O12" s="93"/>
      <c r="P12" s="93"/>
      <c r="Q12" s="93"/>
    </row>
    <row r="13" spans="1:17" s="81" customFormat="1" ht="19.5" customHeight="1">
      <c r="A13" s="132"/>
      <c r="B13" s="133">
        <v>49</v>
      </c>
      <c r="C13" s="134" t="s">
        <v>59</v>
      </c>
      <c r="D13" s="135" t="s">
        <v>60</v>
      </c>
      <c r="E13" s="136">
        <v>34852</v>
      </c>
      <c r="F13" s="137">
        <f t="shared" si="0"/>
        <v>6582</v>
      </c>
      <c r="G13" s="138" t="s">
        <v>49</v>
      </c>
      <c r="H13" s="139" t="s">
        <v>61</v>
      </c>
      <c r="I13" s="140">
        <v>1</v>
      </c>
      <c r="J13" s="141" t="s">
        <v>51</v>
      </c>
      <c r="K13" s="142" t="s">
        <v>51</v>
      </c>
      <c r="L13" s="93"/>
      <c r="M13" s="93">
        <v>2</v>
      </c>
      <c r="N13" s="93"/>
      <c r="O13" s="93"/>
      <c r="P13" s="93"/>
      <c r="Q13" s="93"/>
    </row>
    <row r="14" spans="1:17" s="81" customFormat="1" ht="19.5" customHeight="1">
      <c r="A14" s="132"/>
      <c r="B14" s="133">
        <v>11</v>
      </c>
      <c r="C14" s="134" t="s">
        <v>24</v>
      </c>
      <c r="D14" s="135" t="s">
        <v>25</v>
      </c>
      <c r="E14" s="136">
        <v>33373</v>
      </c>
      <c r="F14" s="137">
        <f>IF(COUNT(E14)=0,"---",41434-E14)</f>
        <v>8061</v>
      </c>
      <c r="G14" s="138" t="s">
        <v>26</v>
      </c>
      <c r="H14" s="139" t="s">
        <v>27</v>
      </c>
      <c r="I14" s="140">
        <v>1</v>
      </c>
      <c r="J14" s="141" t="s">
        <v>51</v>
      </c>
      <c r="K14" s="142" t="s">
        <v>51</v>
      </c>
      <c r="L14" s="93"/>
      <c r="M14" s="93">
        <v>4</v>
      </c>
      <c r="N14" s="93"/>
      <c r="O14" s="93"/>
      <c r="P14" s="93"/>
      <c r="Q14" s="93"/>
    </row>
    <row r="15" spans="1:17" s="81" customFormat="1" ht="19.5" customHeight="1">
      <c r="A15" s="132"/>
      <c r="B15" s="133">
        <v>64</v>
      </c>
      <c r="C15" s="134" t="s">
        <v>39</v>
      </c>
      <c r="D15" s="135" t="s">
        <v>65</v>
      </c>
      <c r="E15" s="136">
        <v>32942</v>
      </c>
      <c r="F15" s="137">
        <f>IF(COUNT(E15)=0,"---",41434-E15)</f>
        <v>8492</v>
      </c>
      <c r="G15" s="138" t="s">
        <v>54</v>
      </c>
      <c r="H15" s="139" t="s">
        <v>32</v>
      </c>
      <c r="I15" s="140">
        <v>1</v>
      </c>
      <c r="J15" s="141" t="s">
        <v>51</v>
      </c>
      <c r="K15" s="142" t="s">
        <v>51</v>
      </c>
      <c r="L15" s="93"/>
      <c r="M15" s="93">
        <v>3</v>
      </c>
      <c r="N15" s="93"/>
      <c r="O15" s="93"/>
      <c r="P15" s="93"/>
      <c r="Q15" s="93"/>
    </row>
    <row r="16" spans="1:17" ht="19.5" customHeight="1">
      <c r="A16" s="55"/>
      <c r="B16" s="55"/>
      <c r="C16" s="56" t="s">
        <v>243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1:17" ht="1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19.5" customHeight="1">
      <c r="A18" s="58"/>
      <c r="B18" s="55"/>
      <c r="C18" s="55"/>
      <c r="D18" s="143"/>
      <c r="E18" s="55"/>
      <c r="F18" s="55"/>
      <c r="G18" s="127" t="s">
        <v>17</v>
      </c>
      <c r="H18" s="128">
        <v>-0.5</v>
      </c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9.5" customHeight="1">
      <c r="A19" s="130" t="s">
        <v>242</v>
      </c>
      <c r="B19" s="153" t="s">
        <v>7</v>
      </c>
      <c r="C19" s="159" t="s">
        <v>8</v>
      </c>
      <c r="D19" s="161" t="s">
        <v>9</v>
      </c>
      <c r="E19" s="155" t="s">
        <v>10</v>
      </c>
      <c r="F19" s="157" t="s">
        <v>11</v>
      </c>
      <c r="G19" s="157" t="s">
        <v>12</v>
      </c>
      <c r="H19" s="157" t="s">
        <v>13</v>
      </c>
      <c r="I19" s="157" t="s">
        <v>14</v>
      </c>
      <c r="J19" s="153" t="s">
        <v>16</v>
      </c>
      <c r="K19" s="155" t="s">
        <v>18</v>
      </c>
      <c r="L19" s="55"/>
      <c r="M19" s="55"/>
      <c r="N19" s="55"/>
      <c r="O19" s="55"/>
      <c r="P19" s="55"/>
      <c r="Q19" s="55"/>
    </row>
    <row r="20" spans="1:17" ht="15" customHeight="1">
      <c r="A20" s="144" t="s">
        <v>21</v>
      </c>
      <c r="B20" s="154"/>
      <c r="C20" s="160"/>
      <c r="D20" s="162"/>
      <c r="E20" s="156"/>
      <c r="F20" s="158"/>
      <c r="G20" s="158"/>
      <c r="H20" s="158"/>
      <c r="I20" s="158"/>
      <c r="J20" s="154"/>
      <c r="K20" s="156"/>
      <c r="L20" s="55"/>
      <c r="M20" s="55"/>
      <c r="N20" s="55"/>
      <c r="O20" s="55"/>
      <c r="P20" s="55"/>
      <c r="Q20" s="55"/>
    </row>
    <row r="21" spans="1:17" s="81" customFormat="1" ht="19.5" customHeight="1">
      <c r="A21" s="132">
        <v>1</v>
      </c>
      <c r="B21" s="133">
        <v>45</v>
      </c>
      <c r="C21" s="134" t="s">
        <v>68</v>
      </c>
      <c r="D21" s="135" t="s">
        <v>69</v>
      </c>
      <c r="E21" s="136">
        <v>34322</v>
      </c>
      <c r="F21" s="137">
        <f aca="true" t="shared" si="1" ref="F21:F30">IF(COUNT(E21)=0,"---",41434-E21)</f>
        <v>7112</v>
      </c>
      <c r="G21" s="138" t="s">
        <v>26</v>
      </c>
      <c r="H21" s="139" t="s">
        <v>61</v>
      </c>
      <c r="I21" s="140">
        <v>1</v>
      </c>
      <c r="J21" s="145">
        <v>26.3</v>
      </c>
      <c r="K21" s="142">
        <f>J21*I21</f>
        <v>26.3</v>
      </c>
      <c r="L21" s="93"/>
      <c r="M21" s="93">
        <v>3</v>
      </c>
      <c r="N21" s="93"/>
      <c r="O21" s="93"/>
      <c r="P21" s="93"/>
      <c r="Q21" s="93"/>
    </row>
    <row r="22" spans="1:17" s="81" customFormat="1" ht="19.5" customHeight="1">
      <c r="A22" s="132">
        <v>2</v>
      </c>
      <c r="B22" s="133">
        <v>53</v>
      </c>
      <c r="C22" s="134" t="s">
        <v>71</v>
      </c>
      <c r="D22" s="135" t="s">
        <v>72</v>
      </c>
      <c r="E22" s="136">
        <v>35347</v>
      </c>
      <c r="F22" s="137">
        <f t="shared" si="1"/>
        <v>6087</v>
      </c>
      <c r="G22" s="138" t="s">
        <v>26</v>
      </c>
      <c r="H22" s="139" t="s">
        <v>61</v>
      </c>
      <c r="I22" s="140">
        <v>1</v>
      </c>
      <c r="J22" s="141">
        <v>27.42</v>
      </c>
      <c r="K22" s="142">
        <f>J22*I22</f>
        <v>27.42</v>
      </c>
      <c r="L22" s="93"/>
      <c r="M22" s="93">
        <v>1</v>
      </c>
      <c r="N22" s="93"/>
      <c r="O22" s="93"/>
      <c r="P22" s="93"/>
      <c r="Q22" s="93"/>
    </row>
    <row r="23" spans="1:17" s="81" customFormat="1" ht="19.5" customHeight="1">
      <c r="A23" s="132">
        <v>3</v>
      </c>
      <c r="B23" s="133">
        <v>46</v>
      </c>
      <c r="C23" s="134" t="s">
        <v>79</v>
      </c>
      <c r="D23" s="135" t="s">
        <v>80</v>
      </c>
      <c r="E23" s="136">
        <v>35195</v>
      </c>
      <c r="F23" s="137">
        <f t="shared" si="1"/>
        <v>6239</v>
      </c>
      <c r="G23" s="138" t="s">
        <v>26</v>
      </c>
      <c r="H23" s="139" t="s">
        <v>61</v>
      </c>
      <c r="I23" s="140">
        <v>1</v>
      </c>
      <c r="J23" s="141">
        <v>28.86</v>
      </c>
      <c r="K23" s="142">
        <f>J23*I23</f>
        <v>28.86</v>
      </c>
      <c r="L23" s="93"/>
      <c r="M23" s="93">
        <v>2</v>
      </c>
      <c r="N23" s="93"/>
      <c r="O23" s="93"/>
      <c r="P23" s="93"/>
      <c r="Q23" s="93"/>
    </row>
    <row r="24" spans="1:17" s="81" customFormat="1" ht="19.5" customHeight="1">
      <c r="A24" s="132">
        <v>4</v>
      </c>
      <c r="B24" s="133">
        <v>40</v>
      </c>
      <c r="C24" s="134" t="s">
        <v>86</v>
      </c>
      <c r="D24" s="135" t="s">
        <v>87</v>
      </c>
      <c r="E24" s="136">
        <v>36263</v>
      </c>
      <c r="F24" s="137">
        <f t="shared" si="1"/>
        <v>5171</v>
      </c>
      <c r="G24" s="138" t="s">
        <v>26</v>
      </c>
      <c r="H24" s="139" t="s">
        <v>76</v>
      </c>
      <c r="I24" s="140">
        <v>1</v>
      </c>
      <c r="J24" s="141">
        <v>30.08</v>
      </c>
      <c r="K24" s="142">
        <f>J24*I24</f>
        <v>30.08</v>
      </c>
      <c r="L24" s="93"/>
      <c r="M24" s="93">
        <v>4</v>
      </c>
      <c r="N24" s="93"/>
      <c r="O24" s="93"/>
      <c r="P24" s="93"/>
      <c r="Q24" s="93"/>
    </row>
    <row r="25" spans="1:17" s="81" customFormat="1" ht="19.5" customHeight="1">
      <c r="A25" s="132">
        <v>5</v>
      </c>
      <c r="B25" s="133">
        <v>15</v>
      </c>
      <c r="C25" s="134" t="s">
        <v>84</v>
      </c>
      <c r="D25" s="135" t="s">
        <v>85</v>
      </c>
      <c r="E25" s="136">
        <v>33279</v>
      </c>
      <c r="F25" s="137">
        <f t="shared" si="1"/>
        <v>8155</v>
      </c>
      <c r="G25" s="138" t="s">
        <v>37</v>
      </c>
      <c r="H25" s="139" t="s">
        <v>38</v>
      </c>
      <c r="I25" s="140">
        <v>1</v>
      </c>
      <c r="J25" s="141">
        <v>30.64</v>
      </c>
      <c r="K25" s="142">
        <f>J25*I25</f>
        <v>30.64</v>
      </c>
      <c r="L25" s="93"/>
      <c r="M25" s="93">
        <v>5</v>
      </c>
      <c r="N25" s="93"/>
      <c r="O25" s="93"/>
      <c r="P25" s="93"/>
      <c r="Q25" s="93"/>
    </row>
    <row r="26" spans="1:17" s="81" customFormat="1" ht="19.5" customHeight="1">
      <c r="A26" s="132">
        <v>6</v>
      </c>
      <c r="B26" s="133">
        <v>41</v>
      </c>
      <c r="C26" s="134" t="s">
        <v>92</v>
      </c>
      <c r="D26" s="135" t="s">
        <v>93</v>
      </c>
      <c r="E26" s="136">
        <v>32538</v>
      </c>
      <c r="F26" s="137">
        <f t="shared" si="1"/>
        <v>8896</v>
      </c>
      <c r="G26" s="138" t="s">
        <v>49</v>
      </c>
      <c r="H26" s="139" t="s">
        <v>76</v>
      </c>
      <c r="I26" s="140">
        <v>1</v>
      </c>
      <c r="J26" s="141" t="s">
        <v>166</v>
      </c>
      <c r="K26" s="142"/>
      <c r="L26" s="93"/>
      <c r="M26" s="93">
        <v>6</v>
      </c>
      <c r="N26" s="93"/>
      <c r="O26" s="93"/>
      <c r="P26" s="93"/>
      <c r="Q26" s="93"/>
    </row>
    <row r="27" spans="1:17" s="81" customFormat="1" ht="19.5" customHeight="1">
      <c r="A27" s="132"/>
      <c r="B27" s="133">
        <v>8</v>
      </c>
      <c r="C27" s="134" t="s">
        <v>77</v>
      </c>
      <c r="D27" s="135" t="s">
        <v>78</v>
      </c>
      <c r="E27" s="136">
        <v>33197</v>
      </c>
      <c r="F27" s="137">
        <f>IF(COUNT(E27)=0,"---",41434-E27)</f>
        <v>8237</v>
      </c>
      <c r="G27" s="138" t="s">
        <v>49</v>
      </c>
      <c r="H27" s="139" t="s">
        <v>27</v>
      </c>
      <c r="I27" s="140">
        <v>1</v>
      </c>
      <c r="J27" s="141" t="s">
        <v>51</v>
      </c>
      <c r="K27" s="142"/>
      <c r="L27" s="93"/>
      <c r="M27" s="93"/>
      <c r="N27" s="93"/>
      <c r="O27" s="93"/>
      <c r="P27" s="93"/>
      <c r="Q27" s="93"/>
    </row>
    <row r="28" spans="1:17" s="81" customFormat="1" ht="19.5" customHeight="1">
      <c r="A28" s="132"/>
      <c r="B28" s="133">
        <v>48</v>
      </c>
      <c r="C28" s="134" t="s">
        <v>143</v>
      </c>
      <c r="D28" s="135" t="s">
        <v>144</v>
      </c>
      <c r="E28" s="136">
        <v>34164</v>
      </c>
      <c r="F28" s="137">
        <f>IF(COUNT(E28)=0,"---",41434-E28)</f>
        <v>7270</v>
      </c>
      <c r="G28" s="138" t="s">
        <v>26</v>
      </c>
      <c r="H28" s="139" t="s">
        <v>61</v>
      </c>
      <c r="I28" s="140">
        <v>1</v>
      </c>
      <c r="J28" s="141" t="s">
        <v>51</v>
      </c>
      <c r="K28" s="142"/>
      <c r="L28" s="93"/>
      <c r="M28" s="93"/>
      <c r="N28" s="93"/>
      <c r="O28" s="93"/>
      <c r="P28" s="93"/>
      <c r="Q28" s="93"/>
    </row>
    <row r="29" spans="1:17" s="81" customFormat="1" ht="19.5" customHeight="1">
      <c r="A29" s="132"/>
      <c r="B29" s="133">
        <v>20</v>
      </c>
      <c r="C29" s="134" t="s">
        <v>149</v>
      </c>
      <c r="D29" s="135" t="s">
        <v>150</v>
      </c>
      <c r="E29" s="136">
        <v>31422</v>
      </c>
      <c r="F29" s="137">
        <f>IF(COUNT(E29)=0,"---",41434-E29)</f>
        <v>10012</v>
      </c>
      <c r="G29" s="138" t="s">
        <v>54</v>
      </c>
      <c r="H29" s="139" t="s">
        <v>38</v>
      </c>
      <c r="I29" s="140">
        <v>1</v>
      </c>
      <c r="J29" s="141" t="s">
        <v>51</v>
      </c>
      <c r="K29" s="142"/>
      <c r="L29" s="93"/>
      <c r="M29" s="93"/>
      <c r="N29" s="93"/>
      <c r="O29" s="93"/>
      <c r="P29" s="93"/>
      <c r="Q29" s="93"/>
    </row>
    <row r="30" spans="1:17" s="81" customFormat="1" ht="19.5" customHeight="1">
      <c r="A30" s="132"/>
      <c r="B30" s="133">
        <v>62</v>
      </c>
      <c r="C30" s="134" t="s">
        <v>88</v>
      </c>
      <c r="D30" s="135" t="s">
        <v>89</v>
      </c>
      <c r="E30" s="136">
        <v>33839</v>
      </c>
      <c r="F30" s="137">
        <f>IF(COUNT(E30)=0,"---",41434-E30)</f>
        <v>7595</v>
      </c>
      <c r="G30" s="138" t="s">
        <v>26</v>
      </c>
      <c r="H30" s="139" t="s">
        <v>32</v>
      </c>
      <c r="I30" s="140">
        <v>1</v>
      </c>
      <c r="J30" s="141" t="s">
        <v>51</v>
      </c>
      <c r="K30" s="142"/>
      <c r="L30" s="93"/>
      <c r="M30" s="93"/>
      <c r="N30" s="93"/>
      <c r="O30" s="93"/>
      <c r="P30" s="93"/>
      <c r="Q30" s="93"/>
    </row>
  </sheetData>
  <sheetProtection/>
  <mergeCells count="20">
    <mergeCell ref="E19:E20"/>
    <mergeCell ref="F19:F20"/>
    <mergeCell ref="E8:E9"/>
    <mergeCell ref="F8:F9"/>
    <mergeCell ref="B19:B20"/>
    <mergeCell ref="C19:C20"/>
    <mergeCell ref="D19:D20"/>
    <mergeCell ref="B8:B9"/>
    <mergeCell ref="C8:C9"/>
    <mergeCell ref="D8:D9"/>
    <mergeCell ref="J8:J9"/>
    <mergeCell ref="K8:K9"/>
    <mergeCell ref="G19:G20"/>
    <mergeCell ref="H19:H20"/>
    <mergeCell ref="I19:I20"/>
    <mergeCell ref="J19:J20"/>
    <mergeCell ref="K19:K20"/>
    <mergeCell ref="H8:H9"/>
    <mergeCell ref="I8:I9"/>
    <mergeCell ref="G8:G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showZeros="0" workbookViewId="0" topLeftCell="A1">
      <selection activeCell="A3" sqref="A3"/>
    </sheetView>
  </sheetViews>
  <sheetFormatPr defaultColWidth="9.140625" defaultRowHeight="12.75"/>
  <cols>
    <col min="1" max="1" width="7.57421875" style="49" customWidth="1"/>
    <col min="2" max="2" width="4.57421875" style="49" customWidth="1"/>
    <col min="3" max="3" width="10.57421875" style="49" bestFit="1" customWidth="1"/>
    <col min="4" max="4" width="14.28125" style="49" customWidth="1"/>
    <col min="5" max="5" width="9.00390625" style="49" customWidth="1"/>
    <col min="6" max="6" width="5.00390625" style="49" bestFit="1" customWidth="1"/>
    <col min="7" max="7" width="3.421875" style="49" customWidth="1"/>
    <col min="8" max="8" width="7.7109375" style="49" bestFit="1" customWidth="1"/>
    <col min="9" max="9" width="4.421875" style="49" customWidth="1"/>
    <col min="10" max="10" width="9.57421875" style="49" customWidth="1"/>
    <col min="11" max="11" width="7.8515625" style="49" customWidth="1"/>
    <col min="12" max="17" width="9.57421875" style="49" customWidth="1"/>
    <col min="18" max="16384" width="9.140625" style="49" customWidth="1"/>
  </cols>
  <sheetData>
    <row r="1" spans="1:10" ht="20.25" customHeight="1">
      <c r="A1" s="48" t="s">
        <v>0</v>
      </c>
      <c r="C1" s="50"/>
      <c r="D1" s="50"/>
      <c r="E1" s="50"/>
      <c r="F1" s="50"/>
      <c r="G1" s="50"/>
      <c r="H1" s="50"/>
      <c r="I1" s="50"/>
      <c r="J1" s="50"/>
    </row>
    <row r="2" spans="1:10" ht="20.25" customHeight="1">
      <c r="A2" s="48" t="s">
        <v>1</v>
      </c>
      <c r="C2" s="50"/>
      <c r="D2" s="50"/>
      <c r="E2" s="50"/>
      <c r="F2" s="50"/>
      <c r="G2" s="50"/>
      <c r="H2" s="50"/>
      <c r="I2" s="50"/>
      <c r="J2" s="50"/>
    </row>
    <row r="3" spans="2:10" ht="12.75" customHeight="1">
      <c r="B3" s="52" t="s">
        <v>2</v>
      </c>
      <c r="C3" s="53"/>
      <c r="D3" s="53"/>
      <c r="E3" s="53"/>
      <c r="F3" s="53"/>
      <c r="G3" s="53"/>
      <c r="H3" s="53"/>
      <c r="I3" s="53"/>
      <c r="J3" s="53"/>
    </row>
    <row r="4" spans="2:11" ht="12.75" customHeight="1">
      <c r="B4" s="52"/>
      <c r="C4" s="53"/>
      <c r="D4" s="53"/>
      <c r="E4" s="53"/>
      <c r="F4" s="53"/>
      <c r="G4" s="53"/>
      <c r="H4" s="53"/>
      <c r="I4" s="53"/>
      <c r="J4" s="53"/>
      <c r="K4" s="53"/>
    </row>
    <row r="5" spans="1:17" ht="19.5" customHeight="1">
      <c r="A5" s="55"/>
      <c r="B5" s="55"/>
      <c r="C5" s="56" t="s">
        <v>134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1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ht="19.5" customHeight="1">
      <c r="A7" s="58"/>
      <c r="B7" s="55"/>
      <c r="C7" s="55"/>
      <c r="D7" s="55"/>
      <c r="E7" s="55"/>
      <c r="F7" s="55"/>
      <c r="G7" s="55"/>
      <c r="H7" s="55"/>
      <c r="I7" s="55"/>
      <c r="J7" s="78"/>
      <c r="K7" s="78"/>
      <c r="L7" s="55"/>
      <c r="M7" s="55"/>
      <c r="N7" s="55"/>
      <c r="O7" s="55"/>
      <c r="P7" s="55"/>
      <c r="Q7" s="55"/>
    </row>
    <row r="8" spans="1:17" ht="19.5" customHeight="1">
      <c r="A8" s="60" t="s">
        <v>6</v>
      </c>
      <c r="B8" s="185" t="s">
        <v>7</v>
      </c>
      <c r="C8" s="187" t="s">
        <v>8</v>
      </c>
      <c r="D8" s="189" t="s">
        <v>9</v>
      </c>
      <c r="E8" s="194" t="s">
        <v>10</v>
      </c>
      <c r="F8" s="196" t="s">
        <v>11</v>
      </c>
      <c r="G8" s="196" t="s">
        <v>12</v>
      </c>
      <c r="H8" s="196" t="s">
        <v>13</v>
      </c>
      <c r="I8" s="196" t="s">
        <v>14</v>
      </c>
      <c r="J8" s="199" t="s">
        <v>135</v>
      </c>
      <c r="K8" s="198" t="s">
        <v>18</v>
      </c>
      <c r="L8" s="55"/>
      <c r="M8" s="55"/>
      <c r="N8" s="55"/>
      <c r="O8" s="55"/>
      <c r="P8" s="55"/>
      <c r="Q8" s="55"/>
    </row>
    <row r="9" spans="1:17" ht="15" customHeight="1">
      <c r="A9" s="61" t="s">
        <v>21</v>
      </c>
      <c r="B9" s="186"/>
      <c r="C9" s="188"/>
      <c r="D9" s="190"/>
      <c r="E9" s="195"/>
      <c r="F9" s="197"/>
      <c r="G9" s="197"/>
      <c r="H9" s="197"/>
      <c r="I9" s="197"/>
      <c r="J9" s="199"/>
      <c r="K9" s="198"/>
      <c r="L9" s="55"/>
      <c r="M9" s="55"/>
      <c r="N9" s="55"/>
      <c r="O9" s="55"/>
      <c r="P9" s="55"/>
      <c r="Q9" s="55"/>
    </row>
    <row r="10" spans="1:11" s="81" customFormat="1" ht="18" customHeight="1">
      <c r="A10" s="14">
        <v>1</v>
      </c>
      <c r="B10" s="11">
        <v>57</v>
      </c>
      <c r="C10" s="16" t="s">
        <v>29</v>
      </c>
      <c r="D10" s="17" t="s">
        <v>30</v>
      </c>
      <c r="E10" s="46">
        <v>22772</v>
      </c>
      <c r="F10" s="47">
        <f>IF(COUNT(E10)=0,"---",41434-E10)</f>
        <v>18662</v>
      </c>
      <c r="G10" s="20" t="s">
        <v>31</v>
      </c>
      <c r="H10" s="21" t="s">
        <v>32</v>
      </c>
      <c r="I10" s="22">
        <v>0.95</v>
      </c>
      <c r="J10" s="79">
        <v>0.0010373842592592594</v>
      </c>
      <c r="K10" s="80">
        <f>J10*I10</f>
        <v>0.0009855150462962964</v>
      </c>
    </row>
    <row r="11" spans="1:11" s="81" customFormat="1" ht="18" customHeight="1">
      <c r="A11" s="14">
        <v>2</v>
      </c>
      <c r="B11" s="11">
        <v>51</v>
      </c>
      <c r="C11" s="16" t="s">
        <v>136</v>
      </c>
      <c r="D11" s="17" t="s">
        <v>137</v>
      </c>
      <c r="E11" s="46">
        <v>35082</v>
      </c>
      <c r="F11" s="47">
        <f>IF(COUNT(E11)=0,"---",41434-E11)</f>
        <v>6352</v>
      </c>
      <c r="G11" s="20" t="s">
        <v>26</v>
      </c>
      <c r="H11" s="21" t="s">
        <v>61</v>
      </c>
      <c r="I11" s="22">
        <v>1</v>
      </c>
      <c r="J11" s="79">
        <v>0.0010396990740740742</v>
      </c>
      <c r="K11" s="80">
        <f>J11*I11</f>
        <v>0.0010396990740740742</v>
      </c>
    </row>
    <row r="12" spans="1:11" s="81" customFormat="1" ht="18" customHeight="1">
      <c r="A12" s="14">
        <v>3</v>
      </c>
      <c r="B12" s="11">
        <v>60</v>
      </c>
      <c r="C12" s="16" t="s">
        <v>138</v>
      </c>
      <c r="D12" s="17" t="s">
        <v>139</v>
      </c>
      <c r="E12" s="46">
        <v>31956</v>
      </c>
      <c r="F12" s="47">
        <f>IF(COUNT(E12)=0,"---",41434-E12)</f>
        <v>9478</v>
      </c>
      <c r="G12" s="20" t="s">
        <v>26</v>
      </c>
      <c r="H12" s="21" t="s">
        <v>32</v>
      </c>
      <c r="I12" s="22">
        <v>1</v>
      </c>
      <c r="J12" s="79">
        <v>0.0010850694444444445</v>
      </c>
      <c r="K12" s="80">
        <f>J12*I12</f>
        <v>0.0010850694444444445</v>
      </c>
    </row>
    <row r="13" spans="1:11" s="81" customFormat="1" ht="18" customHeight="1">
      <c r="A13" s="14"/>
      <c r="B13" s="11">
        <v>52</v>
      </c>
      <c r="C13" s="16" t="s">
        <v>140</v>
      </c>
      <c r="D13" s="17" t="s">
        <v>141</v>
      </c>
      <c r="E13" s="46">
        <v>35598</v>
      </c>
      <c r="F13" s="47">
        <f>IF(COUNT(E13)=0,"---",41434-E13)</f>
        <v>5836</v>
      </c>
      <c r="G13" s="20" t="s">
        <v>49</v>
      </c>
      <c r="H13" s="21" t="s">
        <v>61</v>
      </c>
      <c r="I13" s="22">
        <v>1</v>
      </c>
      <c r="J13" s="79" t="s">
        <v>51</v>
      </c>
      <c r="K13" s="80" t="s">
        <v>51</v>
      </c>
    </row>
    <row r="14" s="81" customFormat="1" ht="12.75"/>
  </sheetData>
  <sheetProtection/>
  <mergeCells count="10">
    <mergeCell ref="K8:K9"/>
    <mergeCell ref="I8:I9"/>
    <mergeCell ref="G8:G9"/>
    <mergeCell ref="J8:J9"/>
    <mergeCell ref="E8:E9"/>
    <mergeCell ref="F8:F9"/>
    <mergeCell ref="H8:H9"/>
    <mergeCell ref="B8:B9"/>
    <mergeCell ref="C8:C9"/>
    <mergeCell ref="D8:D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1" width="5.00390625" style="49" customWidth="1"/>
    <col min="2" max="2" width="4.57421875" style="49" customWidth="1"/>
    <col min="3" max="3" width="10.57421875" style="49" bestFit="1" customWidth="1"/>
    <col min="4" max="4" width="14.28125" style="49" customWidth="1"/>
    <col min="5" max="5" width="9.00390625" style="49" customWidth="1"/>
    <col min="6" max="6" width="5.00390625" style="49" bestFit="1" customWidth="1"/>
    <col min="7" max="7" width="3.421875" style="49" customWidth="1"/>
    <col min="8" max="8" width="7.7109375" style="49" bestFit="1" customWidth="1"/>
    <col min="9" max="9" width="4.421875" style="49" customWidth="1"/>
    <col min="10" max="10" width="5.140625" style="49" customWidth="1"/>
    <col min="11" max="11" width="9.57421875" style="49" customWidth="1"/>
    <col min="12" max="12" width="7.8515625" style="49" customWidth="1"/>
    <col min="13" max="13" width="7.7109375" style="49" customWidth="1"/>
    <col min="14" max="19" width="9.57421875" style="49" customWidth="1"/>
    <col min="20" max="16384" width="9.140625" style="49" customWidth="1"/>
  </cols>
  <sheetData>
    <row r="1" spans="1:11" ht="20.25" customHeight="1">
      <c r="A1" s="48" t="s">
        <v>0</v>
      </c>
      <c r="C1" s="50"/>
      <c r="D1" s="50"/>
      <c r="E1" s="50"/>
      <c r="F1" s="50"/>
      <c r="G1" s="50"/>
      <c r="H1" s="50"/>
      <c r="I1" s="50"/>
      <c r="J1" s="50"/>
      <c r="K1" s="50"/>
    </row>
    <row r="2" spans="1:11" ht="20.25" customHeight="1">
      <c r="A2" s="48" t="s">
        <v>1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ht="12.75" customHeight="1">
      <c r="B3" s="52" t="s">
        <v>237</v>
      </c>
      <c r="C3" s="53"/>
      <c r="D3" s="53"/>
      <c r="E3" s="53"/>
      <c r="F3" s="53"/>
      <c r="G3" s="53"/>
      <c r="H3" s="53"/>
      <c r="I3" s="53"/>
      <c r="J3" s="53"/>
      <c r="K3" s="53"/>
    </row>
    <row r="4" spans="2:13" ht="12.75" customHeight="1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9" ht="19.5" customHeight="1">
      <c r="A5" s="55"/>
      <c r="B5" s="55"/>
      <c r="C5" s="56" t="s">
        <v>134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1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19.5" customHeight="1">
      <c r="A7" s="58"/>
      <c r="B7" s="55"/>
      <c r="C7" s="55"/>
      <c r="D7" s="55"/>
      <c r="E7" s="55"/>
      <c r="F7" s="55"/>
      <c r="G7" s="127"/>
      <c r="H7" s="128"/>
      <c r="I7" s="55"/>
      <c r="J7" s="55"/>
      <c r="K7" s="78"/>
      <c r="L7" s="78"/>
      <c r="M7" s="78"/>
      <c r="N7" s="55"/>
      <c r="O7" s="55"/>
      <c r="P7" s="55"/>
      <c r="Q7" s="55"/>
      <c r="R7" s="55"/>
      <c r="S7" s="55"/>
    </row>
    <row r="8" spans="1:19" ht="19.5" customHeight="1">
      <c r="A8" s="60" t="s">
        <v>6</v>
      </c>
      <c r="B8" s="185" t="s">
        <v>7</v>
      </c>
      <c r="C8" s="187" t="s">
        <v>8</v>
      </c>
      <c r="D8" s="189" t="s">
        <v>9</v>
      </c>
      <c r="E8" s="194" t="s">
        <v>10</v>
      </c>
      <c r="F8" s="196" t="s">
        <v>11</v>
      </c>
      <c r="G8" s="196" t="s">
        <v>12</v>
      </c>
      <c r="H8" s="196" t="s">
        <v>13</v>
      </c>
      <c r="I8" s="196" t="s">
        <v>14</v>
      </c>
      <c r="J8" s="194" t="s">
        <v>15</v>
      </c>
      <c r="K8" s="199" t="s">
        <v>135</v>
      </c>
      <c r="L8" s="198" t="s">
        <v>18</v>
      </c>
      <c r="M8" s="198" t="s">
        <v>19</v>
      </c>
      <c r="N8" s="55"/>
      <c r="O8" s="55"/>
      <c r="P8" s="55"/>
      <c r="Q8" s="55"/>
      <c r="R8" s="55"/>
      <c r="S8" s="55"/>
    </row>
    <row r="9" spans="1:19" ht="15" customHeight="1">
      <c r="A9" s="61" t="s">
        <v>23</v>
      </c>
      <c r="B9" s="186"/>
      <c r="C9" s="188"/>
      <c r="D9" s="190"/>
      <c r="E9" s="195"/>
      <c r="F9" s="197"/>
      <c r="G9" s="197"/>
      <c r="H9" s="197"/>
      <c r="I9" s="197"/>
      <c r="J9" s="195"/>
      <c r="K9" s="199"/>
      <c r="L9" s="198"/>
      <c r="M9" s="198"/>
      <c r="N9" s="55"/>
      <c r="O9" s="55"/>
      <c r="P9" s="55"/>
      <c r="Q9" s="55"/>
      <c r="R9" s="55"/>
      <c r="S9" s="55"/>
    </row>
    <row r="10" spans="1:19" ht="19.5" customHeight="1">
      <c r="A10" s="64">
        <v>1</v>
      </c>
      <c r="B10" s="29">
        <v>57</v>
      </c>
      <c r="C10" s="30" t="s">
        <v>29</v>
      </c>
      <c r="D10" s="31" t="s">
        <v>30</v>
      </c>
      <c r="E10" s="124">
        <v>22772</v>
      </c>
      <c r="F10" s="76">
        <f>IF(COUNT(E10)=0,"---",41434-E10)</f>
        <v>18662</v>
      </c>
      <c r="G10" s="34" t="s">
        <v>31</v>
      </c>
      <c r="H10" s="35" t="s">
        <v>32</v>
      </c>
      <c r="I10" s="22">
        <v>0.95</v>
      </c>
      <c r="J10" s="83">
        <v>0.8108</v>
      </c>
      <c r="K10" s="84">
        <v>0.0009640046296296298</v>
      </c>
      <c r="L10" s="85">
        <f>K10*I10</f>
        <v>0.0009158043981481482</v>
      </c>
      <c r="M10" s="85">
        <f>L10*J10</f>
        <v>0.0007425342060185185</v>
      </c>
      <c r="N10" s="55"/>
      <c r="O10" s="55"/>
      <c r="P10" s="55"/>
      <c r="Q10" s="55"/>
      <c r="R10" s="55"/>
      <c r="S10" s="55"/>
    </row>
    <row r="11" spans="1:19" ht="19.5" customHeight="1">
      <c r="A11" s="64">
        <v>2</v>
      </c>
      <c r="B11" s="29">
        <v>59</v>
      </c>
      <c r="C11" s="30" t="s">
        <v>159</v>
      </c>
      <c r="D11" s="31" t="s">
        <v>160</v>
      </c>
      <c r="E11" s="124">
        <v>26668</v>
      </c>
      <c r="F11" s="76">
        <f>IF(COUNT(E11)=0,"---",41434-E11)</f>
        <v>14766</v>
      </c>
      <c r="G11" s="34" t="s">
        <v>26</v>
      </c>
      <c r="H11" s="35" t="s">
        <v>32</v>
      </c>
      <c r="I11" s="22">
        <v>1</v>
      </c>
      <c r="J11" s="83">
        <v>0.9065</v>
      </c>
      <c r="K11" s="84">
        <v>0.001160763888888889</v>
      </c>
      <c r="L11" s="85">
        <f>K11*I11</f>
        <v>0.001160763888888889</v>
      </c>
      <c r="M11" s="85">
        <f>L11*J11</f>
        <v>0.0010522324652777778</v>
      </c>
      <c r="N11" s="55"/>
      <c r="O11" s="55"/>
      <c r="P11" s="55"/>
      <c r="Q11" s="55"/>
      <c r="R11" s="55"/>
      <c r="S11" s="55"/>
    </row>
    <row r="12" spans="1:19" ht="19.5" customHeight="1">
      <c r="A12" s="64"/>
      <c r="B12" s="29">
        <v>16</v>
      </c>
      <c r="C12" s="30" t="s">
        <v>57</v>
      </c>
      <c r="D12" s="31" t="s">
        <v>58</v>
      </c>
      <c r="E12" s="124">
        <v>22537</v>
      </c>
      <c r="F12" s="76">
        <f>IF(COUNT(E12)=0,"---",41434-E12)</f>
        <v>18897</v>
      </c>
      <c r="G12" s="34" t="s">
        <v>54</v>
      </c>
      <c r="H12" s="35" t="s">
        <v>38</v>
      </c>
      <c r="I12" s="22"/>
      <c r="J12" s="83">
        <v>0.8108</v>
      </c>
      <c r="K12" s="84" t="s">
        <v>244</v>
      </c>
      <c r="L12" s="85"/>
      <c r="M12" s="85"/>
      <c r="N12" s="55"/>
      <c r="O12" s="55"/>
      <c r="P12" s="55"/>
      <c r="Q12" s="55"/>
      <c r="R12" s="55"/>
      <c r="S12" s="55"/>
    </row>
    <row r="13" spans="1:19" ht="19.5" customHeight="1">
      <c r="A13" s="64"/>
      <c r="B13" s="29">
        <v>32</v>
      </c>
      <c r="C13" s="30" t="s">
        <v>47</v>
      </c>
      <c r="D13" s="31" t="s">
        <v>48</v>
      </c>
      <c r="E13" s="124">
        <v>22159</v>
      </c>
      <c r="F13" s="76">
        <f>IF(COUNT(E13)=0,"---",41434-E13)</f>
        <v>19275</v>
      </c>
      <c r="G13" s="34" t="s">
        <v>49</v>
      </c>
      <c r="H13" s="35" t="s">
        <v>50</v>
      </c>
      <c r="I13" s="22"/>
      <c r="J13" s="83">
        <v>0.8032</v>
      </c>
      <c r="K13" s="84" t="s">
        <v>51</v>
      </c>
      <c r="L13" s="85"/>
      <c r="M13" s="85"/>
      <c r="N13" s="55"/>
      <c r="O13" s="55"/>
      <c r="P13" s="55"/>
      <c r="Q13" s="55"/>
      <c r="R13" s="55"/>
      <c r="S13" s="55"/>
    </row>
  </sheetData>
  <sheetProtection/>
  <mergeCells count="12">
    <mergeCell ref="L8:L9"/>
    <mergeCell ref="M8:M9"/>
    <mergeCell ref="I8:I9"/>
    <mergeCell ref="G8:G9"/>
    <mergeCell ref="K8:K9"/>
    <mergeCell ref="J8:J9"/>
    <mergeCell ref="E8:E9"/>
    <mergeCell ref="F8:F9"/>
    <mergeCell ref="H8:H9"/>
    <mergeCell ref="B8:B9"/>
    <mergeCell ref="C8:C9"/>
    <mergeCell ref="D8:D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"/>
  <sheetViews>
    <sheetView showZeros="0" workbookViewId="0" topLeftCell="A1">
      <selection activeCell="A3" sqref="A3"/>
    </sheetView>
  </sheetViews>
  <sheetFormatPr defaultColWidth="9.140625" defaultRowHeight="12.75"/>
  <cols>
    <col min="1" max="1" width="6.00390625" style="49" customWidth="1"/>
    <col min="2" max="2" width="4.57421875" style="49" customWidth="1"/>
    <col min="3" max="3" width="10.57421875" style="49" bestFit="1" customWidth="1"/>
    <col min="4" max="4" width="14.28125" style="49" customWidth="1"/>
    <col min="5" max="5" width="9.00390625" style="49" customWidth="1"/>
    <col min="6" max="6" width="5.00390625" style="49" bestFit="1" customWidth="1"/>
    <col min="7" max="7" width="4.57421875" style="49" bestFit="1" customWidth="1"/>
    <col min="8" max="8" width="8.421875" style="49" bestFit="1" customWidth="1"/>
    <col min="9" max="9" width="4.421875" style="49" customWidth="1"/>
    <col min="10" max="10" width="9.57421875" style="49" customWidth="1"/>
    <col min="11" max="11" width="7.8515625" style="49" customWidth="1"/>
    <col min="12" max="12" width="6.00390625" style="49" customWidth="1"/>
    <col min="13" max="17" width="9.57421875" style="49" customWidth="1"/>
    <col min="18" max="16384" width="9.140625" style="49" customWidth="1"/>
  </cols>
  <sheetData>
    <row r="1" spans="1:10" ht="20.25" customHeight="1">
      <c r="A1" s="48" t="s">
        <v>0</v>
      </c>
      <c r="C1" s="50"/>
      <c r="D1" s="50"/>
      <c r="E1" s="50"/>
      <c r="F1" s="50"/>
      <c r="G1" s="50"/>
      <c r="H1" s="50"/>
      <c r="I1" s="50"/>
      <c r="J1" s="50"/>
    </row>
    <row r="2" spans="1:10" ht="20.25" customHeight="1">
      <c r="A2" s="48" t="s">
        <v>1</v>
      </c>
      <c r="C2" s="50"/>
      <c r="D2" s="50"/>
      <c r="E2" s="50"/>
      <c r="F2" s="50"/>
      <c r="G2" s="50"/>
      <c r="H2" s="50"/>
      <c r="I2" s="50"/>
      <c r="J2" s="50"/>
    </row>
    <row r="3" spans="2:10" ht="12.75" customHeight="1">
      <c r="B3" s="52" t="s">
        <v>2</v>
      </c>
      <c r="C3" s="53"/>
      <c r="D3" s="53"/>
      <c r="E3" s="53"/>
      <c r="F3" s="53"/>
      <c r="G3" s="53"/>
      <c r="H3" s="53"/>
      <c r="I3" s="53"/>
      <c r="J3" s="53"/>
    </row>
    <row r="4" spans="2:11" ht="12.75" customHeight="1">
      <c r="B4" s="52"/>
      <c r="C4" s="53"/>
      <c r="D4" s="53"/>
      <c r="E4" s="53"/>
      <c r="F4" s="53"/>
      <c r="G4" s="53"/>
      <c r="H4" s="53"/>
      <c r="I4" s="53"/>
      <c r="J4" s="53"/>
      <c r="K4" s="53"/>
    </row>
    <row r="5" spans="1:17" ht="19.5" customHeight="1">
      <c r="A5" s="55"/>
      <c r="B5" s="55"/>
      <c r="C5" s="56" t="s">
        <v>142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1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ht="19.5" customHeight="1">
      <c r="A7" s="58"/>
      <c r="B7" s="55"/>
      <c r="C7" s="55"/>
      <c r="D7" s="55"/>
      <c r="E7" s="55"/>
      <c r="F7" s="55"/>
      <c r="G7" s="55"/>
      <c r="H7" s="55"/>
      <c r="I7" s="55"/>
      <c r="J7" s="78"/>
      <c r="K7" s="78"/>
      <c r="L7" s="55"/>
      <c r="M7" s="55"/>
      <c r="N7" s="55"/>
      <c r="O7" s="55"/>
      <c r="P7" s="55"/>
      <c r="Q7" s="55"/>
    </row>
    <row r="8" spans="1:17" ht="19.5" customHeight="1">
      <c r="A8" s="60" t="s">
        <v>6</v>
      </c>
      <c r="B8" s="185" t="s">
        <v>7</v>
      </c>
      <c r="C8" s="187" t="s">
        <v>8</v>
      </c>
      <c r="D8" s="189" t="s">
        <v>9</v>
      </c>
      <c r="E8" s="194" t="s">
        <v>10</v>
      </c>
      <c r="F8" s="196" t="s">
        <v>11</v>
      </c>
      <c r="G8" s="196" t="s">
        <v>12</v>
      </c>
      <c r="H8" s="196" t="s">
        <v>13</v>
      </c>
      <c r="I8" s="196" t="s">
        <v>14</v>
      </c>
      <c r="J8" s="199" t="s">
        <v>135</v>
      </c>
      <c r="K8" s="198" t="s">
        <v>18</v>
      </c>
      <c r="L8" s="55"/>
      <c r="M8" s="55"/>
      <c r="N8" s="55"/>
      <c r="O8" s="55"/>
      <c r="P8" s="55"/>
      <c r="Q8" s="55"/>
    </row>
    <row r="9" spans="1:17" ht="15" customHeight="1">
      <c r="A9" s="61" t="s">
        <v>21</v>
      </c>
      <c r="B9" s="186"/>
      <c r="C9" s="188"/>
      <c r="D9" s="190"/>
      <c r="E9" s="195"/>
      <c r="F9" s="197"/>
      <c r="G9" s="197"/>
      <c r="H9" s="197"/>
      <c r="I9" s="197"/>
      <c r="J9" s="199"/>
      <c r="K9" s="198"/>
      <c r="L9" s="55"/>
      <c r="M9" s="55"/>
      <c r="N9" s="55"/>
      <c r="O9" s="55"/>
      <c r="P9" s="55"/>
      <c r="Q9" s="55"/>
    </row>
    <row r="10" spans="1:17" ht="19.5" customHeight="1">
      <c r="A10" s="64">
        <v>1</v>
      </c>
      <c r="B10" s="11">
        <v>53</v>
      </c>
      <c r="C10" s="16" t="s">
        <v>71</v>
      </c>
      <c r="D10" s="17" t="s">
        <v>72</v>
      </c>
      <c r="E10" s="82">
        <v>35347</v>
      </c>
      <c r="F10" s="47">
        <f aca="true" t="shared" si="0" ref="F10:F15">IF(COUNT(E10)=0,"---",41434-E10)</f>
        <v>6087</v>
      </c>
      <c r="G10" s="20" t="s">
        <v>26</v>
      </c>
      <c r="H10" s="21" t="s">
        <v>61</v>
      </c>
      <c r="I10" s="22">
        <v>1</v>
      </c>
      <c r="J10" s="84">
        <v>0.0006959490740740741</v>
      </c>
      <c r="K10" s="85">
        <f>J10*I10</f>
        <v>0.0006959490740740741</v>
      </c>
      <c r="L10" s="55"/>
      <c r="M10" s="55"/>
      <c r="N10" s="55"/>
      <c r="O10" s="55"/>
      <c r="P10" s="55"/>
      <c r="Q10" s="55"/>
    </row>
    <row r="11" spans="1:17" ht="19.5" customHeight="1">
      <c r="A11" s="64">
        <v>2</v>
      </c>
      <c r="B11" s="11">
        <v>48</v>
      </c>
      <c r="C11" s="16" t="s">
        <v>143</v>
      </c>
      <c r="D11" s="17" t="s">
        <v>144</v>
      </c>
      <c r="E11" s="82">
        <v>34164</v>
      </c>
      <c r="F11" s="47">
        <f t="shared" si="0"/>
        <v>7270</v>
      </c>
      <c r="G11" s="20" t="s">
        <v>26</v>
      </c>
      <c r="H11" s="21" t="s">
        <v>61</v>
      </c>
      <c r="I11" s="22">
        <v>1</v>
      </c>
      <c r="J11" s="84">
        <v>0.0006966435185185186</v>
      </c>
      <c r="K11" s="85">
        <f>J11*I11</f>
        <v>0.0006966435185185186</v>
      </c>
      <c r="L11" s="55"/>
      <c r="M11" s="55"/>
      <c r="N11" s="55"/>
      <c r="O11" s="55"/>
      <c r="P11" s="55"/>
      <c r="Q11" s="55"/>
    </row>
    <row r="12" spans="1:17" ht="19.5" customHeight="1">
      <c r="A12" s="64">
        <v>3</v>
      </c>
      <c r="B12" s="11">
        <v>42</v>
      </c>
      <c r="C12" s="16" t="s">
        <v>71</v>
      </c>
      <c r="D12" s="17" t="s">
        <v>145</v>
      </c>
      <c r="E12" s="82">
        <v>32372</v>
      </c>
      <c r="F12" s="47">
        <f t="shared" si="0"/>
        <v>9062</v>
      </c>
      <c r="G12" s="20" t="s">
        <v>49</v>
      </c>
      <c r="H12" s="21" t="s">
        <v>76</v>
      </c>
      <c r="I12" s="22">
        <v>1</v>
      </c>
      <c r="J12" s="84">
        <v>0.0007291666666666667</v>
      </c>
      <c r="K12" s="85">
        <f>J12*I12</f>
        <v>0.0007291666666666667</v>
      </c>
      <c r="L12" s="55"/>
      <c r="M12" s="55"/>
      <c r="N12" s="55"/>
      <c r="O12" s="55"/>
      <c r="P12" s="55"/>
      <c r="Q12" s="55"/>
    </row>
    <row r="13" spans="1:17" ht="19.5" customHeight="1">
      <c r="A13" s="64">
        <v>4</v>
      </c>
      <c r="B13" s="11">
        <v>69</v>
      </c>
      <c r="C13" s="16" t="s">
        <v>146</v>
      </c>
      <c r="D13" s="17" t="s">
        <v>147</v>
      </c>
      <c r="E13" s="82">
        <v>34736</v>
      </c>
      <c r="F13" s="47">
        <f t="shared" si="0"/>
        <v>6698</v>
      </c>
      <c r="G13" s="20" t="s">
        <v>83</v>
      </c>
      <c r="H13" s="21" t="s">
        <v>42</v>
      </c>
      <c r="I13" s="22">
        <v>1</v>
      </c>
      <c r="J13" s="84">
        <v>0.0007729166666666667</v>
      </c>
      <c r="K13" s="85">
        <f>J13*I13</f>
        <v>0.0007729166666666667</v>
      </c>
      <c r="L13" s="55"/>
      <c r="M13" s="55"/>
      <c r="N13" s="55"/>
      <c r="O13" s="55"/>
      <c r="P13" s="55"/>
      <c r="Q13" s="55"/>
    </row>
    <row r="14" spans="1:17" ht="19.5" customHeight="1">
      <c r="A14" s="64">
        <v>5</v>
      </c>
      <c r="B14" s="11">
        <v>68</v>
      </c>
      <c r="C14" s="16" t="s">
        <v>98</v>
      </c>
      <c r="D14" s="17" t="s">
        <v>148</v>
      </c>
      <c r="E14" s="82">
        <v>27159</v>
      </c>
      <c r="F14" s="47">
        <f t="shared" si="0"/>
        <v>14275</v>
      </c>
      <c r="G14" s="20" t="s">
        <v>54</v>
      </c>
      <c r="H14" s="21" t="s">
        <v>32</v>
      </c>
      <c r="I14" s="22">
        <v>1</v>
      </c>
      <c r="J14" s="84">
        <v>0.0007865740740740741</v>
      </c>
      <c r="K14" s="85">
        <f>J14*I14</f>
        <v>0.0007865740740740741</v>
      </c>
      <c r="L14" s="55"/>
      <c r="M14" s="55"/>
      <c r="N14" s="55"/>
      <c r="O14" s="55"/>
      <c r="P14" s="55"/>
      <c r="Q14" s="55"/>
    </row>
    <row r="15" spans="1:17" ht="19.5" customHeight="1">
      <c r="A15" s="64"/>
      <c r="B15" s="11">
        <v>20</v>
      </c>
      <c r="C15" s="16" t="s">
        <v>149</v>
      </c>
      <c r="D15" s="17" t="s">
        <v>150</v>
      </c>
      <c r="E15" s="82">
        <v>31422</v>
      </c>
      <c r="F15" s="47">
        <f t="shared" si="0"/>
        <v>10012</v>
      </c>
      <c r="G15" s="20" t="s">
        <v>54</v>
      </c>
      <c r="H15" s="21" t="s">
        <v>38</v>
      </c>
      <c r="I15" s="22">
        <v>1</v>
      </c>
      <c r="J15" s="84" t="s">
        <v>51</v>
      </c>
      <c r="K15" s="85"/>
      <c r="L15" s="55"/>
      <c r="M15" s="55"/>
      <c r="N15" s="55"/>
      <c r="O15" s="55"/>
      <c r="P15" s="55"/>
      <c r="Q15" s="55"/>
    </row>
  </sheetData>
  <sheetProtection/>
  <mergeCells count="10">
    <mergeCell ref="B8:B9"/>
    <mergeCell ref="C8:C9"/>
    <mergeCell ref="D8:D9"/>
    <mergeCell ref="H8:H9"/>
    <mergeCell ref="K8:K9"/>
    <mergeCell ref="E8:E9"/>
    <mergeCell ref="F8:F9"/>
    <mergeCell ref="I8:I9"/>
    <mergeCell ref="G8:G9"/>
    <mergeCell ref="J8:J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9"/>
  <sheetViews>
    <sheetView showZeros="0" workbookViewId="0" topLeftCell="A1">
      <selection activeCell="H11" sqref="H11"/>
    </sheetView>
  </sheetViews>
  <sheetFormatPr defaultColWidth="9.140625" defaultRowHeight="12.75"/>
  <cols>
    <col min="1" max="1" width="5.421875" style="49" customWidth="1"/>
    <col min="2" max="2" width="4.57421875" style="49" customWidth="1"/>
    <col min="3" max="3" width="10.57421875" style="49" bestFit="1" customWidth="1"/>
    <col min="4" max="4" width="14.28125" style="49" customWidth="1"/>
    <col min="5" max="5" width="9.00390625" style="49" customWidth="1"/>
    <col min="6" max="6" width="5.00390625" style="49" bestFit="1" customWidth="1"/>
    <col min="7" max="7" width="4.57421875" style="49" bestFit="1" customWidth="1"/>
    <col min="8" max="8" width="8.421875" style="49" customWidth="1"/>
    <col min="9" max="9" width="4.421875" style="49" customWidth="1"/>
    <col min="10" max="10" width="5.140625" style="49" customWidth="1"/>
    <col min="11" max="11" width="9.57421875" style="49" customWidth="1"/>
    <col min="12" max="12" width="7.8515625" style="49" customWidth="1"/>
    <col min="13" max="13" width="7.7109375" style="49" customWidth="1"/>
    <col min="14" max="19" width="9.57421875" style="49" customWidth="1"/>
    <col min="20" max="16384" width="9.140625" style="49" customWidth="1"/>
  </cols>
  <sheetData>
    <row r="1" spans="1:11" ht="20.25" customHeight="1">
      <c r="A1" s="48" t="s">
        <v>0</v>
      </c>
      <c r="C1" s="50"/>
      <c r="D1" s="50"/>
      <c r="E1" s="50"/>
      <c r="F1" s="50"/>
      <c r="G1" s="50"/>
      <c r="H1" s="50"/>
      <c r="I1" s="50"/>
      <c r="J1" s="50"/>
      <c r="K1" s="50"/>
    </row>
    <row r="2" spans="1:11" ht="20.25" customHeight="1">
      <c r="A2" s="48" t="s">
        <v>1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ht="12.75" customHeight="1">
      <c r="B3" s="52" t="s">
        <v>237</v>
      </c>
      <c r="C3" s="53"/>
      <c r="D3" s="53"/>
      <c r="E3" s="53"/>
      <c r="F3" s="53"/>
      <c r="G3" s="53"/>
      <c r="H3" s="53"/>
      <c r="I3" s="53"/>
      <c r="J3" s="53"/>
      <c r="K3" s="53"/>
    </row>
    <row r="4" spans="2:13" ht="12.75" customHeight="1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9" ht="19.5" customHeight="1">
      <c r="A5" s="55"/>
      <c r="B5" s="55"/>
      <c r="C5" s="56" t="s">
        <v>270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1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19.5" customHeight="1">
      <c r="A7" s="58"/>
      <c r="B7" s="55"/>
      <c r="C7" s="55"/>
      <c r="D7" s="55"/>
      <c r="E7" s="55"/>
      <c r="F7" s="55"/>
      <c r="G7" s="127"/>
      <c r="H7" s="55"/>
      <c r="I7" s="55"/>
      <c r="J7" s="55"/>
      <c r="K7" s="78"/>
      <c r="L7" s="78"/>
      <c r="M7" s="78"/>
      <c r="N7" s="55"/>
      <c r="O7" s="55"/>
      <c r="P7" s="55"/>
      <c r="Q7" s="55"/>
      <c r="R7" s="55"/>
      <c r="S7" s="55"/>
    </row>
    <row r="8" spans="1:19" ht="19.5" customHeight="1">
      <c r="A8" s="60" t="s">
        <v>6</v>
      </c>
      <c r="B8" s="185" t="s">
        <v>7</v>
      </c>
      <c r="C8" s="187" t="s">
        <v>8</v>
      </c>
      <c r="D8" s="189" t="s">
        <v>9</v>
      </c>
      <c r="E8" s="194" t="s">
        <v>10</v>
      </c>
      <c r="F8" s="196" t="s">
        <v>11</v>
      </c>
      <c r="G8" s="196" t="s">
        <v>12</v>
      </c>
      <c r="H8" s="196" t="s">
        <v>13</v>
      </c>
      <c r="I8" s="196" t="s">
        <v>14</v>
      </c>
      <c r="J8" s="194" t="s">
        <v>15</v>
      </c>
      <c r="K8" s="199" t="s">
        <v>135</v>
      </c>
      <c r="L8" s="198" t="s">
        <v>18</v>
      </c>
      <c r="M8" s="198" t="s">
        <v>19</v>
      </c>
      <c r="N8" s="55"/>
      <c r="O8" s="55"/>
      <c r="P8" s="55"/>
      <c r="Q8" s="55"/>
      <c r="R8" s="55"/>
      <c r="S8" s="55"/>
    </row>
    <row r="9" spans="1:19" ht="15" customHeight="1">
      <c r="A9" s="61" t="s">
        <v>23</v>
      </c>
      <c r="B9" s="186"/>
      <c r="C9" s="188"/>
      <c r="D9" s="190"/>
      <c r="E9" s="195"/>
      <c r="F9" s="197"/>
      <c r="G9" s="197"/>
      <c r="H9" s="197"/>
      <c r="I9" s="197"/>
      <c r="J9" s="195"/>
      <c r="K9" s="199"/>
      <c r="L9" s="198"/>
      <c r="M9" s="198"/>
      <c r="N9" s="55"/>
      <c r="O9" s="55"/>
      <c r="P9" s="55"/>
      <c r="Q9" s="55"/>
      <c r="R9" s="55"/>
      <c r="S9" s="55"/>
    </row>
    <row r="10" spans="1:19" ht="19.5" customHeight="1">
      <c r="A10" s="61">
        <v>1</v>
      </c>
      <c r="B10" s="29">
        <v>61</v>
      </c>
      <c r="C10" s="30" t="s">
        <v>104</v>
      </c>
      <c r="D10" s="31" t="s">
        <v>105</v>
      </c>
      <c r="E10" s="124">
        <v>22836</v>
      </c>
      <c r="F10" s="76">
        <f aca="true" t="shared" si="0" ref="F10:F19">IF(COUNT(E10)=0,"---",41434-E10)</f>
        <v>18598</v>
      </c>
      <c r="G10" s="34" t="s">
        <v>106</v>
      </c>
      <c r="H10" s="35" t="s">
        <v>32</v>
      </c>
      <c r="I10" s="22">
        <v>0.95</v>
      </c>
      <c r="J10" s="83">
        <v>0.8718</v>
      </c>
      <c r="K10" s="84">
        <v>0.0008597222222222222</v>
      </c>
      <c r="L10" s="85">
        <f aca="true" t="shared" si="1" ref="L10:M15">K10*I10</f>
        <v>0.0008167361111111111</v>
      </c>
      <c r="M10" s="85">
        <f t="shared" si="1"/>
        <v>0.0007120305416666666</v>
      </c>
      <c r="N10" s="55"/>
      <c r="O10" s="55"/>
      <c r="P10" s="55"/>
      <c r="Q10" s="55"/>
      <c r="R10" s="55"/>
      <c r="S10" s="55"/>
    </row>
    <row r="11" spans="1:19" ht="19.5" customHeight="1">
      <c r="A11" s="61">
        <v>2</v>
      </c>
      <c r="B11" s="29">
        <v>58</v>
      </c>
      <c r="C11" s="30" t="s">
        <v>164</v>
      </c>
      <c r="D11" s="31" t="s">
        <v>165</v>
      </c>
      <c r="E11" s="124">
        <v>24406</v>
      </c>
      <c r="F11" s="76">
        <f t="shared" si="0"/>
        <v>17028</v>
      </c>
      <c r="G11" s="34" t="s">
        <v>26</v>
      </c>
      <c r="H11" s="35" t="s">
        <v>32</v>
      </c>
      <c r="I11" s="22">
        <v>1</v>
      </c>
      <c r="J11" s="83">
        <v>0.8962</v>
      </c>
      <c r="K11" s="84">
        <v>0.000816087962962963</v>
      </c>
      <c r="L11" s="85">
        <f t="shared" si="1"/>
        <v>0.000816087962962963</v>
      </c>
      <c r="M11" s="85">
        <f t="shared" si="1"/>
        <v>0.0007313780324074075</v>
      </c>
      <c r="N11" s="55"/>
      <c r="O11" s="55"/>
      <c r="P11" s="55"/>
      <c r="Q11" s="55"/>
      <c r="R11" s="55"/>
      <c r="S11" s="55"/>
    </row>
    <row r="12" spans="1:19" ht="19.5" customHeight="1">
      <c r="A12" s="61">
        <v>3</v>
      </c>
      <c r="B12" s="29">
        <v>30</v>
      </c>
      <c r="C12" s="30" t="s">
        <v>167</v>
      </c>
      <c r="D12" s="31" t="s">
        <v>168</v>
      </c>
      <c r="E12" s="124">
        <v>20938</v>
      </c>
      <c r="F12" s="76">
        <f t="shared" si="0"/>
        <v>20496</v>
      </c>
      <c r="G12" s="34" t="s">
        <v>26</v>
      </c>
      <c r="H12" s="35" t="s">
        <v>50</v>
      </c>
      <c r="I12" s="22">
        <v>1</v>
      </c>
      <c r="J12" s="83">
        <v>0.838</v>
      </c>
      <c r="K12" s="84">
        <v>0.0009258101851851852</v>
      </c>
      <c r="L12" s="85">
        <f t="shared" si="1"/>
        <v>0.0009258101851851852</v>
      </c>
      <c r="M12" s="85">
        <f t="shared" si="1"/>
        <v>0.0007758289351851852</v>
      </c>
      <c r="N12" s="55"/>
      <c r="O12" s="55"/>
      <c r="P12" s="55"/>
      <c r="Q12" s="55"/>
      <c r="R12" s="55"/>
      <c r="S12" s="55"/>
    </row>
    <row r="13" spans="1:19" ht="19.5" customHeight="1">
      <c r="A13" s="61">
        <v>4</v>
      </c>
      <c r="B13" s="29">
        <v>14</v>
      </c>
      <c r="C13" s="30" t="s">
        <v>198</v>
      </c>
      <c r="D13" s="31" t="s">
        <v>199</v>
      </c>
      <c r="E13" s="124">
        <v>23542</v>
      </c>
      <c r="F13" s="76">
        <f t="shared" si="0"/>
        <v>17892</v>
      </c>
      <c r="G13" s="34" t="s">
        <v>54</v>
      </c>
      <c r="H13" s="35" t="s">
        <v>38</v>
      </c>
      <c r="I13" s="22">
        <v>1</v>
      </c>
      <c r="J13" s="83">
        <v>0.884</v>
      </c>
      <c r="K13" s="84">
        <v>0.0009424768518518519</v>
      </c>
      <c r="L13" s="85">
        <f t="shared" si="1"/>
        <v>0.0009424768518518519</v>
      </c>
      <c r="M13" s="85">
        <f t="shared" si="1"/>
        <v>0.0008331495370370371</v>
      </c>
      <c r="N13" s="55"/>
      <c r="O13" s="55"/>
      <c r="P13" s="55"/>
      <c r="Q13" s="55"/>
      <c r="R13" s="55"/>
      <c r="S13" s="55"/>
    </row>
    <row r="14" spans="1:19" ht="19.5" customHeight="1">
      <c r="A14" s="61">
        <v>5</v>
      </c>
      <c r="B14" s="29">
        <v>19</v>
      </c>
      <c r="C14" s="30" t="s">
        <v>109</v>
      </c>
      <c r="D14" s="31" t="s">
        <v>110</v>
      </c>
      <c r="E14" s="124">
        <v>22538</v>
      </c>
      <c r="F14" s="76">
        <f t="shared" si="0"/>
        <v>18896</v>
      </c>
      <c r="G14" s="34" t="s">
        <v>54</v>
      </c>
      <c r="H14" s="35" t="s">
        <v>38</v>
      </c>
      <c r="I14" s="22">
        <v>1</v>
      </c>
      <c r="J14" s="83">
        <v>0.8661</v>
      </c>
      <c r="K14" s="84">
        <v>0.0009938657407407407</v>
      </c>
      <c r="L14" s="85">
        <f t="shared" si="1"/>
        <v>0.0009938657407407407</v>
      </c>
      <c r="M14" s="85">
        <f t="shared" si="1"/>
        <v>0.0008607871180555555</v>
      </c>
      <c r="N14" s="55"/>
      <c r="O14" s="55"/>
      <c r="P14" s="55"/>
      <c r="Q14" s="55"/>
      <c r="R14" s="55"/>
      <c r="S14" s="55"/>
    </row>
    <row r="15" spans="1:19" ht="19.5" customHeight="1">
      <c r="A15" s="61">
        <v>6</v>
      </c>
      <c r="B15" s="29">
        <v>34</v>
      </c>
      <c r="C15" s="30" t="s">
        <v>114</v>
      </c>
      <c r="D15" s="31" t="s">
        <v>115</v>
      </c>
      <c r="E15" s="124">
        <v>20151</v>
      </c>
      <c r="F15" s="76">
        <f t="shared" si="0"/>
        <v>21283</v>
      </c>
      <c r="G15" s="34" t="s">
        <v>49</v>
      </c>
      <c r="H15" s="35" t="s">
        <v>50</v>
      </c>
      <c r="I15" s="22">
        <v>1</v>
      </c>
      <c r="J15" s="83">
        <v>0.8273</v>
      </c>
      <c r="K15" s="84">
        <v>0.001208912037037037</v>
      </c>
      <c r="L15" s="85">
        <f t="shared" si="1"/>
        <v>0.001208912037037037</v>
      </c>
      <c r="M15" s="85">
        <f t="shared" si="1"/>
        <v>0.0010001329282407407</v>
      </c>
      <c r="N15" s="55"/>
      <c r="O15" s="55"/>
      <c r="P15" s="55"/>
      <c r="Q15" s="55"/>
      <c r="R15" s="55"/>
      <c r="S15" s="55"/>
    </row>
    <row r="16" spans="1:19" ht="19.5" customHeight="1">
      <c r="A16" s="64"/>
      <c r="B16" s="29">
        <v>23</v>
      </c>
      <c r="C16" s="30" t="s">
        <v>162</v>
      </c>
      <c r="D16" s="31" t="s">
        <v>163</v>
      </c>
      <c r="E16" s="124">
        <v>24822</v>
      </c>
      <c r="F16" s="76">
        <f t="shared" si="0"/>
        <v>16612</v>
      </c>
      <c r="G16" s="34" t="s">
        <v>26</v>
      </c>
      <c r="H16" s="35" t="s">
        <v>50</v>
      </c>
      <c r="I16" s="22">
        <v>1</v>
      </c>
      <c r="J16" s="83">
        <v>0.9023</v>
      </c>
      <c r="K16" s="84" t="s">
        <v>51</v>
      </c>
      <c r="L16" s="85"/>
      <c r="M16" s="85"/>
      <c r="N16" s="55"/>
      <c r="O16" s="55"/>
      <c r="P16" s="55"/>
      <c r="Q16" s="55"/>
      <c r="R16" s="55"/>
      <c r="S16" s="55"/>
    </row>
    <row r="17" spans="1:19" ht="19.5" customHeight="1">
      <c r="A17" s="64"/>
      <c r="B17" s="29">
        <v>63</v>
      </c>
      <c r="C17" s="30" t="s">
        <v>94</v>
      </c>
      <c r="D17" s="31" t="s">
        <v>95</v>
      </c>
      <c r="E17" s="124">
        <v>21607</v>
      </c>
      <c r="F17" s="76">
        <f t="shared" si="0"/>
        <v>19827</v>
      </c>
      <c r="G17" s="34" t="s">
        <v>26</v>
      </c>
      <c r="H17" s="35" t="s">
        <v>32</v>
      </c>
      <c r="I17" s="22">
        <v>1</v>
      </c>
      <c r="J17" s="83">
        <v>0.849</v>
      </c>
      <c r="K17" s="84" t="s">
        <v>51</v>
      </c>
      <c r="L17" s="85"/>
      <c r="M17" s="85"/>
      <c r="N17" s="55"/>
      <c r="O17" s="55"/>
      <c r="P17" s="55"/>
      <c r="Q17" s="55"/>
      <c r="R17" s="55"/>
      <c r="S17" s="55"/>
    </row>
    <row r="18" spans="1:19" ht="19.5" customHeight="1">
      <c r="A18" s="64"/>
      <c r="B18" s="29">
        <v>28</v>
      </c>
      <c r="C18" s="30" t="s">
        <v>100</v>
      </c>
      <c r="D18" s="31" t="s">
        <v>101</v>
      </c>
      <c r="E18" s="124">
        <v>21585</v>
      </c>
      <c r="F18" s="76">
        <f t="shared" si="0"/>
        <v>19849</v>
      </c>
      <c r="G18" s="34" t="s">
        <v>102</v>
      </c>
      <c r="H18" s="35" t="s">
        <v>50</v>
      </c>
      <c r="I18" s="22">
        <v>0.95</v>
      </c>
      <c r="J18" s="83">
        <v>0.849</v>
      </c>
      <c r="K18" s="84" t="s">
        <v>51</v>
      </c>
      <c r="L18" s="85"/>
      <c r="M18" s="85"/>
      <c r="N18" s="55"/>
      <c r="O18" s="55"/>
      <c r="P18" s="55"/>
      <c r="Q18" s="55"/>
      <c r="R18" s="55"/>
      <c r="S18" s="55"/>
    </row>
    <row r="19" spans="1:19" ht="19.5" customHeight="1">
      <c r="A19" s="64"/>
      <c r="B19" s="29">
        <v>56</v>
      </c>
      <c r="C19" s="30" t="s">
        <v>130</v>
      </c>
      <c r="D19" s="31" t="s">
        <v>131</v>
      </c>
      <c r="E19" s="124">
        <v>20616</v>
      </c>
      <c r="F19" s="76">
        <f t="shared" si="0"/>
        <v>20818</v>
      </c>
      <c r="G19" s="34" t="s">
        <v>26</v>
      </c>
      <c r="H19" s="35" t="s">
        <v>32</v>
      </c>
      <c r="I19" s="22">
        <v>1</v>
      </c>
      <c r="J19" s="83">
        <v>0.838</v>
      </c>
      <c r="K19" s="84" t="s">
        <v>51</v>
      </c>
      <c r="L19" s="85"/>
      <c r="M19" s="85"/>
      <c r="N19" s="55"/>
      <c r="O19" s="55"/>
      <c r="P19" s="55"/>
      <c r="Q19" s="55"/>
      <c r="R19" s="55"/>
      <c r="S19" s="55"/>
    </row>
  </sheetData>
  <sheetProtection/>
  <mergeCells count="12">
    <mergeCell ref="E8:E9"/>
    <mergeCell ref="F8:F9"/>
    <mergeCell ref="H8:H9"/>
    <mergeCell ref="B8:B9"/>
    <mergeCell ref="C8:C9"/>
    <mergeCell ref="D8:D9"/>
    <mergeCell ref="L8:L9"/>
    <mergeCell ref="M8:M9"/>
    <mergeCell ref="I8:I9"/>
    <mergeCell ref="G8:G9"/>
    <mergeCell ref="K8:K9"/>
    <mergeCell ref="J8:J9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8"/>
  <sheetViews>
    <sheetView showZeros="0" zoomScalePageLayoutView="0" workbookViewId="0" topLeftCell="A1">
      <selection activeCell="A3" sqref="A3"/>
    </sheetView>
  </sheetViews>
  <sheetFormatPr defaultColWidth="9.140625" defaultRowHeight="12.75"/>
  <cols>
    <col min="1" max="1" width="4.8515625" style="49" customWidth="1"/>
    <col min="2" max="2" width="4.57421875" style="49" customWidth="1"/>
    <col min="3" max="3" width="10.57421875" style="49" bestFit="1" customWidth="1"/>
    <col min="4" max="4" width="14.28125" style="49" customWidth="1"/>
    <col min="5" max="5" width="9.00390625" style="49" customWidth="1"/>
    <col min="6" max="6" width="5.00390625" style="49" bestFit="1" customWidth="1"/>
    <col min="7" max="7" width="3.421875" style="49" customWidth="1"/>
    <col min="8" max="8" width="7.7109375" style="49" bestFit="1" customWidth="1"/>
    <col min="9" max="9" width="4.421875" style="49" customWidth="1"/>
    <col min="10" max="10" width="9.57421875" style="49" customWidth="1"/>
    <col min="11" max="11" width="7.8515625" style="49" customWidth="1"/>
    <col min="12" max="17" width="9.57421875" style="49" customWidth="1"/>
    <col min="18" max="16384" width="9.140625" style="49" customWidth="1"/>
  </cols>
  <sheetData>
    <row r="1" spans="1:14" ht="20.25" customHeight="1">
      <c r="A1" s="48" t="s">
        <v>0</v>
      </c>
      <c r="F1" s="50"/>
      <c r="G1" s="50"/>
      <c r="H1" s="50"/>
      <c r="I1" s="50"/>
      <c r="J1" s="50"/>
      <c r="K1" s="50"/>
      <c r="L1" s="50"/>
      <c r="M1" s="50"/>
      <c r="N1" s="50"/>
    </row>
    <row r="2" spans="1:14" ht="20.25" customHeight="1">
      <c r="A2" s="48" t="s">
        <v>1</v>
      </c>
      <c r="F2" s="50"/>
      <c r="G2" s="50"/>
      <c r="H2" s="50"/>
      <c r="I2" s="50"/>
      <c r="J2" s="50"/>
      <c r="K2" s="50"/>
      <c r="L2" s="50"/>
      <c r="M2" s="50"/>
      <c r="N2" s="50"/>
    </row>
    <row r="3" spans="5:14" ht="12.75" customHeight="1">
      <c r="E3" s="52" t="s">
        <v>2</v>
      </c>
      <c r="F3" s="53"/>
      <c r="G3" s="53"/>
      <c r="H3" s="53"/>
      <c r="I3" s="53"/>
      <c r="J3" s="53"/>
      <c r="K3" s="53"/>
      <c r="L3" s="53"/>
      <c r="M3" s="53"/>
      <c r="N3" s="53"/>
    </row>
    <row r="4" spans="2:11" ht="12.75" customHeight="1">
      <c r="B4" s="52"/>
      <c r="C4" s="53"/>
      <c r="D4" s="53"/>
      <c r="E4" s="53"/>
      <c r="F4" s="53"/>
      <c r="G4" s="53"/>
      <c r="H4" s="53"/>
      <c r="I4" s="53"/>
      <c r="J4" s="53"/>
      <c r="K4" s="53"/>
    </row>
    <row r="5" spans="1:17" ht="19.5" customHeight="1">
      <c r="A5" s="55"/>
      <c r="B5" s="55"/>
      <c r="C5" s="56" t="s">
        <v>151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1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ht="19.5" customHeight="1">
      <c r="A7" s="58"/>
      <c r="B7" s="55"/>
      <c r="C7" s="55"/>
      <c r="D7" s="55"/>
      <c r="E7" s="55"/>
      <c r="F7" s="55"/>
      <c r="G7" s="55"/>
      <c r="H7" s="55"/>
      <c r="I7" s="55"/>
      <c r="J7" s="78"/>
      <c r="K7" s="78"/>
      <c r="L7" s="55"/>
      <c r="M7" s="55"/>
      <c r="N7" s="55"/>
      <c r="O7" s="55"/>
      <c r="P7" s="55"/>
      <c r="Q7" s="55"/>
    </row>
    <row r="8" spans="1:17" ht="19.5" customHeight="1">
      <c r="A8" s="60" t="s">
        <v>6</v>
      </c>
      <c r="B8" s="185" t="s">
        <v>7</v>
      </c>
      <c r="C8" s="187" t="s">
        <v>8</v>
      </c>
      <c r="D8" s="189" t="s">
        <v>9</v>
      </c>
      <c r="E8" s="194" t="s">
        <v>10</v>
      </c>
      <c r="F8" s="196" t="s">
        <v>11</v>
      </c>
      <c r="G8" s="196" t="s">
        <v>12</v>
      </c>
      <c r="H8" s="196" t="s">
        <v>13</v>
      </c>
      <c r="I8" s="196" t="s">
        <v>14</v>
      </c>
      <c r="J8" s="199" t="s">
        <v>135</v>
      </c>
      <c r="K8" s="198" t="s">
        <v>18</v>
      </c>
      <c r="L8" s="55"/>
      <c r="M8" s="55"/>
      <c r="N8" s="55"/>
      <c r="O8" s="55"/>
      <c r="P8" s="55"/>
      <c r="Q8" s="55"/>
    </row>
    <row r="9" spans="1:17" ht="15" customHeight="1">
      <c r="A9" s="86" t="s">
        <v>152</v>
      </c>
      <c r="B9" s="186"/>
      <c r="C9" s="188"/>
      <c r="D9" s="190"/>
      <c r="E9" s="195"/>
      <c r="F9" s="197"/>
      <c r="G9" s="197"/>
      <c r="H9" s="197"/>
      <c r="I9" s="197"/>
      <c r="J9" s="199"/>
      <c r="K9" s="198"/>
      <c r="L9" s="55"/>
      <c r="M9" s="55"/>
      <c r="N9" s="55"/>
      <c r="O9" s="55"/>
      <c r="P9" s="55"/>
      <c r="Q9" s="55"/>
    </row>
    <row r="10" spans="1:17" ht="19.5" customHeight="1">
      <c r="A10" s="64">
        <v>1</v>
      </c>
      <c r="B10" s="86">
        <v>44</v>
      </c>
      <c r="C10" s="87" t="s">
        <v>153</v>
      </c>
      <c r="D10" s="88" t="s">
        <v>154</v>
      </c>
      <c r="E10" s="89">
        <v>37217</v>
      </c>
      <c r="F10" s="90">
        <v>4217</v>
      </c>
      <c r="G10" s="91" t="s">
        <v>26</v>
      </c>
      <c r="H10" s="92" t="s">
        <v>61</v>
      </c>
      <c r="I10" s="22">
        <v>1</v>
      </c>
      <c r="J10" s="84">
        <v>0.0021875</v>
      </c>
      <c r="K10" s="84">
        <v>0.0021875</v>
      </c>
      <c r="L10" s="55"/>
      <c r="M10" s="55"/>
      <c r="N10" s="55"/>
      <c r="O10" s="55"/>
      <c r="P10" s="55"/>
      <c r="Q10" s="55"/>
    </row>
    <row r="12" spans="2:11" ht="12.75" customHeight="1">
      <c r="B12" s="52"/>
      <c r="C12" s="53"/>
      <c r="D12" s="53"/>
      <c r="E12" s="53"/>
      <c r="F12" s="53"/>
      <c r="G12" s="53"/>
      <c r="H12" s="53"/>
      <c r="I12" s="53"/>
      <c r="J12" s="53"/>
      <c r="K12" s="53"/>
    </row>
    <row r="13" spans="1:17" ht="19.5" customHeight="1">
      <c r="A13" s="55"/>
      <c r="B13" s="55"/>
      <c r="C13" s="56" t="s">
        <v>155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17" ht="1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7" ht="19.5" customHeight="1">
      <c r="A15" s="58"/>
      <c r="B15" s="55"/>
      <c r="C15" s="55"/>
      <c r="D15" s="55"/>
      <c r="E15" s="55"/>
      <c r="F15" s="55"/>
      <c r="G15" s="55"/>
      <c r="H15" s="55"/>
      <c r="I15" s="55"/>
      <c r="J15" s="78"/>
      <c r="K15" s="78"/>
      <c r="L15" s="55"/>
      <c r="M15" s="55"/>
      <c r="N15" s="55"/>
      <c r="O15" s="55"/>
      <c r="P15" s="55"/>
      <c r="Q15" s="55"/>
    </row>
    <row r="16" spans="1:17" ht="19.5" customHeight="1">
      <c r="A16" s="60" t="s">
        <v>6</v>
      </c>
      <c r="B16" s="185" t="s">
        <v>7</v>
      </c>
      <c r="C16" s="187" t="s">
        <v>8</v>
      </c>
      <c r="D16" s="189" t="s">
        <v>9</v>
      </c>
      <c r="E16" s="194" t="s">
        <v>10</v>
      </c>
      <c r="F16" s="196" t="s">
        <v>11</v>
      </c>
      <c r="G16" s="196" t="s">
        <v>12</v>
      </c>
      <c r="H16" s="196" t="s">
        <v>13</v>
      </c>
      <c r="I16" s="196" t="s">
        <v>14</v>
      </c>
      <c r="J16" s="199" t="s">
        <v>135</v>
      </c>
      <c r="K16" s="198" t="s">
        <v>18</v>
      </c>
      <c r="L16" s="55"/>
      <c r="M16" s="55"/>
      <c r="N16" s="55"/>
      <c r="O16" s="55"/>
      <c r="P16" s="55"/>
      <c r="Q16" s="55"/>
    </row>
    <row r="17" spans="1:17" ht="15" customHeight="1">
      <c r="A17" s="86" t="s">
        <v>152</v>
      </c>
      <c r="B17" s="186"/>
      <c r="C17" s="188"/>
      <c r="D17" s="190"/>
      <c r="E17" s="195"/>
      <c r="F17" s="197"/>
      <c r="G17" s="197"/>
      <c r="H17" s="197"/>
      <c r="I17" s="197"/>
      <c r="J17" s="199"/>
      <c r="K17" s="198"/>
      <c r="L17" s="55"/>
      <c r="M17" s="55"/>
      <c r="N17" s="55"/>
      <c r="O17" s="55"/>
      <c r="P17" s="55"/>
      <c r="Q17" s="55"/>
    </row>
    <row r="18" spans="1:17" ht="19.5" customHeight="1">
      <c r="A18" s="64">
        <v>1</v>
      </c>
      <c r="B18" s="86">
        <v>50</v>
      </c>
      <c r="C18" s="87" t="s">
        <v>71</v>
      </c>
      <c r="D18" s="88" t="s">
        <v>119</v>
      </c>
      <c r="E18" s="89">
        <v>36115</v>
      </c>
      <c r="F18" s="90">
        <f>IF(COUNT(E18)=0,"---",41434-E18)</f>
        <v>5319</v>
      </c>
      <c r="G18" s="91" t="s">
        <v>49</v>
      </c>
      <c r="H18" s="92" t="s">
        <v>61</v>
      </c>
      <c r="I18" s="22">
        <v>1</v>
      </c>
      <c r="J18" s="84">
        <v>0.0016435185185185183</v>
      </c>
      <c r="K18" s="84">
        <v>0.0016435185185185183</v>
      </c>
      <c r="L18" s="55"/>
      <c r="M18" s="55"/>
      <c r="N18" s="55"/>
      <c r="O18" s="55"/>
      <c r="P18" s="55"/>
      <c r="Q18" s="55"/>
    </row>
  </sheetData>
  <sheetProtection/>
  <mergeCells count="20">
    <mergeCell ref="E8:E9"/>
    <mergeCell ref="F8:F9"/>
    <mergeCell ref="H8:H9"/>
    <mergeCell ref="B8:B9"/>
    <mergeCell ref="C8:C9"/>
    <mergeCell ref="D8:D9"/>
    <mergeCell ref="K8:K9"/>
    <mergeCell ref="I8:I9"/>
    <mergeCell ref="G8:G9"/>
    <mergeCell ref="J8:J9"/>
    <mergeCell ref="B16:B17"/>
    <mergeCell ref="C16:C17"/>
    <mergeCell ref="D16:D17"/>
    <mergeCell ref="E16:E17"/>
    <mergeCell ref="J16:J17"/>
    <mergeCell ref="K16:K17"/>
    <mergeCell ref="F16:F17"/>
    <mergeCell ref="G16:G17"/>
    <mergeCell ref="H16:H17"/>
    <mergeCell ref="I16:I17"/>
  </mergeCells>
  <printOptions horizontalCentered="1"/>
  <pageMargins left="0.3937007874015748" right="0.3937007874015748" top="0.3937007874015748" bottom="0.3937007874015748" header="0.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Alfonsas</cp:lastModifiedBy>
  <cp:lastPrinted>2013-06-09T08:31:44Z</cp:lastPrinted>
  <dcterms:created xsi:type="dcterms:W3CDTF">2013-06-09T06:49:08Z</dcterms:created>
  <dcterms:modified xsi:type="dcterms:W3CDTF">2013-06-10T07:41:06Z</dcterms:modified>
  <cp:category/>
  <cp:version/>
  <cp:contentType/>
  <cp:contentStatus/>
</cp:coreProperties>
</file>