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570" windowHeight="8385" activeTab="2"/>
  </bookViews>
  <sheets>
    <sheet name="60 " sheetId="1" r:id="rId1"/>
    <sheet name="100 M" sheetId="2" r:id="rId2"/>
    <sheet name="100 V" sheetId="3" r:id="rId3"/>
    <sheet name="200 " sheetId="4" r:id="rId4"/>
    <sheet name="400" sheetId="5" r:id="rId5"/>
    <sheet name="800" sheetId="6" r:id="rId6"/>
    <sheet name="1500" sheetId="7" r:id="rId7"/>
    <sheet name="5000" sheetId="8" r:id="rId8"/>
    <sheet name="Aukstis M" sheetId="9" r:id="rId9"/>
    <sheet name="Tolis M" sheetId="10" r:id="rId10"/>
    <sheet name="Tolis V" sheetId="11" r:id="rId11"/>
    <sheet name="Diskas 1.5 kg V" sheetId="12" r:id="rId12"/>
    <sheet name="Diskas" sheetId="13" r:id="rId13"/>
    <sheet name="Ietis V" sheetId="14" r:id="rId14"/>
    <sheet name="Rutulys M" sheetId="15" r:id="rId15"/>
    <sheet name="Rutulys V" sheetId="16" r:id="rId16"/>
  </sheets>
  <externalReferences>
    <externalReference r:id="rId19"/>
  </externalReferences>
  <definedNames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<sst xmlns="http://schemas.openxmlformats.org/spreadsheetml/2006/main" count="1406" uniqueCount="195">
  <si>
    <t>2012 m. LIETUVOS AKLŲJŲ IR SILPNAREGIŲ ATVIRŲ PATALPŲ</t>
  </si>
  <si>
    <t>LENGVOSIOS ATLETIKOS ČEMPIONATAS</t>
  </si>
  <si>
    <t>Kaunas, 2012-06-09</t>
  </si>
  <si>
    <t>100 m bėgimas moterims</t>
  </si>
  <si>
    <t>Finalas</t>
  </si>
  <si>
    <t>Vieta</t>
  </si>
  <si>
    <t>Nr.</t>
  </si>
  <si>
    <t>Vardas</t>
  </si>
  <si>
    <t>Pavardė</t>
  </si>
  <si>
    <t>Gim. data</t>
  </si>
  <si>
    <t>Amž.</t>
  </si>
  <si>
    <t>Gr.</t>
  </si>
  <si>
    <t>Klubas</t>
  </si>
  <si>
    <t>Koef.</t>
  </si>
  <si>
    <t>Vet. koef.</t>
  </si>
  <si>
    <t>Rez.</t>
  </si>
  <si>
    <t>Rez. su koef.</t>
  </si>
  <si>
    <t>Vet. rez.</t>
  </si>
  <si>
    <t>S</t>
  </si>
  <si>
    <t>V</t>
  </si>
  <si>
    <t>Sigita</t>
  </si>
  <si>
    <t>Markevičienė</t>
  </si>
  <si>
    <t>B1</t>
  </si>
  <si>
    <t>Šviesa</t>
  </si>
  <si>
    <t>Živilė</t>
  </si>
  <si>
    <t>Karoblienė</t>
  </si>
  <si>
    <t>B3</t>
  </si>
  <si>
    <t>Perkūnas</t>
  </si>
  <si>
    <t>Ilona</t>
  </si>
  <si>
    <t>Mielkaitytė</t>
  </si>
  <si>
    <t>B2</t>
  </si>
  <si>
    <t>Sveikata</t>
  </si>
  <si>
    <t>Elena</t>
  </si>
  <si>
    <t>Dinienė</t>
  </si>
  <si>
    <t>Kristina</t>
  </si>
  <si>
    <t>Mačiutaitė</t>
  </si>
  <si>
    <t>DNS</t>
  </si>
  <si>
    <t>100 m bėgimas vyrams</t>
  </si>
  <si>
    <t>Par.bėg.</t>
  </si>
  <si>
    <t>JN</t>
  </si>
  <si>
    <t>Edgars</t>
  </si>
  <si>
    <t>Kļaviņš</t>
  </si>
  <si>
    <t>1991-</t>
  </si>
  <si>
    <t>Latvija</t>
  </si>
  <si>
    <t>Modestas</t>
  </si>
  <si>
    <t>Grauslys</t>
  </si>
  <si>
    <t>KCSM, MES</t>
  </si>
  <si>
    <t>Osvaldas</t>
  </si>
  <si>
    <t>Bareikis</t>
  </si>
  <si>
    <t>Šarūnas</t>
  </si>
  <si>
    <t>Konstantīns</t>
  </si>
  <si>
    <t>Mešalkins</t>
  </si>
  <si>
    <t>1993-</t>
  </si>
  <si>
    <t>Deividas</t>
  </si>
  <si>
    <t>Tilindis</t>
  </si>
  <si>
    <t>Olegas</t>
  </si>
  <si>
    <t>Dlugovskij</t>
  </si>
  <si>
    <t>Šaltinis</t>
  </si>
  <si>
    <t>Linas</t>
  </si>
  <si>
    <t>Kulikevičius</t>
  </si>
  <si>
    <t>MES</t>
  </si>
  <si>
    <t>Kaspars</t>
  </si>
  <si>
    <t>Biezais</t>
  </si>
  <si>
    <t>1979-</t>
  </si>
  <si>
    <t>Denas</t>
  </si>
  <si>
    <t>Damskis</t>
  </si>
  <si>
    <t>Vytautas</t>
  </si>
  <si>
    <t>Girnius</t>
  </si>
  <si>
    <t>Gediminas</t>
  </si>
  <si>
    <t>Šimkus</t>
  </si>
  <si>
    <t>Pranas</t>
  </si>
  <si>
    <t>Pliuška</t>
  </si>
  <si>
    <t xml:space="preserve">B1 </t>
  </si>
  <si>
    <t>Petras</t>
  </si>
  <si>
    <t>Jakubauskas</t>
  </si>
  <si>
    <t>Remigijus</t>
  </si>
  <si>
    <t>Bagdonas</t>
  </si>
  <si>
    <t>Anatolijus</t>
  </si>
  <si>
    <t>Kuvšinovas</t>
  </si>
  <si>
    <t>Antanas</t>
  </si>
  <si>
    <t>Jonas</t>
  </si>
  <si>
    <t>Gudeliauskas</t>
  </si>
  <si>
    <t>Raivis</t>
  </si>
  <si>
    <t>Hibšmanis</t>
  </si>
  <si>
    <t>1978-</t>
  </si>
  <si>
    <t>Edgaras</t>
  </si>
  <si>
    <t>Vaišys</t>
  </si>
  <si>
    <t>400 m bėgimas moterims</t>
  </si>
  <si>
    <t>Rezultatas</t>
  </si>
  <si>
    <t>Gitana</t>
  </si>
  <si>
    <t>Paslauskienė</t>
  </si>
  <si>
    <t>400 m bėgimas vyrams</t>
  </si>
  <si>
    <t>Andrej</t>
  </si>
  <si>
    <t>Konorev</t>
  </si>
  <si>
    <t>Paulius</t>
  </si>
  <si>
    <t>Aleksandravičius</t>
  </si>
  <si>
    <t>Kęstutis</t>
  </si>
  <si>
    <t>Bartkėnas</t>
  </si>
  <si>
    <t>Raimundas</t>
  </si>
  <si>
    <t>Knieža</t>
  </si>
  <si>
    <t>Saulius</t>
  </si>
  <si>
    <t>Leonavičius</t>
  </si>
  <si>
    <t>Arvydas</t>
  </si>
  <si>
    <t>Markevičius</t>
  </si>
  <si>
    <t>Vitalijus</t>
  </si>
  <si>
    <t>Palubinskas</t>
  </si>
  <si>
    <t>Zigimantas</t>
  </si>
  <si>
    <t>Žilinskas</t>
  </si>
  <si>
    <t>1500 m bėgimas moterims</t>
  </si>
  <si>
    <t>Aušra</t>
  </si>
  <si>
    <t>Garunkšnytė</t>
  </si>
  <si>
    <t>Karīna</t>
  </si>
  <si>
    <t>Dzilna</t>
  </si>
  <si>
    <t>1995-</t>
  </si>
  <si>
    <t>Āboliņš</t>
  </si>
  <si>
    <t>Lauris</t>
  </si>
  <si>
    <t>1987-</t>
  </si>
  <si>
    <t>Pētersons</t>
  </si>
  <si>
    <t>Aigars</t>
  </si>
  <si>
    <t>1500 m bėgimas vyrams</t>
  </si>
  <si>
    <t xml:space="preserve">2012 m. LIETUVOS AKLŲJŲ IR SILPNAREGIŲ ATVIRŲ PATALPŲ </t>
  </si>
  <si>
    <t>Šuolis į aukštį moterims</t>
  </si>
  <si>
    <t>Aukštis</t>
  </si>
  <si>
    <t>JA</t>
  </si>
  <si>
    <t>Diana</t>
  </si>
  <si>
    <t>Bartkėnienė</t>
  </si>
  <si>
    <t>O</t>
  </si>
  <si>
    <t>XO</t>
  </si>
  <si>
    <t>XXX</t>
  </si>
  <si>
    <t>XXO</t>
  </si>
  <si>
    <t>Šuolis į aukštį vyrams</t>
  </si>
  <si>
    <t>Žygimantas</t>
  </si>
  <si>
    <t>Širmenis</t>
  </si>
  <si>
    <t>Robertas</t>
  </si>
  <si>
    <t>Antropikas</t>
  </si>
  <si>
    <t>dns</t>
  </si>
  <si>
    <t>Mantas</t>
  </si>
  <si>
    <t>Mačiuta</t>
  </si>
  <si>
    <t>Disko metimas moterims (1 kg.)</t>
  </si>
  <si>
    <t>Bandymai</t>
  </si>
  <si>
    <t>Eilė</t>
  </si>
  <si>
    <t>Dangutė</t>
  </si>
  <si>
    <t>Skėrienė</t>
  </si>
  <si>
    <t>B 2</t>
  </si>
  <si>
    <t>x</t>
  </si>
  <si>
    <t>Disko metimas vyrams (2 kg.)</t>
  </si>
  <si>
    <t>Rolandas</t>
  </si>
  <si>
    <t>Urbonas</t>
  </si>
  <si>
    <t>X</t>
  </si>
  <si>
    <t>Julius</t>
  </si>
  <si>
    <t>Streigys</t>
  </si>
  <si>
    <t>Bronislavas</t>
  </si>
  <si>
    <t>Giržadas</t>
  </si>
  <si>
    <t>Ieties metimas vyrams</t>
  </si>
  <si>
    <t>Kamuoliuko metimas vyrams</t>
  </si>
  <si>
    <t>Janišauskas</t>
  </si>
  <si>
    <t>Darius</t>
  </si>
  <si>
    <t>Baranauskas</t>
  </si>
  <si>
    <t>Daumantas</t>
  </si>
  <si>
    <t>Miliūnas</t>
  </si>
  <si>
    <t>Rūta</t>
  </si>
  <si>
    <t>Sidaravičiūtė</t>
  </si>
  <si>
    <t>Roma</t>
  </si>
  <si>
    <t>Girnienė</t>
  </si>
  <si>
    <t>Ludmila</t>
  </si>
  <si>
    <t>Biezā</t>
  </si>
  <si>
    <t>Valdimaras</t>
  </si>
  <si>
    <t>Ališauskas</t>
  </si>
  <si>
    <t>Burakovas</t>
  </si>
  <si>
    <t>-</t>
  </si>
  <si>
    <t>DNF</t>
  </si>
  <si>
    <t>Kaunas, 2012-06-10</t>
  </si>
  <si>
    <t>200 m bėgimas moterims</t>
  </si>
  <si>
    <t>200 m bėgimas vyrams</t>
  </si>
  <si>
    <t>Šuolis į tolį moterys</t>
  </si>
  <si>
    <t xml:space="preserve">Rutulio (7,26 kg) stūmimas vyrams </t>
  </si>
  <si>
    <t>1972-08-11</t>
  </si>
  <si>
    <t>1956-01-15</t>
  </si>
  <si>
    <t>---</t>
  </si>
  <si>
    <t>1962-07-09</t>
  </si>
  <si>
    <t>1995-08-15</t>
  </si>
  <si>
    <t>1952-08-14</t>
  </si>
  <si>
    <t>1974-07-16</t>
  </si>
  <si>
    <t>60 m bėgimas vyrams</t>
  </si>
  <si>
    <t>800 m bėgimas moterims</t>
  </si>
  <si>
    <t>800 m bėgimas vyrams</t>
  </si>
  <si>
    <t>Viktorija</t>
  </si>
  <si>
    <t>Urbonaitė</t>
  </si>
  <si>
    <t>Rutulio (4 kg) stūmimas moterims</t>
  </si>
  <si>
    <t>5000 m bėgimas moterims</t>
  </si>
  <si>
    <t>5000 m bėgimas vyrams</t>
  </si>
  <si>
    <t>Disko metimas vyrams (1,5 kg.)</t>
  </si>
  <si>
    <t>Šuolis į tolį vyrams</t>
  </si>
  <si>
    <t xml:space="preserve">Rutulio (5 kg) stūmimas vyrams </t>
  </si>
  <si>
    <t>Rutulio stūmimas (3 kg) moterims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</si>
</sst>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ss.00"/>
    <numFmt numFmtId="166" formatCode="yyyy\-mm\-dd"/>
    <numFmt numFmtId="167" formatCode="yy"/>
    <numFmt numFmtId="168" formatCode="m:ss.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" fillId="20" borderId="1" applyNumberFormat="0" applyAlignment="0" applyProtection="0"/>
    <xf numFmtId="0" fontId="14" fillId="0" borderId="6" applyNumberFormat="0" applyFill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1" fillId="0" borderId="0" xfId="0" applyFont="1" applyAlignment="1">
      <alignment vertical="top"/>
    </xf>
    <xf numFmtId="0" fontId="0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vertical="center"/>
    </xf>
    <xf numFmtId="0" fontId="26" fillId="4" borderId="10" xfId="0" applyFont="1" applyFill="1" applyBorder="1" applyAlignment="1">
      <alignment horizontal="right" vertical="center"/>
    </xf>
    <xf numFmtId="0" fontId="27" fillId="4" borderId="13" xfId="0" applyFont="1" applyFill="1" applyBorder="1" applyAlignment="1">
      <alignment horizontal="left" vertical="center"/>
    </xf>
    <xf numFmtId="166" fontId="20" fillId="4" borderId="11" xfId="0" applyNumberFormat="1" applyFont="1" applyFill="1" applyBorder="1" applyAlignment="1">
      <alignment horizontal="left" vertical="center"/>
    </xf>
    <xf numFmtId="167" fontId="28" fillId="4" borderId="11" xfId="0" applyNumberFormat="1" applyFont="1" applyFill="1" applyBorder="1" applyAlignment="1">
      <alignment horizontal="center" vertical="center"/>
    </xf>
    <xf numFmtId="49" fontId="29" fillId="4" borderId="11" xfId="0" applyNumberFormat="1" applyFont="1" applyFill="1" applyBorder="1" applyAlignment="1">
      <alignment horizontal="left" vertical="center"/>
    </xf>
    <xf numFmtId="0" fontId="30" fillId="4" borderId="11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center" vertical="center"/>
    </xf>
    <xf numFmtId="0" fontId="31" fillId="4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 vertical="center"/>
    </xf>
    <xf numFmtId="166" fontId="20" fillId="0" borderId="11" xfId="0" applyNumberFormat="1" applyFont="1" applyFill="1" applyBorder="1" applyAlignment="1">
      <alignment horizontal="left" vertical="center"/>
    </xf>
    <xf numFmtId="167" fontId="28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24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66" fontId="20" fillId="0" borderId="11" xfId="0" applyNumberFormat="1" applyFont="1" applyBorder="1" applyAlignment="1">
      <alignment horizontal="left" vertical="center"/>
    </xf>
    <xf numFmtId="167" fontId="28" fillId="0" borderId="11" xfId="0" applyNumberFormat="1" applyFont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right" vertical="center"/>
    </xf>
    <xf numFmtId="0" fontId="27" fillId="24" borderId="13" xfId="0" applyFont="1" applyFill="1" applyBorder="1" applyAlignment="1">
      <alignment horizontal="left" vertical="center"/>
    </xf>
    <xf numFmtId="166" fontId="20" fillId="24" borderId="11" xfId="0" applyNumberFormat="1" applyFont="1" applyFill="1" applyBorder="1" applyAlignment="1">
      <alignment horizontal="left" vertical="center"/>
    </xf>
    <xf numFmtId="167" fontId="28" fillId="24" borderId="11" xfId="0" applyNumberFormat="1" applyFont="1" applyFill="1" applyBorder="1" applyAlignment="1">
      <alignment horizontal="center" vertical="center"/>
    </xf>
    <xf numFmtId="49" fontId="29" fillId="24" borderId="11" xfId="0" applyNumberFormat="1" applyFont="1" applyFill="1" applyBorder="1" applyAlignment="1">
      <alignment horizontal="left" vertical="center"/>
    </xf>
    <xf numFmtId="0" fontId="30" fillId="24" borderId="11" xfId="0" applyFont="1" applyFill="1" applyBorder="1" applyAlignment="1">
      <alignment horizontal="left" vertical="center"/>
    </xf>
    <xf numFmtId="2" fontId="24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168" fontId="24" fillId="0" borderId="11" xfId="0" applyNumberFormat="1" applyFont="1" applyBorder="1" applyAlignment="1">
      <alignment horizontal="center" vertical="center"/>
    </xf>
    <xf numFmtId="168" fontId="0" fillId="0" borderId="11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66" fontId="20" fillId="0" borderId="11" xfId="0" applyNumberFormat="1" applyFont="1" applyFill="1" applyBorder="1" applyAlignment="1">
      <alignment horizontal="right" vertical="center"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33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30" fillId="4" borderId="11" xfId="0" applyFont="1" applyFill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center" vertical="center"/>
    </xf>
    <xf numFmtId="164" fontId="31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6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21" fillId="0" borderId="0" xfId="81" applyFont="1" applyAlignment="1">
      <alignment vertical="top"/>
      <protection/>
    </xf>
    <xf numFmtId="0" fontId="0" fillId="0" borderId="0" xfId="81" applyFont="1">
      <alignment/>
      <protection/>
    </xf>
    <xf numFmtId="0" fontId="22" fillId="0" borderId="0" xfId="81" applyFont="1" applyAlignment="1">
      <alignment vertical="top" wrapText="1"/>
      <protection/>
    </xf>
    <xf numFmtId="0" fontId="0" fillId="0" borderId="0" xfId="81" applyFont="1" applyAlignment="1">
      <alignment horizontal="left"/>
      <protection/>
    </xf>
    <xf numFmtId="0" fontId="0" fillId="0" borderId="0" xfId="81" applyFont="1" applyAlignment="1">
      <alignment horizontal="right" wrapText="1"/>
      <protection/>
    </xf>
    <xf numFmtId="0" fontId="0" fillId="0" borderId="0" xfId="81" applyFont="1" applyAlignment="1">
      <alignment vertical="center"/>
      <protection/>
    </xf>
    <xf numFmtId="0" fontId="23" fillId="0" borderId="0" xfId="81" applyFont="1" applyAlignment="1">
      <alignment vertical="center"/>
      <protection/>
    </xf>
    <xf numFmtId="0" fontId="24" fillId="0" borderId="0" xfId="81" applyFont="1" applyAlignment="1">
      <alignment vertical="center"/>
      <protection/>
    </xf>
    <xf numFmtId="0" fontId="0" fillId="0" borderId="0" xfId="81" applyFont="1" applyBorder="1" applyAlignment="1">
      <alignment horizontal="center" vertical="center"/>
      <protection/>
    </xf>
    <xf numFmtId="0" fontId="24" fillId="0" borderId="11" xfId="81" applyFont="1" applyBorder="1" applyAlignment="1">
      <alignment horizontal="center" vertical="center"/>
      <protection/>
    </xf>
    <xf numFmtId="0" fontId="24" fillId="0" borderId="12" xfId="81" applyFont="1" applyBorder="1" applyAlignment="1">
      <alignment horizontal="center" vertical="center"/>
      <protection/>
    </xf>
    <xf numFmtId="0" fontId="25" fillId="0" borderId="12" xfId="81" applyFont="1" applyBorder="1" applyAlignment="1">
      <alignment horizontal="center" vertical="center" wrapText="1"/>
      <protection/>
    </xf>
    <xf numFmtId="0" fontId="24" fillId="0" borderId="11" xfId="81" applyFont="1" applyFill="1" applyBorder="1" applyAlignment="1">
      <alignment horizontal="center" vertical="center"/>
      <protection/>
    </xf>
    <xf numFmtId="0" fontId="26" fillId="4" borderId="11" xfId="81" applyFont="1" applyFill="1" applyBorder="1" applyAlignment="1">
      <alignment horizontal="center" vertical="center"/>
      <protection/>
    </xf>
    <xf numFmtId="0" fontId="26" fillId="0" borderId="10" xfId="81" applyFont="1" applyFill="1" applyBorder="1" applyAlignment="1">
      <alignment horizontal="right" vertical="center"/>
      <protection/>
    </xf>
    <xf numFmtId="0" fontId="27" fillId="0" borderId="13" xfId="81" applyFont="1" applyFill="1" applyBorder="1" applyAlignment="1">
      <alignment horizontal="left" vertical="center"/>
      <protection/>
    </xf>
    <xf numFmtId="166" fontId="20" fillId="0" borderId="11" xfId="81" applyNumberFormat="1" applyFont="1" applyFill="1" applyBorder="1" applyAlignment="1">
      <alignment horizontal="left" vertical="center"/>
      <protection/>
    </xf>
    <xf numFmtId="167" fontId="28" fillId="0" borderId="11" xfId="81" applyNumberFormat="1" applyFont="1" applyFill="1" applyBorder="1" applyAlignment="1">
      <alignment horizontal="center" vertical="center"/>
      <protection/>
    </xf>
    <xf numFmtId="49" fontId="29" fillId="0" borderId="11" xfId="81" applyNumberFormat="1" applyFont="1" applyFill="1" applyBorder="1" applyAlignment="1">
      <alignment horizontal="left" vertical="center"/>
      <protection/>
    </xf>
    <xf numFmtId="0" fontId="30" fillId="0" borderId="11" xfId="81" applyFont="1" applyFill="1" applyBorder="1" applyAlignment="1">
      <alignment horizontal="left" vertical="center"/>
      <protection/>
    </xf>
    <xf numFmtId="0" fontId="30" fillId="0" borderId="11" xfId="81" applyFont="1" applyFill="1" applyBorder="1" applyAlignment="1">
      <alignment horizontal="center" vertical="center"/>
      <protection/>
    </xf>
    <xf numFmtId="2" fontId="31" fillId="0" borderId="11" xfId="81" applyNumberFormat="1" applyFont="1" applyFill="1" applyBorder="1" applyAlignment="1">
      <alignment horizontal="center" vertical="center"/>
      <protection/>
    </xf>
    <xf numFmtId="2" fontId="24" fillId="0" borderId="11" xfId="81" applyNumberFormat="1" applyFont="1" applyBorder="1" applyAlignment="1">
      <alignment horizontal="center" vertical="center"/>
      <protection/>
    </xf>
    <xf numFmtId="2" fontId="0" fillId="0" borderId="11" xfId="81" applyNumberFormat="1" applyFont="1" applyBorder="1" applyAlignment="1">
      <alignment horizontal="center" vertical="center"/>
      <protection/>
    </xf>
    <xf numFmtId="0" fontId="0" fillId="0" borderId="0" xfId="81" applyFont="1" applyFill="1" applyAlignment="1">
      <alignment vertical="center"/>
      <protection/>
    </xf>
    <xf numFmtId="0" fontId="0" fillId="0" borderId="0" xfId="81" applyFont="1" applyFill="1">
      <alignment/>
      <protection/>
    </xf>
    <xf numFmtId="0" fontId="25" fillId="0" borderId="14" xfId="81" applyFont="1" applyBorder="1" applyAlignment="1">
      <alignment horizontal="center" vertical="center"/>
      <protection/>
    </xf>
    <xf numFmtId="0" fontId="25" fillId="0" borderId="15" xfId="81" applyFont="1" applyBorder="1" applyAlignment="1">
      <alignment horizontal="center" vertical="center"/>
      <protection/>
    </xf>
    <xf numFmtId="0" fontId="26" fillId="4" borderId="10" xfId="81" applyFont="1" applyFill="1" applyBorder="1" applyAlignment="1">
      <alignment horizontal="center" vertical="center"/>
      <protection/>
    </xf>
    <xf numFmtId="0" fontId="26" fillId="0" borderId="11" xfId="81" applyFont="1" applyFill="1" applyBorder="1" applyAlignment="1">
      <alignment horizontal="center" vertical="center"/>
      <protection/>
    </xf>
    <xf numFmtId="0" fontId="26" fillId="3" borderId="10" xfId="0" applyFont="1" applyFill="1" applyBorder="1" applyAlignment="1">
      <alignment horizontal="right" vertical="center"/>
    </xf>
    <xf numFmtId="0" fontId="27" fillId="3" borderId="13" xfId="0" applyFont="1" applyFill="1" applyBorder="1" applyAlignment="1">
      <alignment horizontal="left" vertical="center"/>
    </xf>
    <xf numFmtId="166" fontId="20" fillId="3" borderId="11" xfId="0" applyNumberFormat="1" applyFont="1" applyFill="1" applyBorder="1" applyAlignment="1">
      <alignment horizontal="left" vertical="center"/>
    </xf>
    <xf numFmtId="167" fontId="28" fillId="3" borderId="11" xfId="0" applyNumberFormat="1" applyFont="1" applyFill="1" applyBorder="1" applyAlignment="1">
      <alignment horizontal="center" vertical="center"/>
    </xf>
    <xf numFmtId="49" fontId="29" fillId="3" borderId="11" xfId="0" applyNumberFormat="1" applyFont="1" applyFill="1" applyBorder="1" applyAlignment="1">
      <alignment horizontal="left" vertical="center"/>
    </xf>
    <xf numFmtId="0" fontId="30" fillId="3" borderId="11" xfId="0" applyFont="1" applyFill="1" applyBorder="1" applyAlignment="1">
      <alignment horizontal="left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6" xfId="81" applyFont="1" applyBorder="1" applyAlignment="1">
      <alignment vertical="center"/>
      <protection/>
    </xf>
    <xf numFmtId="0" fontId="25" fillId="0" borderId="12" xfId="81" applyFont="1" applyBorder="1" applyAlignment="1">
      <alignment vertical="center"/>
      <protection/>
    </xf>
    <xf numFmtId="0" fontId="25" fillId="0" borderId="11" xfId="81" applyFont="1" applyBorder="1" applyAlignment="1">
      <alignment horizontal="center" vertical="center"/>
      <protection/>
    </xf>
    <xf numFmtId="0" fontId="25" fillId="0" borderId="11" xfId="81" applyFont="1" applyBorder="1" applyAlignment="1">
      <alignment horizontal="center" vertical="center" wrapText="1"/>
      <protection/>
    </xf>
    <xf numFmtId="0" fontId="25" fillId="0" borderId="16" xfId="81" applyFont="1" applyBorder="1" applyAlignment="1">
      <alignment horizontal="center" vertical="center" wrapText="1"/>
      <protection/>
    </xf>
    <xf numFmtId="0" fontId="25" fillId="0" borderId="12" xfId="81" applyFont="1" applyBorder="1" applyAlignment="1">
      <alignment horizontal="center" vertical="center" wrapText="1"/>
      <protection/>
    </xf>
    <xf numFmtId="0" fontId="25" fillId="0" borderId="16" xfId="81" applyFont="1" applyBorder="1" applyAlignment="1">
      <alignment horizontal="center" vertical="center"/>
      <protection/>
    </xf>
    <xf numFmtId="0" fontId="25" fillId="0" borderId="12" xfId="81" applyFont="1" applyBorder="1" applyAlignment="1">
      <alignment horizontal="center" vertical="center"/>
      <protection/>
    </xf>
    <xf numFmtId="0" fontId="25" fillId="0" borderId="14" xfId="81" applyFont="1" applyBorder="1" applyAlignment="1">
      <alignment horizontal="right" vertical="center"/>
      <protection/>
    </xf>
    <xf numFmtId="0" fontId="25" fillId="0" borderId="15" xfId="81" applyFont="1" applyBorder="1" applyAlignment="1">
      <alignment horizontal="right" vertical="center"/>
      <protection/>
    </xf>
    <xf numFmtId="0" fontId="25" fillId="0" borderId="18" xfId="81" applyFont="1" applyBorder="1" applyAlignment="1">
      <alignment vertical="center"/>
      <protection/>
    </xf>
    <xf numFmtId="0" fontId="25" fillId="0" borderId="19" xfId="81" applyFont="1" applyBorder="1" applyAlignment="1">
      <alignment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Įvestis" xfId="74"/>
    <cellStyle name="Linked Cell" xfId="75"/>
    <cellStyle name="Neutral" xfId="76"/>
    <cellStyle name="Neutralus" xfId="77"/>
    <cellStyle name="Normal 13" xfId="78"/>
    <cellStyle name="Normal 2" xfId="79"/>
    <cellStyle name="Normal 3" xfId="80"/>
    <cellStyle name="Normal_Diskas 1.5 kg V" xfId="81"/>
    <cellStyle name="Note" xfId="82"/>
    <cellStyle name="Output" xfId="83"/>
    <cellStyle name="Paprastas 2" xfId="84"/>
    <cellStyle name="Paryškinimas 1" xfId="85"/>
    <cellStyle name="Paryškinimas 2" xfId="86"/>
    <cellStyle name="Paryškinimas 3" xfId="87"/>
    <cellStyle name="Paryškinimas 4" xfId="88"/>
    <cellStyle name="Paryškinimas 5" xfId="89"/>
    <cellStyle name="Paryškinimas 6" xfId="90"/>
    <cellStyle name="Pastaba" xfId="91"/>
    <cellStyle name="Percent" xfId="92"/>
    <cellStyle name="Skaičiavimas" xfId="93"/>
    <cellStyle name="Susietas langelis" xfId="94"/>
    <cellStyle name="Tikrinimo langelis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2" width="3.140625" style="2" customWidth="1"/>
    <col min="3" max="3" width="4.57421875" style="2" hidden="1" customWidth="1"/>
    <col min="4" max="4" width="10.57421875" style="2" bestFit="1" customWidth="1"/>
    <col min="5" max="5" width="11.7109375" style="2" bestFit="1" customWidth="1"/>
    <col min="6" max="6" width="9.00390625" style="2" customWidth="1"/>
    <col min="7" max="7" width="5.00390625" style="2" bestFit="1" customWidth="1"/>
    <col min="8" max="8" width="3.421875" style="2" customWidth="1"/>
    <col min="9" max="9" width="7.7109375" style="2" bestFit="1" customWidth="1"/>
    <col min="10" max="10" width="5.57421875" style="2" customWidth="1"/>
    <col min="11" max="11" width="6.8515625" style="2" customWidth="1"/>
    <col min="12" max="12" width="6.57421875" style="2" customWidth="1"/>
    <col min="13" max="13" width="6.8515625" style="2" customWidth="1"/>
    <col min="14" max="14" width="6.57421875" style="2" customWidth="1"/>
    <col min="15" max="15" width="5.57421875" style="2" customWidth="1"/>
    <col min="16" max="21" width="9.57421875" style="2" customWidth="1"/>
    <col min="22" max="16384" width="9.140625" style="2" customWidth="1"/>
  </cols>
  <sheetData>
    <row r="1" spans="1:11" ht="20.25" customHeight="1">
      <c r="A1" s="1" t="s">
        <v>0</v>
      </c>
      <c r="D1" s="3"/>
      <c r="E1" s="3"/>
      <c r="F1" s="3"/>
      <c r="G1" s="3"/>
      <c r="H1" s="3"/>
      <c r="I1" s="3"/>
      <c r="J1" s="3"/>
      <c r="K1" s="3"/>
    </row>
    <row r="2" spans="1:11" ht="20.25" customHeight="1">
      <c r="A2" s="1" t="s">
        <v>1</v>
      </c>
      <c r="D2" s="3"/>
      <c r="E2" s="3"/>
      <c r="F2" s="3"/>
      <c r="G2" s="3"/>
      <c r="H2" s="3"/>
      <c r="I2" s="3"/>
      <c r="J2" s="3"/>
      <c r="K2" s="3"/>
    </row>
    <row r="3" spans="4:11" ht="12.75" customHeight="1">
      <c r="D3" s="5"/>
      <c r="E3" s="84" t="s">
        <v>171</v>
      </c>
      <c r="F3" s="5"/>
      <c r="G3" s="5"/>
      <c r="H3" s="5"/>
      <c r="I3" s="5"/>
      <c r="J3" s="5"/>
      <c r="K3" s="5"/>
    </row>
    <row r="4" spans="3:15" ht="12.75" customHeight="1"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1" ht="19.5" customHeight="1">
      <c r="A5" s="6"/>
      <c r="B5" s="6"/>
      <c r="C5" s="6"/>
      <c r="D5" s="7" t="s">
        <v>183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9.5" customHeight="1">
      <c r="A7" s="8"/>
      <c r="B7" s="8"/>
      <c r="C7" s="6"/>
      <c r="D7" s="6"/>
      <c r="E7" s="52"/>
      <c r="F7" s="6"/>
      <c r="G7" s="6"/>
      <c r="H7" s="6"/>
      <c r="I7" s="6"/>
      <c r="J7" s="6"/>
      <c r="K7" s="6"/>
      <c r="L7" s="6"/>
      <c r="P7" s="6"/>
      <c r="Q7" s="6"/>
      <c r="R7" s="6"/>
      <c r="S7" s="6"/>
      <c r="T7" s="6"/>
      <c r="U7" s="6"/>
    </row>
    <row r="8" spans="1:21" ht="19.5" customHeight="1">
      <c r="A8" s="128" t="s">
        <v>5</v>
      </c>
      <c r="B8" s="129"/>
      <c r="C8" s="130" t="s">
        <v>6</v>
      </c>
      <c r="D8" s="132" t="s">
        <v>7</v>
      </c>
      <c r="E8" s="134" t="s">
        <v>8</v>
      </c>
      <c r="F8" s="124" t="s">
        <v>9</v>
      </c>
      <c r="G8" s="126" t="s">
        <v>10</v>
      </c>
      <c r="H8" s="126" t="s">
        <v>11</v>
      </c>
      <c r="I8" s="126" t="s">
        <v>12</v>
      </c>
      <c r="J8" s="126" t="s">
        <v>13</v>
      </c>
      <c r="K8" s="130" t="s">
        <v>15</v>
      </c>
      <c r="L8" s="124" t="s">
        <v>16</v>
      </c>
      <c r="P8" s="6"/>
      <c r="Q8" s="6"/>
      <c r="R8" s="6"/>
      <c r="S8" s="6"/>
      <c r="T8" s="6"/>
      <c r="U8" s="6"/>
    </row>
    <row r="9" spans="1:21" ht="15" customHeight="1">
      <c r="A9" s="10"/>
      <c r="B9" s="87" t="s">
        <v>123</v>
      </c>
      <c r="C9" s="131"/>
      <c r="D9" s="133"/>
      <c r="E9" s="135"/>
      <c r="F9" s="125"/>
      <c r="G9" s="127"/>
      <c r="H9" s="127"/>
      <c r="I9" s="127"/>
      <c r="J9" s="127"/>
      <c r="K9" s="131"/>
      <c r="L9" s="125"/>
      <c r="P9" s="6"/>
      <c r="Q9" s="6"/>
      <c r="R9" s="6"/>
      <c r="S9" s="6"/>
      <c r="T9" s="6"/>
      <c r="U9" s="6"/>
    </row>
    <row r="10" spans="1:21" s="37" customFormat="1" ht="19.5" customHeight="1">
      <c r="A10" s="14"/>
      <c r="B10" s="11">
        <v>1</v>
      </c>
      <c r="C10" s="58">
        <v>85</v>
      </c>
      <c r="D10" s="29" t="s">
        <v>156</v>
      </c>
      <c r="E10" s="30" t="s">
        <v>157</v>
      </c>
      <c r="F10" s="31">
        <v>36591</v>
      </c>
      <c r="G10" s="32">
        <f>IF(COUNT(F10)=0,"---",41070-F10)</f>
        <v>4479</v>
      </c>
      <c r="H10" s="33" t="s">
        <v>26</v>
      </c>
      <c r="I10" s="34" t="s">
        <v>60</v>
      </c>
      <c r="J10" s="23">
        <v>1</v>
      </c>
      <c r="K10" s="25">
        <v>9.49</v>
      </c>
      <c r="L10" s="26"/>
      <c r="M10" s="2"/>
      <c r="N10" s="2"/>
      <c r="O10" s="2"/>
      <c r="P10" s="36"/>
      <c r="Q10" s="36"/>
      <c r="R10" s="36"/>
      <c r="S10" s="36"/>
      <c r="T10" s="36"/>
      <c r="U10" s="36"/>
    </row>
    <row r="11" spans="1:21" s="37" customFormat="1" ht="19.5" customHeight="1">
      <c r="A11" s="14"/>
      <c r="B11" s="11"/>
      <c r="C11" s="58">
        <v>86</v>
      </c>
      <c r="D11" s="29" t="s">
        <v>158</v>
      </c>
      <c r="E11" s="30" t="s">
        <v>159</v>
      </c>
      <c r="F11" s="31">
        <v>36516</v>
      </c>
      <c r="G11" s="32">
        <f>IF(COUNT(F11)=0,"---",41070-F11)</f>
        <v>4554</v>
      </c>
      <c r="H11" s="33" t="s">
        <v>26</v>
      </c>
      <c r="I11" s="34" t="s">
        <v>60</v>
      </c>
      <c r="J11" s="23">
        <v>1</v>
      </c>
      <c r="K11" s="25" t="s">
        <v>36</v>
      </c>
      <c r="L11" s="26"/>
      <c r="M11" s="2"/>
      <c r="N11" s="2"/>
      <c r="O11" s="2"/>
      <c r="P11" s="36"/>
      <c r="Q11" s="36"/>
      <c r="R11" s="36"/>
      <c r="S11" s="36"/>
      <c r="T11" s="36"/>
      <c r="U11" s="36"/>
    </row>
    <row r="12" spans="1:21" s="37" customFormat="1" ht="19.5" customHeight="1">
      <c r="A12" s="14"/>
      <c r="B12" s="11"/>
      <c r="C12" s="58">
        <v>100</v>
      </c>
      <c r="D12" s="29" t="s">
        <v>44</v>
      </c>
      <c r="E12" s="30" t="s">
        <v>155</v>
      </c>
      <c r="F12" s="31">
        <v>35813</v>
      </c>
      <c r="G12" s="32">
        <f>IF(COUNT(F12)=0,"---",41070-F12)</f>
        <v>5257</v>
      </c>
      <c r="H12" s="33" t="s">
        <v>26</v>
      </c>
      <c r="I12" s="34" t="s">
        <v>23</v>
      </c>
      <c r="J12" s="23">
        <v>1</v>
      </c>
      <c r="K12" s="25" t="s">
        <v>36</v>
      </c>
      <c r="L12" s="26"/>
      <c r="M12" s="2"/>
      <c r="N12" s="2"/>
      <c r="O12" s="2"/>
      <c r="P12" s="36"/>
      <c r="Q12" s="36"/>
      <c r="R12" s="36"/>
      <c r="S12" s="36"/>
      <c r="T12" s="36"/>
      <c r="U12" s="36"/>
    </row>
  </sheetData>
  <sheetProtection/>
  <mergeCells count="11">
    <mergeCell ref="K8:K9"/>
    <mergeCell ref="L8:L9"/>
    <mergeCell ref="F8:F9"/>
    <mergeCell ref="G8:G9"/>
    <mergeCell ref="H8:H9"/>
    <mergeCell ref="I8:I9"/>
    <mergeCell ref="A8:B8"/>
    <mergeCell ref="C8:C9"/>
    <mergeCell ref="D8:D9"/>
    <mergeCell ref="E8:E9"/>
    <mergeCell ref="J8:J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3"/>
  <sheetViews>
    <sheetView showZeros="0" zoomScalePageLayoutView="0" workbookViewId="0" topLeftCell="A1">
      <selection activeCell="K16" sqref="K16"/>
    </sheetView>
  </sheetViews>
  <sheetFormatPr defaultColWidth="9.140625" defaultRowHeight="12.75"/>
  <cols>
    <col min="1" max="4" width="3.140625" style="2" customWidth="1"/>
    <col min="5" max="5" width="4.57421875" style="2" hidden="1" customWidth="1"/>
    <col min="6" max="6" width="10.57421875" style="2" bestFit="1" customWidth="1"/>
    <col min="7" max="7" width="11.7109375" style="2" bestFit="1" customWidth="1"/>
    <col min="8" max="8" width="9.00390625" style="2" customWidth="1"/>
    <col min="9" max="9" width="5.00390625" style="2" bestFit="1" customWidth="1"/>
    <col min="10" max="10" width="4.00390625" style="2" customWidth="1"/>
    <col min="11" max="11" width="7.7109375" style="2" bestFit="1" customWidth="1"/>
    <col min="12" max="12" width="4.421875" style="2" customWidth="1"/>
    <col min="13" max="13" width="5.7109375" style="2" customWidth="1"/>
    <col min="14" max="16" width="4.7109375" style="2" customWidth="1"/>
    <col min="17" max="17" width="4.7109375" style="2" hidden="1" customWidth="1"/>
    <col min="18" max="20" width="4.7109375" style="2" customWidth="1"/>
    <col min="21" max="21" width="6.8515625" style="2" customWidth="1"/>
    <col min="22" max="23" width="6.57421875" style="2" customWidth="1"/>
    <col min="24" max="28" width="9.57421875" style="2" customWidth="1"/>
    <col min="29" max="16384" width="9.140625" style="2" customWidth="1"/>
  </cols>
  <sheetData>
    <row r="1" spans="3:16" ht="20.25" customHeight="1">
      <c r="C1" s="1" t="s">
        <v>120</v>
      </c>
      <c r="H1" s="3"/>
      <c r="I1" s="3"/>
      <c r="J1" s="3"/>
      <c r="K1" s="3"/>
      <c r="L1" s="3"/>
      <c r="M1" s="3"/>
      <c r="N1" s="3"/>
      <c r="O1" s="3"/>
      <c r="P1" s="3"/>
    </row>
    <row r="2" spans="3:16" ht="20.25" customHeight="1">
      <c r="C2" s="1" t="s">
        <v>1</v>
      </c>
      <c r="H2" s="3"/>
      <c r="I2" s="3"/>
      <c r="J2" s="3"/>
      <c r="K2" s="3"/>
      <c r="L2" s="3"/>
      <c r="M2" s="3"/>
      <c r="N2" s="3"/>
      <c r="O2" s="3"/>
      <c r="P2" s="3"/>
    </row>
    <row r="3" spans="7:16" ht="12.75" customHeight="1">
      <c r="G3" s="4" t="s">
        <v>171</v>
      </c>
      <c r="H3" s="5"/>
      <c r="I3" s="5"/>
      <c r="J3" s="5"/>
      <c r="K3" s="5"/>
      <c r="L3" s="5"/>
      <c r="M3" s="5"/>
      <c r="N3" s="5"/>
      <c r="O3" s="5"/>
      <c r="P3" s="5"/>
    </row>
    <row r="4" spans="5:23" ht="12.75" customHeight="1"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8" ht="19.5" customHeight="1">
      <c r="A5" s="6"/>
      <c r="B5" s="6"/>
      <c r="C5" s="6"/>
      <c r="D5" s="6"/>
      <c r="E5" s="6"/>
      <c r="F5" s="7" t="s">
        <v>174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9.5" customHeight="1">
      <c r="A7" s="8"/>
      <c r="B7" s="8"/>
      <c r="C7" s="8"/>
      <c r="D7" s="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54"/>
      <c r="V7" s="54"/>
      <c r="W7" s="54"/>
      <c r="X7" s="6"/>
      <c r="Y7" s="6"/>
      <c r="Z7" s="6"/>
      <c r="AA7" s="6"/>
      <c r="AB7" s="6"/>
    </row>
    <row r="8" spans="1:28" ht="19.5" customHeight="1">
      <c r="A8" s="128" t="s">
        <v>5</v>
      </c>
      <c r="B8" s="129"/>
      <c r="C8" s="129"/>
      <c r="D8" s="136"/>
      <c r="E8" s="130" t="s">
        <v>6</v>
      </c>
      <c r="F8" s="132" t="s">
        <v>7</v>
      </c>
      <c r="G8" s="134" t="s">
        <v>8</v>
      </c>
      <c r="H8" s="124" t="s">
        <v>9</v>
      </c>
      <c r="I8" s="126" t="s">
        <v>10</v>
      </c>
      <c r="J8" s="126" t="s">
        <v>11</v>
      </c>
      <c r="K8" s="126" t="s">
        <v>12</v>
      </c>
      <c r="L8" s="126" t="s">
        <v>13</v>
      </c>
      <c r="M8" s="124" t="s">
        <v>14</v>
      </c>
      <c r="N8" s="140" t="s">
        <v>139</v>
      </c>
      <c r="O8" s="140"/>
      <c r="P8" s="140"/>
      <c r="Q8" s="140"/>
      <c r="R8" s="140"/>
      <c r="S8" s="140"/>
      <c r="T8" s="140"/>
      <c r="U8" s="141" t="s">
        <v>15</v>
      </c>
      <c r="V8" s="140" t="s">
        <v>16</v>
      </c>
      <c r="W8" s="140" t="s">
        <v>17</v>
      </c>
      <c r="X8" s="6"/>
      <c r="Y8" s="6"/>
      <c r="Z8" s="6"/>
      <c r="AA8" s="6"/>
      <c r="AB8" s="6"/>
    </row>
    <row r="9" spans="1:28" ht="15" customHeight="1">
      <c r="A9" s="10" t="s">
        <v>18</v>
      </c>
      <c r="B9" s="86" t="s">
        <v>123</v>
      </c>
      <c r="C9" s="38" t="s">
        <v>39</v>
      </c>
      <c r="D9" s="12" t="s">
        <v>19</v>
      </c>
      <c r="E9" s="131"/>
      <c r="F9" s="133"/>
      <c r="G9" s="135"/>
      <c r="H9" s="125"/>
      <c r="I9" s="127"/>
      <c r="J9" s="127"/>
      <c r="K9" s="127"/>
      <c r="L9" s="127"/>
      <c r="M9" s="125"/>
      <c r="N9" s="13">
        <v>1</v>
      </c>
      <c r="O9" s="13">
        <v>2</v>
      </c>
      <c r="P9" s="13">
        <v>3</v>
      </c>
      <c r="Q9" s="13" t="s">
        <v>140</v>
      </c>
      <c r="R9" s="13">
        <v>4</v>
      </c>
      <c r="S9" s="13">
        <v>5</v>
      </c>
      <c r="T9" s="13">
        <v>6</v>
      </c>
      <c r="U9" s="141"/>
      <c r="V9" s="140"/>
      <c r="W9" s="140"/>
      <c r="X9" s="6"/>
      <c r="Y9" s="6"/>
      <c r="Z9" s="6"/>
      <c r="AA9" s="6"/>
      <c r="AB9" s="6"/>
    </row>
    <row r="10" spans="1:28" s="37" customFormat="1" ht="19.5" customHeight="1">
      <c r="A10" s="14">
        <v>1</v>
      </c>
      <c r="B10" s="11"/>
      <c r="C10" s="11"/>
      <c r="D10" s="15">
        <v>1</v>
      </c>
      <c r="E10" s="12">
        <v>68</v>
      </c>
      <c r="F10" s="17" t="s">
        <v>28</v>
      </c>
      <c r="G10" s="18" t="s">
        <v>29</v>
      </c>
      <c r="H10" s="19">
        <v>22159</v>
      </c>
      <c r="I10" s="20">
        <f>IF(COUNT(H10)=0,"---",41070-H10)</f>
        <v>18911</v>
      </c>
      <c r="J10" s="21" t="s">
        <v>30</v>
      </c>
      <c r="K10" s="22" t="s">
        <v>31</v>
      </c>
      <c r="L10" s="23">
        <v>1</v>
      </c>
      <c r="M10" s="23">
        <v>1.2746</v>
      </c>
      <c r="N10" s="78">
        <v>3.29</v>
      </c>
      <c r="O10" s="78">
        <v>3.62</v>
      </c>
      <c r="P10" s="78">
        <v>3.19</v>
      </c>
      <c r="Q10" s="79"/>
      <c r="R10" s="78">
        <v>3.1</v>
      </c>
      <c r="S10" s="78">
        <v>3.74</v>
      </c>
      <c r="T10" s="78">
        <v>3.55</v>
      </c>
      <c r="U10" s="50">
        <f>MAX(N10:T10)</f>
        <v>3.74</v>
      </c>
      <c r="V10" s="26">
        <f aca="true" t="shared" si="0" ref="V10:W12">U10*L10</f>
        <v>3.74</v>
      </c>
      <c r="W10" s="26">
        <f t="shared" si="0"/>
        <v>4.767004</v>
      </c>
      <c r="X10" s="36"/>
      <c r="Y10" s="36"/>
      <c r="Z10" s="36"/>
      <c r="AA10" s="36"/>
      <c r="AB10" s="36"/>
    </row>
    <row r="11" spans="1:28" s="37" customFormat="1" ht="19.5" customHeight="1">
      <c r="A11" s="14">
        <v>2</v>
      </c>
      <c r="B11" s="11"/>
      <c r="C11" s="11"/>
      <c r="D11" s="11"/>
      <c r="E11" s="58">
        <v>96</v>
      </c>
      <c r="F11" s="29" t="s">
        <v>24</v>
      </c>
      <c r="G11" s="30" t="s">
        <v>25</v>
      </c>
      <c r="H11" s="31">
        <v>30163</v>
      </c>
      <c r="I11" s="32">
        <f>IF(COUNT(H11)=0,"---",41070-H11)</f>
        <v>10907</v>
      </c>
      <c r="J11" s="33" t="s">
        <v>26</v>
      </c>
      <c r="K11" s="34" t="s">
        <v>27</v>
      </c>
      <c r="L11" s="23">
        <v>1</v>
      </c>
      <c r="M11" s="23"/>
      <c r="N11" s="78" t="s">
        <v>144</v>
      </c>
      <c r="O11" s="78">
        <v>3.32</v>
      </c>
      <c r="P11" s="78" t="s">
        <v>144</v>
      </c>
      <c r="Q11" s="79"/>
      <c r="R11" s="78">
        <v>3.28</v>
      </c>
      <c r="S11" s="78">
        <v>3.2</v>
      </c>
      <c r="T11" s="78">
        <v>3.5</v>
      </c>
      <c r="U11" s="50">
        <f>MAX(N11:T11)</f>
        <v>3.5</v>
      </c>
      <c r="V11" s="51">
        <f t="shared" si="0"/>
        <v>3.5</v>
      </c>
      <c r="W11" s="51">
        <f t="shared" si="0"/>
        <v>0</v>
      </c>
      <c r="X11" s="36"/>
      <c r="Y11" s="36"/>
      <c r="Z11" s="36"/>
      <c r="AA11" s="36"/>
      <c r="AB11" s="36"/>
    </row>
    <row r="12" spans="1:28" s="37" customFormat="1" ht="19.5" customHeight="1">
      <c r="A12" s="14">
        <v>3</v>
      </c>
      <c r="B12" s="11"/>
      <c r="C12" s="11"/>
      <c r="D12" s="15">
        <v>2</v>
      </c>
      <c r="E12" s="12">
        <v>104</v>
      </c>
      <c r="F12" s="17" t="s">
        <v>89</v>
      </c>
      <c r="G12" s="18" t="s">
        <v>90</v>
      </c>
      <c r="H12" s="19">
        <v>26668</v>
      </c>
      <c r="I12" s="20">
        <f>IF(COUNT(H12)=0,"---",41070-H12)</f>
        <v>14402</v>
      </c>
      <c r="J12" s="21" t="s">
        <v>30</v>
      </c>
      <c r="K12" s="22" t="s">
        <v>23</v>
      </c>
      <c r="L12" s="23">
        <v>1</v>
      </c>
      <c r="M12" s="23">
        <v>1.0883</v>
      </c>
      <c r="N12" s="78">
        <v>2.91</v>
      </c>
      <c r="O12" s="78">
        <v>2.96</v>
      </c>
      <c r="P12" s="78">
        <v>2.99</v>
      </c>
      <c r="Q12" s="79"/>
      <c r="R12" s="78">
        <v>2.71</v>
      </c>
      <c r="S12" s="78">
        <v>2.13</v>
      </c>
      <c r="T12" s="78">
        <v>2.99</v>
      </c>
      <c r="U12" s="50">
        <f>MAX(N12:T12)</f>
        <v>2.99</v>
      </c>
      <c r="V12" s="26">
        <f t="shared" si="0"/>
        <v>2.99</v>
      </c>
      <c r="W12" s="26">
        <f t="shared" si="0"/>
        <v>3.254017</v>
      </c>
      <c r="X12" s="36"/>
      <c r="Y12" s="36"/>
      <c r="Z12" s="36"/>
      <c r="AA12" s="36"/>
      <c r="AB12" s="36"/>
    </row>
    <row r="13" spans="1:28" s="37" customFormat="1" ht="19.5" customHeight="1">
      <c r="A13" s="14"/>
      <c r="B13" s="11"/>
      <c r="C13" s="11"/>
      <c r="D13" s="11"/>
      <c r="E13" s="58">
        <v>64</v>
      </c>
      <c r="F13" s="29" t="s">
        <v>34</v>
      </c>
      <c r="G13" s="30" t="s">
        <v>35</v>
      </c>
      <c r="H13" s="31">
        <v>34235</v>
      </c>
      <c r="I13" s="32">
        <f>IF(COUNT(H13)=0,"---",41070-H13)</f>
        <v>6835</v>
      </c>
      <c r="J13" s="33" t="s">
        <v>26</v>
      </c>
      <c r="K13" s="34" t="s">
        <v>31</v>
      </c>
      <c r="L13" s="23">
        <v>1</v>
      </c>
      <c r="M13" s="23"/>
      <c r="N13" s="78"/>
      <c r="O13" s="78"/>
      <c r="P13" s="78"/>
      <c r="Q13" s="79"/>
      <c r="R13" s="78"/>
      <c r="S13" s="78"/>
      <c r="T13" s="78"/>
      <c r="U13" s="42" t="s">
        <v>36</v>
      </c>
      <c r="V13" s="51"/>
      <c r="W13" s="51"/>
      <c r="X13" s="36"/>
      <c r="Y13" s="36"/>
      <c r="Z13" s="36"/>
      <c r="AA13" s="36"/>
      <c r="AB13" s="36"/>
    </row>
  </sheetData>
  <sheetProtection/>
  <mergeCells count="14">
    <mergeCell ref="W8:W9"/>
    <mergeCell ref="M8:M9"/>
    <mergeCell ref="V8:V9"/>
    <mergeCell ref="L8:L9"/>
    <mergeCell ref="U8:U9"/>
    <mergeCell ref="N8:T8"/>
    <mergeCell ref="A8:D8"/>
    <mergeCell ref="H8:H9"/>
    <mergeCell ref="I8:I9"/>
    <mergeCell ref="K8:K9"/>
    <mergeCell ref="J8:J9"/>
    <mergeCell ref="E8:E9"/>
    <mergeCell ref="F8:F9"/>
    <mergeCell ref="G8:G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8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4" width="3.140625" style="2" customWidth="1"/>
    <col min="5" max="5" width="4.57421875" style="2" hidden="1" customWidth="1"/>
    <col min="6" max="6" width="10.57421875" style="2" bestFit="1" customWidth="1"/>
    <col min="7" max="7" width="11.7109375" style="2" bestFit="1" customWidth="1"/>
    <col min="8" max="8" width="9.00390625" style="2" customWidth="1"/>
    <col min="9" max="9" width="5.00390625" style="2" bestFit="1" customWidth="1"/>
    <col min="10" max="10" width="4.00390625" style="2" customWidth="1"/>
    <col min="11" max="11" width="7.7109375" style="2" bestFit="1" customWidth="1"/>
    <col min="12" max="12" width="4.421875" style="2" customWidth="1"/>
    <col min="13" max="13" width="5.7109375" style="2" customWidth="1"/>
    <col min="14" max="16" width="4.7109375" style="2" customWidth="1"/>
    <col min="17" max="17" width="4.7109375" style="2" hidden="1" customWidth="1"/>
    <col min="18" max="20" width="4.7109375" style="2" customWidth="1"/>
    <col min="21" max="21" width="6.8515625" style="2" customWidth="1"/>
    <col min="22" max="23" width="6.57421875" style="2" customWidth="1"/>
    <col min="24" max="28" width="9.57421875" style="2" customWidth="1"/>
    <col min="29" max="16384" width="9.140625" style="2" customWidth="1"/>
  </cols>
  <sheetData>
    <row r="1" spans="3:16" ht="20.25" customHeight="1">
      <c r="C1" s="1" t="s">
        <v>120</v>
      </c>
      <c r="H1" s="3"/>
      <c r="I1" s="3"/>
      <c r="J1" s="3"/>
      <c r="K1" s="3"/>
      <c r="L1" s="3"/>
      <c r="M1" s="3"/>
      <c r="N1" s="3"/>
      <c r="O1" s="3"/>
      <c r="P1" s="3"/>
    </row>
    <row r="2" spans="3:16" ht="20.25" customHeight="1">
      <c r="C2" s="1" t="s">
        <v>1</v>
      </c>
      <c r="H2" s="3"/>
      <c r="I2" s="3"/>
      <c r="J2" s="3"/>
      <c r="K2" s="3"/>
      <c r="L2" s="3"/>
      <c r="M2" s="3"/>
      <c r="N2" s="3"/>
      <c r="O2" s="3"/>
      <c r="P2" s="3"/>
    </row>
    <row r="3" spans="7:16" ht="12.75" customHeight="1">
      <c r="G3" s="4" t="s">
        <v>171</v>
      </c>
      <c r="H3" s="5"/>
      <c r="I3" s="5"/>
      <c r="J3" s="5"/>
      <c r="K3" s="5"/>
      <c r="L3" s="5"/>
      <c r="M3" s="5"/>
      <c r="N3" s="5"/>
      <c r="O3" s="5"/>
      <c r="P3" s="5"/>
    </row>
    <row r="4" spans="5:23" ht="12.75" customHeight="1"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8" ht="19.5" customHeight="1">
      <c r="A5" s="6"/>
      <c r="B5" s="6"/>
      <c r="C5" s="6"/>
      <c r="D5" s="6"/>
      <c r="E5" s="6"/>
      <c r="F5" s="7" t="s">
        <v>192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9.5" customHeight="1">
      <c r="A7" s="8"/>
      <c r="B7" s="8"/>
      <c r="C7" s="8"/>
      <c r="D7" s="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54"/>
      <c r="V7" s="54"/>
      <c r="W7" s="54"/>
      <c r="X7" s="6"/>
      <c r="Y7" s="6"/>
      <c r="Z7" s="6"/>
      <c r="AA7" s="6"/>
      <c r="AB7" s="6"/>
    </row>
    <row r="8" spans="1:28" ht="19.5" customHeight="1">
      <c r="A8" s="128" t="s">
        <v>5</v>
      </c>
      <c r="B8" s="129"/>
      <c r="C8" s="129"/>
      <c r="D8" s="136"/>
      <c r="E8" s="130" t="s">
        <v>6</v>
      </c>
      <c r="F8" s="132" t="s">
        <v>7</v>
      </c>
      <c r="G8" s="134" t="s">
        <v>8</v>
      </c>
      <c r="H8" s="124" t="s">
        <v>9</v>
      </c>
      <c r="I8" s="126" t="s">
        <v>10</v>
      </c>
      <c r="J8" s="126" t="s">
        <v>11</v>
      </c>
      <c r="K8" s="126" t="s">
        <v>12</v>
      </c>
      <c r="L8" s="126" t="s">
        <v>13</v>
      </c>
      <c r="M8" s="124" t="s">
        <v>14</v>
      </c>
      <c r="N8" s="140" t="s">
        <v>139</v>
      </c>
      <c r="O8" s="140"/>
      <c r="P8" s="140"/>
      <c r="Q8" s="140"/>
      <c r="R8" s="140"/>
      <c r="S8" s="140"/>
      <c r="T8" s="140"/>
      <c r="U8" s="141" t="s">
        <v>15</v>
      </c>
      <c r="V8" s="140" t="s">
        <v>16</v>
      </c>
      <c r="W8" s="140" t="s">
        <v>17</v>
      </c>
      <c r="X8" s="6"/>
      <c r="Y8" s="6"/>
      <c r="Z8" s="6"/>
      <c r="AA8" s="6"/>
      <c r="AB8" s="6"/>
    </row>
    <row r="9" spans="1:28" ht="15" customHeight="1">
      <c r="A9" s="10" t="s">
        <v>18</v>
      </c>
      <c r="B9" s="86" t="s">
        <v>123</v>
      </c>
      <c r="C9" s="38" t="s">
        <v>39</v>
      </c>
      <c r="D9" s="12" t="s">
        <v>19</v>
      </c>
      <c r="E9" s="131"/>
      <c r="F9" s="133"/>
      <c r="G9" s="135"/>
      <c r="H9" s="125"/>
      <c r="I9" s="127"/>
      <c r="J9" s="127"/>
      <c r="K9" s="127"/>
      <c r="L9" s="127"/>
      <c r="M9" s="125"/>
      <c r="N9" s="13">
        <v>1</v>
      </c>
      <c r="O9" s="13">
        <v>2</v>
      </c>
      <c r="P9" s="13">
        <v>3</v>
      </c>
      <c r="Q9" s="13" t="s">
        <v>140</v>
      </c>
      <c r="R9" s="13">
        <v>4</v>
      </c>
      <c r="S9" s="13">
        <v>5</v>
      </c>
      <c r="T9" s="13">
        <v>6</v>
      </c>
      <c r="U9" s="141"/>
      <c r="V9" s="140"/>
      <c r="W9" s="140"/>
      <c r="X9" s="6"/>
      <c r="Y9" s="6"/>
      <c r="Z9" s="6"/>
      <c r="AA9" s="6"/>
      <c r="AB9" s="6"/>
    </row>
    <row r="10" spans="1:28" s="37" customFormat="1" ht="19.5" customHeight="1">
      <c r="A10" s="14">
        <v>1</v>
      </c>
      <c r="B10" s="11"/>
      <c r="C10" s="38">
        <v>1</v>
      </c>
      <c r="D10" s="11"/>
      <c r="E10" s="59">
        <v>87</v>
      </c>
      <c r="F10" s="44" t="s">
        <v>44</v>
      </c>
      <c r="G10" s="45" t="s">
        <v>45</v>
      </c>
      <c r="H10" s="46">
        <v>34926</v>
      </c>
      <c r="I10" s="47">
        <f aca="true" t="shared" si="0" ref="I10:I28">IF(COUNT(H10)=0,"---",41070-H10)</f>
        <v>6144</v>
      </c>
      <c r="J10" s="48" t="s">
        <v>22</v>
      </c>
      <c r="K10" s="49" t="s">
        <v>46</v>
      </c>
      <c r="L10" s="23">
        <v>1.1</v>
      </c>
      <c r="M10" s="23"/>
      <c r="N10" s="78" t="s">
        <v>148</v>
      </c>
      <c r="O10" s="78">
        <v>4.77</v>
      </c>
      <c r="P10" s="78">
        <v>5.2</v>
      </c>
      <c r="Q10" s="79"/>
      <c r="R10" s="78">
        <v>5.47</v>
      </c>
      <c r="S10" s="78">
        <v>5.12</v>
      </c>
      <c r="T10" s="78">
        <v>5.36</v>
      </c>
      <c r="U10" s="42">
        <f aca="true" t="shared" si="1" ref="U10:U23">MAX(N10:P10,R10:T10)</f>
        <v>5.47</v>
      </c>
      <c r="V10" s="51">
        <f aca="true" t="shared" si="2" ref="V10:V23">U10*L10</f>
        <v>6.017</v>
      </c>
      <c r="W10" s="51">
        <f aca="true" t="shared" si="3" ref="W10:W23">V10*M10</f>
        <v>0</v>
      </c>
      <c r="X10" s="36"/>
      <c r="Y10" s="36"/>
      <c r="Z10" s="36"/>
      <c r="AA10" s="36"/>
      <c r="AB10" s="36"/>
    </row>
    <row r="11" spans="1:28" s="37" customFormat="1" ht="19.5" customHeight="1">
      <c r="A11" s="14">
        <v>2</v>
      </c>
      <c r="B11" s="11"/>
      <c r="C11" s="11"/>
      <c r="D11" s="11"/>
      <c r="E11" s="58">
        <v>111</v>
      </c>
      <c r="F11" s="29" t="s">
        <v>40</v>
      </c>
      <c r="G11" s="30" t="s">
        <v>41</v>
      </c>
      <c r="H11" s="31" t="s">
        <v>42</v>
      </c>
      <c r="I11" s="32" t="str">
        <f t="shared" si="0"/>
        <v>---</v>
      </c>
      <c r="J11" s="33" t="s">
        <v>26</v>
      </c>
      <c r="K11" s="34" t="s">
        <v>43</v>
      </c>
      <c r="L11" s="23">
        <v>1</v>
      </c>
      <c r="M11" s="23"/>
      <c r="N11" s="78">
        <v>5.76</v>
      </c>
      <c r="O11" s="78">
        <v>5.6</v>
      </c>
      <c r="P11" s="78">
        <v>5.94</v>
      </c>
      <c r="Q11" s="79"/>
      <c r="R11" s="78">
        <v>4.92</v>
      </c>
      <c r="S11" s="78" t="s">
        <v>169</v>
      </c>
      <c r="T11" s="78" t="s">
        <v>169</v>
      </c>
      <c r="U11" s="42">
        <f t="shared" si="1"/>
        <v>5.94</v>
      </c>
      <c r="V11" s="51">
        <f t="shared" si="2"/>
        <v>5.94</v>
      </c>
      <c r="W11" s="51">
        <f t="shared" si="3"/>
        <v>0</v>
      </c>
      <c r="X11" s="36"/>
      <c r="Y11" s="36"/>
      <c r="Z11" s="36"/>
      <c r="AA11" s="36"/>
      <c r="AB11" s="36"/>
    </row>
    <row r="12" spans="1:28" s="37" customFormat="1" ht="19.5" customHeight="1">
      <c r="A12" s="14">
        <v>3</v>
      </c>
      <c r="B12" s="11"/>
      <c r="C12" s="11"/>
      <c r="D12" s="11"/>
      <c r="E12" s="58">
        <v>112</v>
      </c>
      <c r="F12" s="29" t="s">
        <v>50</v>
      </c>
      <c r="G12" s="30" t="s">
        <v>51</v>
      </c>
      <c r="H12" s="31" t="s">
        <v>52</v>
      </c>
      <c r="I12" s="32" t="str">
        <f t="shared" si="0"/>
        <v>---</v>
      </c>
      <c r="J12" s="33" t="s">
        <v>26</v>
      </c>
      <c r="K12" s="34" t="s">
        <v>43</v>
      </c>
      <c r="L12" s="23">
        <v>1</v>
      </c>
      <c r="M12" s="23"/>
      <c r="N12" s="78">
        <v>5.64</v>
      </c>
      <c r="O12" s="78">
        <v>5.67</v>
      </c>
      <c r="P12" s="78">
        <v>5.6</v>
      </c>
      <c r="Q12" s="79"/>
      <c r="R12" s="78">
        <v>5.7</v>
      </c>
      <c r="S12" s="78">
        <v>4.94</v>
      </c>
      <c r="T12" s="78">
        <v>5.42</v>
      </c>
      <c r="U12" s="42">
        <f t="shared" si="1"/>
        <v>5.7</v>
      </c>
      <c r="V12" s="51">
        <f t="shared" si="2"/>
        <v>5.7</v>
      </c>
      <c r="W12" s="51">
        <f t="shared" si="3"/>
        <v>0</v>
      </c>
      <c r="X12" s="36"/>
      <c r="Y12" s="36"/>
      <c r="Z12" s="36"/>
      <c r="AA12" s="36"/>
      <c r="AB12" s="36"/>
    </row>
    <row r="13" spans="1:28" s="37" customFormat="1" ht="19.5" customHeight="1">
      <c r="A13" s="14">
        <v>4</v>
      </c>
      <c r="B13" s="11"/>
      <c r="C13" s="11"/>
      <c r="D13" s="11"/>
      <c r="E13" s="58">
        <v>77</v>
      </c>
      <c r="F13" s="29" t="s">
        <v>47</v>
      </c>
      <c r="G13" s="30" t="s">
        <v>48</v>
      </c>
      <c r="H13" s="31">
        <v>34322</v>
      </c>
      <c r="I13" s="32">
        <f t="shared" si="0"/>
        <v>6748</v>
      </c>
      <c r="J13" s="33" t="s">
        <v>30</v>
      </c>
      <c r="K13" s="34" t="s">
        <v>49</v>
      </c>
      <c r="L13" s="23">
        <v>1</v>
      </c>
      <c r="M13" s="23"/>
      <c r="N13" s="78">
        <v>5.36</v>
      </c>
      <c r="O13" s="78" t="s">
        <v>148</v>
      </c>
      <c r="P13" s="78">
        <v>5.67</v>
      </c>
      <c r="Q13" s="79"/>
      <c r="R13" s="78" t="s">
        <v>148</v>
      </c>
      <c r="S13" s="78" t="s">
        <v>148</v>
      </c>
      <c r="T13" s="78">
        <v>5.61</v>
      </c>
      <c r="U13" s="42">
        <f t="shared" si="1"/>
        <v>5.67</v>
      </c>
      <c r="V13" s="51">
        <f t="shared" si="2"/>
        <v>5.67</v>
      </c>
      <c r="W13" s="51">
        <f t="shared" si="3"/>
        <v>0</v>
      </c>
      <c r="X13" s="36"/>
      <c r="Y13" s="36"/>
      <c r="Z13" s="36"/>
      <c r="AA13" s="36"/>
      <c r="AB13" s="36"/>
    </row>
    <row r="14" spans="1:28" s="37" customFormat="1" ht="19.5" customHeight="1">
      <c r="A14" s="14">
        <v>5</v>
      </c>
      <c r="B14" s="11"/>
      <c r="C14" s="11"/>
      <c r="D14" s="11"/>
      <c r="E14" s="58">
        <v>79</v>
      </c>
      <c r="F14" s="29" t="s">
        <v>92</v>
      </c>
      <c r="G14" s="30" t="s">
        <v>93</v>
      </c>
      <c r="H14" s="31">
        <v>34164</v>
      </c>
      <c r="I14" s="32">
        <f t="shared" si="0"/>
        <v>6906</v>
      </c>
      <c r="J14" s="33" t="s">
        <v>30</v>
      </c>
      <c r="K14" s="34" t="s">
        <v>57</v>
      </c>
      <c r="L14" s="23">
        <v>1</v>
      </c>
      <c r="M14" s="23"/>
      <c r="N14" s="78">
        <v>5.44</v>
      </c>
      <c r="O14" s="78" t="s">
        <v>148</v>
      </c>
      <c r="P14" s="78">
        <v>5.47</v>
      </c>
      <c r="Q14" s="79"/>
      <c r="R14" s="78" t="s">
        <v>148</v>
      </c>
      <c r="S14" s="78">
        <v>5.54</v>
      </c>
      <c r="T14" s="78">
        <v>5.01</v>
      </c>
      <c r="U14" s="42">
        <f t="shared" si="1"/>
        <v>5.54</v>
      </c>
      <c r="V14" s="51">
        <f t="shared" si="2"/>
        <v>5.54</v>
      </c>
      <c r="W14" s="51">
        <f t="shared" si="3"/>
        <v>0</v>
      </c>
      <c r="X14" s="36"/>
      <c r="Y14" s="36"/>
      <c r="Z14" s="36"/>
      <c r="AA14" s="36"/>
      <c r="AB14" s="36"/>
    </row>
    <row r="15" spans="1:28" s="37" customFormat="1" ht="19.5" customHeight="1">
      <c r="A15" s="14">
        <v>6</v>
      </c>
      <c r="B15" s="11"/>
      <c r="C15" s="11"/>
      <c r="D15" s="11"/>
      <c r="E15" s="58">
        <v>89</v>
      </c>
      <c r="F15" s="29" t="s">
        <v>58</v>
      </c>
      <c r="G15" s="30" t="s">
        <v>59</v>
      </c>
      <c r="H15" s="31">
        <v>34264</v>
      </c>
      <c r="I15" s="32">
        <f t="shared" si="0"/>
        <v>6806</v>
      </c>
      <c r="J15" s="33" t="s">
        <v>26</v>
      </c>
      <c r="K15" s="34" t="s">
        <v>60</v>
      </c>
      <c r="L15" s="23">
        <v>1</v>
      </c>
      <c r="M15" s="23"/>
      <c r="N15" s="78">
        <v>5.3</v>
      </c>
      <c r="O15" s="78">
        <v>5.07</v>
      </c>
      <c r="P15" s="78">
        <v>5.08</v>
      </c>
      <c r="Q15" s="79"/>
      <c r="R15" s="78">
        <v>4.58</v>
      </c>
      <c r="S15" s="78" t="s">
        <v>148</v>
      </c>
      <c r="T15" s="78">
        <v>4.65</v>
      </c>
      <c r="U15" s="42">
        <f t="shared" si="1"/>
        <v>5.3</v>
      </c>
      <c r="V15" s="51">
        <f t="shared" si="2"/>
        <v>5.3</v>
      </c>
      <c r="W15" s="51">
        <f t="shared" si="3"/>
        <v>0</v>
      </c>
      <c r="X15" s="36"/>
      <c r="Y15" s="36"/>
      <c r="Z15" s="36"/>
      <c r="AA15" s="36"/>
      <c r="AB15" s="36"/>
    </row>
    <row r="16" spans="1:28" s="37" customFormat="1" ht="19.5" customHeight="1">
      <c r="A16" s="14">
        <v>7</v>
      </c>
      <c r="B16" s="11"/>
      <c r="C16" s="11"/>
      <c r="D16" s="11"/>
      <c r="E16" s="58">
        <v>81</v>
      </c>
      <c r="F16" s="29" t="s">
        <v>136</v>
      </c>
      <c r="G16" s="30" t="s">
        <v>134</v>
      </c>
      <c r="H16" s="31">
        <v>32798</v>
      </c>
      <c r="I16" s="32">
        <f t="shared" si="0"/>
        <v>8272</v>
      </c>
      <c r="J16" s="33" t="s">
        <v>26</v>
      </c>
      <c r="K16" s="34" t="s">
        <v>57</v>
      </c>
      <c r="L16" s="23">
        <v>1</v>
      </c>
      <c r="M16" s="23"/>
      <c r="N16" s="78">
        <v>5.05</v>
      </c>
      <c r="O16" s="78" t="s">
        <v>148</v>
      </c>
      <c r="P16" s="78">
        <v>4.56</v>
      </c>
      <c r="Q16" s="79"/>
      <c r="R16" s="78">
        <v>5</v>
      </c>
      <c r="S16" s="78">
        <v>4.13</v>
      </c>
      <c r="T16" s="78">
        <v>4.51</v>
      </c>
      <c r="U16" s="42">
        <f t="shared" si="1"/>
        <v>5.05</v>
      </c>
      <c r="V16" s="51">
        <f t="shared" si="2"/>
        <v>5.05</v>
      </c>
      <c r="W16" s="51">
        <f t="shared" si="3"/>
        <v>0</v>
      </c>
      <c r="X16" s="36"/>
      <c r="Y16" s="36"/>
      <c r="Z16" s="36"/>
      <c r="AA16" s="36"/>
      <c r="AB16" s="36"/>
    </row>
    <row r="17" spans="1:28" s="37" customFormat="1" ht="19.5" customHeight="1">
      <c r="A17" s="14">
        <v>8</v>
      </c>
      <c r="B17" s="11"/>
      <c r="C17" s="11"/>
      <c r="D17" s="15">
        <v>1</v>
      </c>
      <c r="E17" s="12">
        <v>62</v>
      </c>
      <c r="F17" s="17" t="s">
        <v>66</v>
      </c>
      <c r="G17" s="18" t="s">
        <v>67</v>
      </c>
      <c r="H17" s="19">
        <v>21585</v>
      </c>
      <c r="I17" s="20">
        <f t="shared" si="0"/>
        <v>19485</v>
      </c>
      <c r="J17" s="21" t="s">
        <v>22</v>
      </c>
      <c r="K17" s="22" t="s">
        <v>31</v>
      </c>
      <c r="L17" s="23">
        <v>1.1</v>
      </c>
      <c r="M17" s="23">
        <v>1.3056</v>
      </c>
      <c r="N17" s="78">
        <v>3.95</v>
      </c>
      <c r="O17" s="78">
        <v>4.57</v>
      </c>
      <c r="P17" s="78" t="s">
        <v>169</v>
      </c>
      <c r="Q17" s="79"/>
      <c r="R17" s="78"/>
      <c r="S17" s="78"/>
      <c r="T17" s="78"/>
      <c r="U17" s="42">
        <f t="shared" si="1"/>
        <v>4.57</v>
      </c>
      <c r="V17" s="51">
        <f t="shared" si="2"/>
        <v>5.027000000000001</v>
      </c>
      <c r="W17" s="51">
        <f t="shared" si="3"/>
        <v>6.563251200000002</v>
      </c>
      <c r="X17" s="36"/>
      <c r="Y17" s="36"/>
      <c r="Z17" s="36"/>
      <c r="AA17" s="36"/>
      <c r="AB17" s="36"/>
    </row>
    <row r="18" spans="1:28" s="37" customFormat="1" ht="19.5" customHeight="1">
      <c r="A18" s="14">
        <v>9</v>
      </c>
      <c r="B18" s="11"/>
      <c r="C18" s="11"/>
      <c r="D18" s="11"/>
      <c r="E18" s="58">
        <v>93</v>
      </c>
      <c r="F18" s="29" t="s">
        <v>64</v>
      </c>
      <c r="G18" s="30" t="s">
        <v>65</v>
      </c>
      <c r="H18" s="31">
        <v>33279</v>
      </c>
      <c r="I18" s="32">
        <f t="shared" si="0"/>
        <v>7791</v>
      </c>
      <c r="J18" s="33" t="s">
        <v>26</v>
      </c>
      <c r="K18" s="34" t="s">
        <v>27</v>
      </c>
      <c r="L18" s="23">
        <v>1</v>
      </c>
      <c r="M18" s="23"/>
      <c r="N18" s="78">
        <v>4.7</v>
      </c>
      <c r="O18" s="78">
        <v>4.67</v>
      </c>
      <c r="P18" s="78">
        <v>4.65</v>
      </c>
      <c r="Q18" s="79"/>
      <c r="R18" s="78"/>
      <c r="S18" s="78"/>
      <c r="T18" s="78"/>
      <c r="U18" s="42">
        <f t="shared" si="1"/>
        <v>4.7</v>
      </c>
      <c r="V18" s="51">
        <f t="shared" si="2"/>
        <v>4.7</v>
      </c>
      <c r="W18" s="51">
        <f t="shared" si="3"/>
        <v>0</v>
      </c>
      <c r="X18" s="36"/>
      <c r="Y18" s="36"/>
      <c r="Z18" s="36"/>
      <c r="AA18" s="36"/>
      <c r="AB18" s="36"/>
    </row>
    <row r="19" spans="1:28" s="37" customFormat="1" ht="19.5" customHeight="1">
      <c r="A19" s="14">
        <v>10</v>
      </c>
      <c r="B19" s="11"/>
      <c r="C19" s="38">
        <v>2</v>
      </c>
      <c r="D19" s="11"/>
      <c r="E19" s="59">
        <v>99</v>
      </c>
      <c r="F19" s="44" t="s">
        <v>68</v>
      </c>
      <c r="G19" s="45" t="s">
        <v>69</v>
      </c>
      <c r="H19" s="46">
        <v>34788</v>
      </c>
      <c r="I19" s="47">
        <f t="shared" si="0"/>
        <v>6282</v>
      </c>
      <c r="J19" s="48" t="s">
        <v>30</v>
      </c>
      <c r="K19" s="49" t="s">
        <v>27</v>
      </c>
      <c r="L19" s="23">
        <v>1</v>
      </c>
      <c r="M19" s="23"/>
      <c r="N19" s="23">
        <v>3.87</v>
      </c>
      <c r="O19" s="78">
        <v>4.27</v>
      </c>
      <c r="P19" s="78">
        <v>4.06</v>
      </c>
      <c r="Q19" s="79"/>
      <c r="R19" s="78"/>
      <c r="S19" s="78"/>
      <c r="T19" s="78"/>
      <c r="U19" s="42">
        <f t="shared" si="1"/>
        <v>4.27</v>
      </c>
      <c r="V19" s="51">
        <f t="shared" si="2"/>
        <v>4.27</v>
      </c>
      <c r="W19" s="51">
        <f t="shared" si="3"/>
        <v>0</v>
      </c>
      <c r="X19" s="36"/>
      <c r="Y19" s="36"/>
      <c r="Z19" s="36"/>
      <c r="AA19" s="36"/>
      <c r="AB19" s="36"/>
    </row>
    <row r="20" spans="1:28" s="37" customFormat="1" ht="19.5" customHeight="1">
      <c r="A20" s="14">
        <v>11</v>
      </c>
      <c r="B20" s="87">
        <v>1</v>
      </c>
      <c r="C20" s="11"/>
      <c r="D20" s="11"/>
      <c r="E20" s="86">
        <v>85</v>
      </c>
      <c r="F20" s="118" t="s">
        <v>156</v>
      </c>
      <c r="G20" s="119" t="s">
        <v>157</v>
      </c>
      <c r="H20" s="120">
        <v>36591</v>
      </c>
      <c r="I20" s="121">
        <f t="shared" si="0"/>
        <v>4479</v>
      </c>
      <c r="J20" s="122" t="s">
        <v>26</v>
      </c>
      <c r="K20" s="123" t="s">
        <v>60</v>
      </c>
      <c r="L20" s="23">
        <v>1</v>
      </c>
      <c r="M20" s="23"/>
      <c r="N20" s="78">
        <v>4.13</v>
      </c>
      <c r="O20" s="78">
        <v>4.1</v>
      </c>
      <c r="P20" s="78">
        <v>4.13</v>
      </c>
      <c r="Q20" s="79"/>
      <c r="R20" s="78"/>
      <c r="S20" s="78"/>
      <c r="T20" s="78"/>
      <c r="U20" s="42">
        <f t="shared" si="1"/>
        <v>4.13</v>
      </c>
      <c r="V20" s="51">
        <f t="shared" si="2"/>
        <v>4.13</v>
      </c>
      <c r="W20" s="51">
        <f t="shared" si="3"/>
        <v>0</v>
      </c>
      <c r="X20" s="36"/>
      <c r="Y20" s="36"/>
      <c r="Z20" s="36"/>
      <c r="AA20" s="36"/>
      <c r="AB20" s="36"/>
    </row>
    <row r="21" spans="1:28" s="37" customFormat="1" ht="19.5" customHeight="1">
      <c r="A21" s="14">
        <v>12</v>
      </c>
      <c r="B21" s="11"/>
      <c r="C21" s="11"/>
      <c r="D21" s="15">
        <v>2</v>
      </c>
      <c r="E21" s="12">
        <v>92</v>
      </c>
      <c r="F21" s="17" t="s">
        <v>75</v>
      </c>
      <c r="G21" s="18" t="s">
        <v>76</v>
      </c>
      <c r="H21" s="19">
        <v>23542</v>
      </c>
      <c r="I21" s="20">
        <f t="shared" si="0"/>
        <v>17528</v>
      </c>
      <c r="J21" s="21" t="s">
        <v>30</v>
      </c>
      <c r="K21" s="22" t="s">
        <v>27</v>
      </c>
      <c r="L21" s="23">
        <v>1</v>
      </c>
      <c r="M21" s="23">
        <v>1.208</v>
      </c>
      <c r="N21" s="78">
        <v>3.32</v>
      </c>
      <c r="O21" s="78">
        <v>3.82</v>
      </c>
      <c r="P21" s="78">
        <v>3.8</v>
      </c>
      <c r="Q21" s="79"/>
      <c r="R21" s="78"/>
      <c r="S21" s="78"/>
      <c r="T21" s="78"/>
      <c r="U21" s="42">
        <f t="shared" si="1"/>
        <v>3.82</v>
      </c>
      <c r="V21" s="51">
        <f t="shared" si="2"/>
        <v>3.82</v>
      </c>
      <c r="W21" s="51">
        <f t="shared" si="3"/>
        <v>4.61456</v>
      </c>
      <c r="X21" s="36"/>
      <c r="Y21" s="36"/>
      <c r="Z21" s="36"/>
      <c r="AA21" s="36"/>
      <c r="AB21" s="36"/>
    </row>
    <row r="22" spans="1:28" s="37" customFormat="1" ht="19.5" customHeight="1">
      <c r="A22" s="14">
        <v>13</v>
      </c>
      <c r="B22" s="11"/>
      <c r="C22" s="11"/>
      <c r="D22" s="15">
        <v>4</v>
      </c>
      <c r="E22" s="12">
        <v>66</v>
      </c>
      <c r="F22" s="17" t="s">
        <v>73</v>
      </c>
      <c r="G22" s="18" t="s">
        <v>74</v>
      </c>
      <c r="H22" s="19">
        <v>23311</v>
      </c>
      <c r="I22" s="20">
        <f t="shared" si="0"/>
        <v>17759</v>
      </c>
      <c r="J22" s="21" t="s">
        <v>26</v>
      </c>
      <c r="K22" s="22" t="s">
        <v>31</v>
      </c>
      <c r="L22" s="23">
        <v>1</v>
      </c>
      <c r="M22" s="23">
        <v>1.2233</v>
      </c>
      <c r="N22" s="78">
        <v>3.34</v>
      </c>
      <c r="O22" s="78">
        <v>3.33</v>
      </c>
      <c r="P22" s="78">
        <v>3.51</v>
      </c>
      <c r="Q22" s="79"/>
      <c r="R22" s="78"/>
      <c r="S22" s="78"/>
      <c r="T22" s="78"/>
      <c r="U22" s="42">
        <f t="shared" si="1"/>
        <v>3.51</v>
      </c>
      <c r="V22" s="51">
        <f t="shared" si="2"/>
        <v>3.51</v>
      </c>
      <c r="W22" s="51">
        <f t="shared" si="3"/>
        <v>4.293783</v>
      </c>
      <c r="X22" s="36"/>
      <c r="Y22" s="36"/>
      <c r="Z22" s="36"/>
      <c r="AA22" s="36"/>
      <c r="AB22" s="36"/>
    </row>
    <row r="23" spans="1:28" s="37" customFormat="1" ht="19.5" customHeight="1">
      <c r="A23" s="14">
        <v>14</v>
      </c>
      <c r="B23" s="11"/>
      <c r="C23" s="11"/>
      <c r="D23" s="15">
        <v>3</v>
      </c>
      <c r="E23" s="12">
        <v>91</v>
      </c>
      <c r="F23" s="17" t="s">
        <v>79</v>
      </c>
      <c r="G23" s="18" t="s">
        <v>76</v>
      </c>
      <c r="H23" s="19">
        <v>20248</v>
      </c>
      <c r="I23" s="20">
        <f t="shared" si="0"/>
        <v>20822</v>
      </c>
      <c r="J23" s="21" t="s">
        <v>30</v>
      </c>
      <c r="K23" s="22" t="s">
        <v>27</v>
      </c>
      <c r="L23" s="23">
        <v>1</v>
      </c>
      <c r="M23" s="23">
        <v>1.3799</v>
      </c>
      <c r="N23" s="78">
        <v>3.1</v>
      </c>
      <c r="O23" s="78">
        <v>3.16</v>
      </c>
      <c r="P23" s="78">
        <v>3.11</v>
      </c>
      <c r="Q23" s="79"/>
      <c r="R23" s="78"/>
      <c r="S23" s="78"/>
      <c r="T23" s="78"/>
      <c r="U23" s="42">
        <f t="shared" si="1"/>
        <v>3.16</v>
      </c>
      <c r="V23" s="51">
        <f t="shared" si="2"/>
        <v>3.16</v>
      </c>
      <c r="W23" s="51">
        <f t="shared" si="3"/>
        <v>4.360484</v>
      </c>
      <c r="X23" s="36"/>
      <c r="Y23" s="36"/>
      <c r="Z23" s="36"/>
      <c r="AA23" s="36"/>
      <c r="AB23" s="36"/>
    </row>
    <row r="24" spans="1:28" s="37" customFormat="1" ht="19.5" customHeight="1">
      <c r="A24" s="14"/>
      <c r="B24" s="11"/>
      <c r="C24" s="11"/>
      <c r="D24" s="11"/>
      <c r="E24" s="58">
        <v>78</v>
      </c>
      <c r="F24" s="29" t="s">
        <v>133</v>
      </c>
      <c r="G24" s="30" t="s">
        <v>134</v>
      </c>
      <c r="H24" s="31">
        <v>32264</v>
      </c>
      <c r="I24" s="32">
        <f t="shared" si="0"/>
        <v>8806</v>
      </c>
      <c r="J24" s="33" t="s">
        <v>26</v>
      </c>
      <c r="K24" s="34" t="s">
        <v>57</v>
      </c>
      <c r="L24" s="23">
        <v>1</v>
      </c>
      <c r="M24" s="23"/>
      <c r="N24" s="78"/>
      <c r="O24" s="78"/>
      <c r="P24" s="78"/>
      <c r="Q24" s="79"/>
      <c r="R24" s="78"/>
      <c r="S24" s="78"/>
      <c r="T24" s="78"/>
      <c r="U24" s="42" t="s">
        <v>36</v>
      </c>
      <c r="V24" s="51"/>
      <c r="W24" s="51"/>
      <c r="X24" s="36"/>
      <c r="Y24" s="36"/>
      <c r="Z24" s="36"/>
      <c r="AA24" s="36"/>
      <c r="AB24" s="36"/>
    </row>
    <row r="25" spans="1:28" s="37" customFormat="1" ht="19.5" customHeight="1">
      <c r="A25" s="14"/>
      <c r="B25" s="11"/>
      <c r="C25" s="11"/>
      <c r="D25" s="15"/>
      <c r="E25" s="12">
        <v>95</v>
      </c>
      <c r="F25" s="17" t="s">
        <v>80</v>
      </c>
      <c r="G25" s="18" t="s">
        <v>81</v>
      </c>
      <c r="H25" s="19">
        <v>19220</v>
      </c>
      <c r="I25" s="20">
        <f t="shared" si="0"/>
        <v>21850</v>
      </c>
      <c r="J25" s="21" t="s">
        <v>30</v>
      </c>
      <c r="K25" s="22" t="s">
        <v>27</v>
      </c>
      <c r="L25" s="23">
        <v>1</v>
      </c>
      <c r="M25" s="23">
        <v>1.4203</v>
      </c>
      <c r="N25" s="78"/>
      <c r="O25" s="78"/>
      <c r="P25" s="78"/>
      <c r="Q25" s="79"/>
      <c r="R25" s="78"/>
      <c r="S25" s="78"/>
      <c r="T25" s="78"/>
      <c r="U25" s="42" t="s">
        <v>36</v>
      </c>
      <c r="V25" s="51"/>
      <c r="W25" s="51"/>
      <c r="X25" s="36"/>
      <c r="Y25" s="36"/>
      <c r="Z25" s="36"/>
      <c r="AA25" s="36"/>
      <c r="AB25" s="36"/>
    </row>
    <row r="26" spans="1:28" s="37" customFormat="1" ht="19.5" customHeight="1">
      <c r="A26" s="14"/>
      <c r="B26" s="11"/>
      <c r="C26" s="11"/>
      <c r="D26" s="11"/>
      <c r="E26" s="58">
        <v>113</v>
      </c>
      <c r="F26" s="29" t="s">
        <v>82</v>
      </c>
      <c r="G26" s="30" t="s">
        <v>83</v>
      </c>
      <c r="H26" s="31" t="s">
        <v>84</v>
      </c>
      <c r="I26" s="32" t="str">
        <f t="shared" si="0"/>
        <v>---</v>
      </c>
      <c r="J26" s="33" t="s">
        <v>26</v>
      </c>
      <c r="K26" s="34" t="s">
        <v>43</v>
      </c>
      <c r="L26" s="23">
        <v>1</v>
      </c>
      <c r="M26" s="23"/>
      <c r="N26" s="78"/>
      <c r="O26" s="78"/>
      <c r="P26" s="78"/>
      <c r="Q26" s="79"/>
      <c r="R26" s="78"/>
      <c r="S26" s="78"/>
      <c r="T26" s="78"/>
      <c r="U26" s="42" t="s">
        <v>36</v>
      </c>
      <c r="V26" s="51"/>
      <c r="W26" s="51"/>
      <c r="X26" s="36"/>
      <c r="Y26" s="36"/>
      <c r="Z26" s="36"/>
      <c r="AA26" s="36"/>
      <c r="AB26" s="36"/>
    </row>
    <row r="27" spans="1:28" s="37" customFormat="1" ht="19.5" customHeight="1">
      <c r="A27" s="14"/>
      <c r="B27" s="87"/>
      <c r="C27" s="11"/>
      <c r="D27" s="11"/>
      <c r="E27" s="86">
        <v>100</v>
      </c>
      <c r="F27" s="118" t="s">
        <v>44</v>
      </c>
      <c r="G27" s="119" t="s">
        <v>155</v>
      </c>
      <c r="H27" s="120">
        <v>35813</v>
      </c>
      <c r="I27" s="121">
        <f t="shared" si="0"/>
        <v>5257</v>
      </c>
      <c r="J27" s="122" t="s">
        <v>26</v>
      </c>
      <c r="K27" s="123" t="s">
        <v>23</v>
      </c>
      <c r="L27" s="23">
        <v>1</v>
      </c>
      <c r="M27" s="23"/>
      <c r="N27" s="78"/>
      <c r="O27" s="78"/>
      <c r="P27" s="78"/>
      <c r="Q27" s="79"/>
      <c r="R27" s="78"/>
      <c r="S27" s="78"/>
      <c r="T27" s="78"/>
      <c r="U27" s="42" t="s">
        <v>36</v>
      </c>
      <c r="V27" s="51"/>
      <c r="W27" s="51"/>
      <c r="X27" s="36"/>
      <c r="Y27" s="36"/>
      <c r="Z27" s="36"/>
      <c r="AA27" s="36"/>
      <c r="AB27" s="36"/>
    </row>
    <row r="28" spans="1:28" s="37" customFormat="1" ht="19.5" customHeight="1">
      <c r="A28" s="14"/>
      <c r="B28" s="11"/>
      <c r="C28" s="11"/>
      <c r="D28" s="11"/>
      <c r="E28" s="58">
        <v>98</v>
      </c>
      <c r="F28" s="29" t="s">
        <v>131</v>
      </c>
      <c r="G28" s="30" t="s">
        <v>132</v>
      </c>
      <c r="H28" s="31">
        <v>27226</v>
      </c>
      <c r="I28" s="32">
        <f t="shared" si="0"/>
        <v>13844</v>
      </c>
      <c r="J28" s="33" t="s">
        <v>26</v>
      </c>
      <c r="K28" s="34" t="s">
        <v>27</v>
      </c>
      <c r="L28" s="23">
        <v>1</v>
      </c>
      <c r="M28" s="23"/>
      <c r="N28" s="78"/>
      <c r="O28" s="78"/>
      <c r="P28" s="78"/>
      <c r="Q28" s="79"/>
      <c r="R28" s="78"/>
      <c r="S28" s="78"/>
      <c r="T28" s="78"/>
      <c r="U28" s="42" t="s">
        <v>36</v>
      </c>
      <c r="V28" s="51"/>
      <c r="W28" s="51"/>
      <c r="X28" s="36"/>
      <c r="Y28" s="36"/>
      <c r="Z28" s="36"/>
      <c r="AA28" s="36"/>
      <c r="AB28" s="36"/>
    </row>
  </sheetData>
  <sheetProtection/>
  <mergeCells count="14">
    <mergeCell ref="W8:W9"/>
    <mergeCell ref="M8:M9"/>
    <mergeCell ref="V8:V9"/>
    <mergeCell ref="L8:L9"/>
    <mergeCell ref="U8:U9"/>
    <mergeCell ref="N8:T8"/>
    <mergeCell ref="A8:D8"/>
    <mergeCell ref="H8:H9"/>
    <mergeCell ref="I8:I9"/>
    <mergeCell ref="K8:K9"/>
    <mergeCell ref="J8:J9"/>
    <mergeCell ref="E8:E9"/>
    <mergeCell ref="F8:F9"/>
    <mergeCell ref="G8:G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5"/>
  <sheetViews>
    <sheetView showZeros="0" zoomScalePageLayoutView="0" workbookViewId="0" topLeftCell="A1">
      <selection activeCell="A4" sqref="A4:IV15"/>
    </sheetView>
  </sheetViews>
  <sheetFormatPr defaultColWidth="9.140625" defaultRowHeight="12.75"/>
  <cols>
    <col min="1" max="1" width="5.28125" style="89" customWidth="1"/>
    <col min="2" max="2" width="4.57421875" style="89" hidden="1" customWidth="1"/>
    <col min="3" max="3" width="4.57421875" style="89" customWidth="1"/>
    <col min="4" max="4" width="10.57421875" style="89" bestFit="1" customWidth="1"/>
    <col min="5" max="5" width="11.7109375" style="89" bestFit="1" customWidth="1"/>
    <col min="6" max="6" width="9.00390625" style="89" customWidth="1"/>
    <col min="7" max="7" width="5.00390625" style="89" bestFit="1" customWidth="1"/>
    <col min="8" max="8" width="4.00390625" style="89" customWidth="1"/>
    <col min="9" max="9" width="7.7109375" style="89" bestFit="1" customWidth="1"/>
    <col min="10" max="10" width="4.421875" style="89" customWidth="1"/>
    <col min="11" max="11" width="6.00390625" style="89" customWidth="1"/>
    <col min="12" max="18" width="4.7109375" style="89" customWidth="1"/>
    <col min="19" max="19" width="6.8515625" style="89" customWidth="1"/>
    <col min="20" max="21" width="6.57421875" style="89" customWidth="1"/>
    <col min="22" max="26" width="9.57421875" style="89" customWidth="1"/>
    <col min="27" max="16384" width="9.140625" style="89" customWidth="1"/>
  </cols>
  <sheetData>
    <row r="1" spans="1:15" ht="20.25" customHeight="1">
      <c r="A1" s="88" t="s">
        <v>0</v>
      </c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0.25" customHeight="1">
      <c r="A2" s="88" t="s">
        <v>1</v>
      </c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5:15" ht="12.75" customHeight="1">
      <c r="E3" s="91" t="s">
        <v>171</v>
      </c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21" ht="12.75" customHeight="1">
      <c r="B4" s="91"/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6" ht="19.5" customHeight="1">
      <c r="A5" s="93"/>
      <c r="B5" s="93"/>
      <c r="C5" s="93"/>
      <c r="D5" s="94" t="s">
        <v>191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1.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19.5" customHeight="1">
      <c r="A7" s="95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6"/>
      <c r="T7" s="96"/>
      <c r="U7" s="96"/>
      <c r="V7" s="93"/>
      <c r="W7" s="93"/>
      <c r="X7" s="93"/>
      <c r="Y7" s="93"/>
      <c r="Z7" s="93"/>
    </row>
    <row r="8" spans="1:26" ht="19.5" customHeight="1">
      <c r="A8" s="97" t="s">
        <v>5</v>
      </c>
      <c r="B8" s="160" t="s">
        <v>6</v>
      </c>
      <c r="C8" s="114"/>
      <c r="D8" s="162" t="s">
        <v>7</v>
      </c>
      <c r="E8" s="164" t="s">
        <v>8</v>
      </c>
      <c r="F8" s="158" t="s">
        <v>9</v>
      </c>
      <c r="G8" s="154" t="s">
        <v>10</v>
      </c>
      <c r="H8" s="154" t="s">
        <v>11</v>
      </c>
      <c r="I8" s="154" t="s">
        <v>12</v>
      </c>
      <c r="J8" s="154" t="s">
        <v>13</v>
      </c>
      <c r="K8" s="158" t="s">
        <v>14</v>
      </c>
      <c r="L8" s="157" t="s">
        <v>139</v>
      </c>
      <c r="M8" s="157"/>
      <c r="N8" s="157"/>
      <c r="O8" s="157"/>
      <c r="P8" s="157"/>
      <c r="Q8" s="157"/>
      <c r="R8" s="157"/>
      <c r="S8" s="156" t="s">
        <v>15</v>
      </c>
      <c r="T8" s="157" t="s">
        <v>16</v>
      </c>
      <c r="U8" s="157" t="s">
        <v>17</v>
      </c>
      <c r="V8" s="93"/>
      <c r="W8" s="93"/>
      <c r="X8" s="93"/>
      <c r="Y8" s="93"/>
      <c r="Z8" s="93"/>
    </row>
    <row r="9" spans="1:26" ht="15" customHeight="1">
      <c r="A9" s="98" t="s">
        <v>19</v>
      </c>
      <c r="B9" s="161"/>
      <c r="C9" s="115"/>
      <c r="D9" s="163"/>
      <c r="E9" s="165"/>
      <c r="F9" s="159"/>
      <c r="G9" s="155"/>
      <c r="H9" s="155"/>
      <c r="I9" s="155"/>
      <c r="J9" s="155"/>
      <c r="K9" s="159"/>
      <c r="L9" s="99">
        <v>1</v>
      </c>
      <c r="M9" s="99">
        <v>2</v>
      </c>
      <c r="N9" s="99">
        <v>3</v>
      </c>
      <c r="O9" s="99"/>
      <c r="P9" s="99">
        <v>4</v>
      </c>
      <c r="Q9" s="99">
        <v>5</v>
      </c>
      <c r="R9" s="99">
        <v>6</v>
      </c>
      <c r="S9" s="156"/>
      <c r="T9" s="157"/>
      <c r="U9" s="157"/>
      <c r="V9" s="93"/>
      <c r="W9" s="93"/>
      <c r="X9" s="93"/>
      <c r="Y9" s="93"/>
      <c r="Z9" s="93"/>
    </row>
    <row r="10" spans="1:26" s="113" customFormat="1" ht="19.5" customHeight="1">
      <c r="A10" s="100">
        <v>1</v>
      </c>
      <c r="B10" s="101">
        <v>62</v>
      </c>
      <c r="C10" s="116"/>
      <c r="D10" s="102" t="s">
        <v>66</v>
      </c>
      <c r="E10" s="103" t="s">
        <v>67</v>
      </c>
      <c r="F10" s="104">
        <v>21585</v>
      </c>
      <c r="G10" s="105">
        <f aca="true" t="shared" si="0" ref="G10:G15">IF(COUNT(F10)=0,"---",41070-F10)</f>
        <v>19485</v>
      </c>
      <c r="H10" s="106" t="s">
        <v>22</v>
      </c>
      <c r="I10" s="107" t="s">
        <v>31</v>
      </c>
      <c r="J10" s="108">
        <v>1.1</v>
      </c>
      <c r="K10" s="108">
        <v>1.0568</v>
      </c>
      <c r="L10" s="109">
        <v>27.33</v>
      </c>
      <c r="M10" s="109">
        <v>23.86</v>
      </c>
      <c r="N10" s="109">
        <v>25.06</v>
      </c>
      <c r="O10" s="109"/>
      <c r="P10" s="109">
        <v>26.45</v>
      </c>
      <c r="Q10" s="109">
        <v>21.71</v>
      </c>
      <c r="R10" s="109" t="s">
        <v>148</v>
      </c>
      <c r="S10" s="110">
        <f>MAX(L10:N10,P10:R10)</f>
        <v>27.33</v>
      </c>
      <c r="T10" s="111">
        <f aca="true" t="shared" si="1" ref="T10:U14">S10*J10</f>
        <v>30.063</v>
      </c>
      <c r="U10" s="111">
        <f t="shared" si="1"/>
        <v>31.770578399999998</v>
      </c>
      <c r="V10" s="112"/>
      <c r="W10" s="112"/>
      <c r="X10" s="112"/>
      <c r="Y10" s="112"/>
      <c r="Z10" s="112"/>
    </row>
    <row r="11" spans="1:26" s="113" customFormat="1" ht="19.5" customHeight="1">
      <c r="A11" s="100">
        <v>2</v>
      </c>
      <c r="B11" s="101">
        <v>70</v>
      </c>
      <c r="C11" s="116"/>
      <c r="D11" s="102" t="s">
        <v>149</v>
      </c>
      <c r="E11" s="103" t="s">
        <v>150</v>
      </c>
      <c r="F11" s="104">
        <v>20469</v>
      </c>
      <c r="G11" s="105">
        <f t="shared" si="0"/>
        <v>20601</v>
      </c>
      <c r="H11" s="106" t="s">
        <v>30</v>
      </c>
      <c r="I11" s="107" t="s">
        <v>31</v>
      </c>
      <c r="J11" s="108">
        <v>1</v>
      </c>
      <c r="K11" s="108">
        <v>1.126</v>
      </c>
      <c r="L11" s="109">
        <v>25.09</v>
      </c>
      <c r="M11" s="109">
        <v>26.06</v>
      </c>
      <c r="N11" s="109">
        <v>24.35</v>
      </c>
      <c r="O11" s="109"/>
      <c r="P11" s="109">
        <v>25.49</v>
      </c>
      <c r="Q11" s="109">
        <v>24.54</v>
      </c>
      <c r="R11" s="109" t="s">
        <v>148</v>
      </c>
      <c r="S11" s="110">
        <f>MAX(L11:N11,P11:R11)</f>
        <v>26.06</v>
      </c>
      <c r="T11" s="111">
        <f t="shared" si="1"/>
        <v>26.06</v>
      </c>
      <c r="U11" s="111">
        <f t="shared" si="1"/>
        <v>29.343559999999997</v>
      </c>
      <c r="V11" s="112"/>
      <c r="W11" s="112"/>
      <c r="X11" s="112"/>
      <c r="Y11" s="112"/>
      <c r="Z11" s="112"/>
    </row>
    <row r="12" spans="1:26" s="113" customFormat="1" ht="19.5" customHeight="1">
      <c r="A12" s="100">
        <v>3</v>
      </c>
      <c r="B12" s="101">
        <v>74</v>
      </c>
      <c r="C12" s="116"/>
      <c r="D12" s="102" t="s">
        <v>80</v>
      </c>
      <c r="E12" s="103" t="s">
        <v>168</v>
      </c>
      <c r="F12" s="104">
        <v>16323</v>
      </c>
      <c r="G12" s="105">
        <f>IF(COUNT(F12)=0,"---",41070-F12)</f>
        <v>24747</v>
      </c>
      <c r="H12" s="106" t="s">
        <v>30</v>
      </c>
      <c r="I12" s="107" t="s">
        <v>31</v>
      </c>
      <c r="J12" s="108">
        <v>1</v>
      </c>
      <c r="K12" s="108">
        <v>1.3112</v>
      </c>
      <c r="L12" s="109">
        <v>14.62</v>
      </c>
      <c r="M12" s="109">
        <v>14.15</v>
      </c>
      <c r="N12" s="109">
        <v>15.26</v>
      </c>
      <c r="O12" s="109"/>
      <c r="P12" s="109">
        <v>15.79</v>
      </c>
      <c r="Q12" s="109">
        <v>15.39</v>
      </c>
      <c r="R12" s="109">
        <v>15.03</v>
      </c>
      <c r="S12" s="110">
        <f>MAX(L12:N12,P12:R12)</f>
        <v>15.79</v>
      </c>
      <c r="T12" s="111">
        <f t="shared" si="1"/>
        <v>15.79</v>
      </c>
      <c r="U12" s="111">
        <f t="shared" si="1"/>
        <v>20.703847999999997</v>
      </c>
      <c r="V12" s="112"/>
      <c r="W12" s="112"/>
      <c r="X12" s="112"/>
      <c r="Y12" s="112"/>
      <c r="Z12" s="112"/>
    </row>
    <row r="13" spans="1:26" s="113" customFormat="1" ht="19.5" customHeight="1">
      <c r="A13" s="100">
        <v>4</v>
      </c>
      <c r="B13" s="101">
        <v>103</v>
      </c>
      <c r="C13" s="116"/>
      <c r="D13" s="102" t="s">
        <v>70</v>
      </c>
      <c r="E13" s="103" t="s">
        <v>71</v>
      </c>
      <c r="F13" s="104">
        <v>22836</v>
      </c>
      <c r="G13" s="105">
        <f t="shared" si="0"/>
        <v>18234</v>
      </c>
      <c r="H13" s="106" t="s">
        <v>72</v>
      </c>
      <c r="I13" s="107" t="s">
        <v>23</v>
      </c>
      <c r="J13" s="108">
        <v>1.1</v>
      </c>
      <c r="K13" s="108">
        <v>1.1355</v>
      </c>
      <c r="L13" s="109">
        <v>14.3</v>
      </c>
      <c r="M13" s="109">
        <v>12.81</v>
      </c>
      <c r="N13" s="109">
        <v>15.72</v>
      </c>
      <c r="O13" s="109"/>
      <c r="P13" s="109">
        <v>15.32</v>
      </c>
      <c r="Q13" s="109">
        <v>13.63</v>
      </c>
      <c r="R13" s="109">
        <v>14.35</v>
      </c>
      <c r="S13" s="110">
        <f>MAX(L13:N13,P13:R13)</f>
        <v>15.72</v>
      </c>
      <c r="T13" s="111">
        <f t="shared" si="1"/>
        <v>17.292</v>
      </c>
      <c r="U13" s="111">
        <f t="shared" si="1"/>
        <v>19.635066000000002</v>
      </c>
      <c r="V13" s="112"/>
      <c r="W13" s="112"/>
      <c r="X13" s="112"/>
      <c r="Y13" s="112"/>
      <c r="Z13" s="112"/>
    </row>
    <row r="14" spans="1:26" s="113" customFormat="1" ht="19.5" customHeight="1">
      <c r="A14" s="100">
        <v>5</v>
      </c>
      <c r="B14" s="101">
        <v>92</v>
      </c>
      <c r="C14" s="116"/>
      <c r="D14" s="102" t="s">
        <v>75</v>
      </c>
      <c r="E14" s="103" t="s">
        <v>76</v>
      </c>
      <c r="F14" s="104">
        <v>23542</v>
      </c>
      <c r="G14" s="105">
        <f t="shared" si="0"/>
        <v>17528</v>
      </c>
      <c r="H14" s="106" t="s">
        <v>30</v>
      </c>
      <c r="I14" s="107" t="s">
        <v>27</v>
      </c>
      <c r="J14" s="108">
        <v>1</v>
      </c>
      <c r="K14" s="108">
        <v>1.091</v>
      </c>
      <c r="L14" s="109" t="s">
        <v>148</v>
      </c>
      <c r="M14" s="109">
        <v>13.55</v>
      </c>
      <c r="N14" s="109" t="s">
        <v>148</v>
      </c>
      <c r="O14" s="109"/>
      <c r="P14" s="109" t="s">
        <v>148</v>
      </c>
      <c r="Q14" s="109" t="s">
        <v>148</v>
      </c>
      <c r="R14" s="109">
        <v>15.1</v>
      </c>
      <c r="S14" s="110">
        <f>MAX(L14:N14,P14:R14)</f>
        <v>15.1</v>
      </c>
      <c r="T14" s="111">
        <f t="shared" si="1"/>
        <v>15.1</v>
      </c>
      <c r="U14" s="111">
        <f t="shared" si="1"/>
        <v>16.4741</v>
      </c>
      <c r="V14" s="112"/>
      <c r="W14" s="112"/>
      <c r="X14" s="112"/>
      <c r="Y14" s="112"/>
      <c r="Z14" s="112"/>
    </row>
    <row r="15" spans="1:26" s="113" customFormat="1" ht="19.5" customHeight="1">
      <c r="A15" s="100"/>
      <c r="B15" s="101">
        <v>60</v>
      </c>
      <c r="C15" s="116"/>
      <c r="D15" s="102" t="s">
        <v>151</v>
      </c>
      <c r="E15" s="103" t="s">
        <v>152</v>
      </c>
      <c r="F15" s="104">
        <v>22108</v>
      </c>
      <c r="G15" s="105">
        <f t="shared" si="0"/>
        <v>18962</v>
      </c>
      <c r="H15" s="106" t="s">
        <v>30</v>
      </c>
      <c r="I15" s="107" t="s">
        <v>31</v>
      </c>
      <c r="J15" s="108">
        <v>1</v>
      </c>
      <c r="K15" s="108">
        <v>1.0183</v>
      </c>
      <c r="L15" s="109"/>
      <c r="M15" s="109"/>
      <c r="N15" s="109"/>
      <c r="O15" s="109"/>
      <c r="P15" s="109"/>
      <c r="Q15" s="109"/>
      <c r="R15" s="109"/>
      <c r="S15" s="110" t="s">
        <v>36</v>
      </c>
      <c r="T15" s="111"/>
      <c r="U15" s="111"/>
      <c r="V15" s="112"/>
      <c r="W15" s="112"/>
      <c r="X15" s="112"/>
      <c r="Y15" s="112"/>
      <c r="Z15" s="112"/>
    </row>
  </sheetData>
  <sheetProtection/>
  <mergeCells count="13">
    <mergeCell ref="U8:U9"/>
    <mergeCell ref="B8:B9"/>
    <mergeCell ref="D8:D9"/>
    <mergeCell ref="E8:E9"/>
    <mergeCell ref="T8:T9"/>
    <mergeCell ref="F8:F9"/>
    <mergeCell ref="G8:G9"/>
    <mergeCell ref="I8:I9"/>
    <mergeCell ref="H8:H9"/>
    <mergeCell ref="J8:J9"/>
    <mergeCell ref="S8:S9"/>
    <mergeCell ref="L8:R8"/>
    <mergeCell ref="K8:K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2"/>
  <sheetViews>
    <sheetView showZeros="0" zoomScalePageLayoutView="0" workbookViewId="0" topLeftCell="A1">
      <selection activeCell="A4" sqref="A4"/>
    </sheetView>
  </sheetViews>
  <sheetFormatPr defaultColWidth="9.140625" defaultRowHeight="12.75"/>
  <cols>
    <col min="1" max="2" width="3.140625" style="2" customWidth="1"/>
    <col min="3" max="3" width="4.57421875" style="2" hidden="1" customWidth="1"/>
    <col min="4" max="4" width="10.57421875" style="2" bestFit="1" customWidth="1"/>
    <col min="5" max="5" width="11.7109375" style="2" bestFit="1" customWidth="1"/>
    <col min="6" max="6" width="9.00390625" style="2" customWidth="1"/>
    <col min="7" max="7" width="5.00390625" style="2" bestFit="1" customWidth="1"/>
    <col min="8" max="8" width="4.00390625" style="2" customWidth="1"/>
    <col min="9" max="9" width="7.7109375" style="2" bestFit="1" customWidth="1"/>
    <col min="10" max="10" width="4.421875" style="2" customWidth="1"/>
    <col min="11" max="11" width="5.7109375" style="2" customWidth="1"/>
    <col min="12" max="14" width="4.7109375" style="2" customWidth="1"/>
    <col min="15" max="15" width="4.7109375" style="2" hidden="1" customWidth="1"/>
    <col min="16" max="18" width="4.7109375" style="2" customWidth="1"/>
    <col min="19" max="19" width="6.8515625" style="2" customWidth="1"/>
    <col min="20" max="21" width="6.57421875" style="2" customWidth="1"/>
    <col min="22" max="26" width="9.57421875" style="2" customWidth="1"/>
    <col min="27" max="16384" width="9.140625" style="2" customWidth="1"/>
  </cols>
  <sheetData>
    <row r="1" spans="1:14" ht="20.25" customHeight="1">
      <c r="A1" s="1" t="s">
        <v>120</v>
      </c>
      <c r="F1" s="3"/>
      <c r="G1" s="3"/>
      <c r="H1" s="3"/>
      <c r="I1" s="3"/>
      <c r="J1" s="3"/>
      <c r="K1" s="3"/>
      <c r="L1" s="3"/>
      <c r="M1" s="3"/>
      <c r="N1" s="3"/>
    </row>
    <row r="2" spans="1:14" ht="20.25" customHeight="1">
      <c r="A2" s="1" t="s">
        <v>1</v>
      </c>
      <c r="F2" s="3"/>
      <c r="G2" s="3"/>
      <c r="H2" s="3"/>
      <c r="I2" s="3"/>
      <c r="J2" s="3"/>
      <c r="K2" s="3"/>
      <c r="L2" s="3"/>
      <c r="M2" s="3"/>
      <c r="N2" s="3"/>
    </row>
    <row r="3" spans="5:14" ht="12.75" customHeight="1">
      <c r="E3" s="4" t="s">
        <v>2</v>
      </c>
      <c r="F3" s="5"/>
      <c r="G3" s="5"/>
      <c r="H3" s="5"/>
      <c r="I3" s="5"/>
      <c r="J3" s="5"/>
      <c r="K3" s="5"/>
      <c r="L3" s="5"/>
      <c r="M3" s="5"/>
      <c r="N3" s="5"/>
    </row>
    <row r="4" spans="3:21" ht="12.75" customHeight="1"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6" ht="19.5" customHeight="1">
      <c r="A5" s="6"/>
      <c r="B5" s="6"/>
      <c r="C5" s="6"/>
      <c r="D5" s="7" t="s">
        <v>138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>
      <c r="A7" s="128" t="s">
        <v>5</v>
      </c>
      <c r="B7" s="136"/>
      <c r="C7" s="130" t="s">
        <v>6</v>
      </c>
      <c r="D7" s="132" t="s">
        <v>7</v>
      </c>
      <c r="E7" s="134" t="s">
        <v>8</v>
      </c>
      <c r="F7" s="124" t="s">
        <v>9</v>
      </c>
      <c r="G7" s="126" t="s">
        <v>10</v>
      </c>
      <c r="H7" s="126" t="s">
        <v>11</v>
      </c>
      <c r="I7" s="126" t="s">
        <v>12</v>
      </c>
      <c r="J7" s="126" t="s">
        <v>13</v>
      </c>
      <c r="K7" s="124" t="s">
        <v>14</v>
      </c>
      <c r="L7" s="140" t="s">
        <v>139</v>
      </c>
      <c r="M7" s="140"/>
      <c r="N7" s="140"/>
      <c r="O7" s="140"/>
      <c r="P7" s="140"/>
      <c r="Q7" s="140"/>
      <c r="R7" s="140"/>
      <c r="S7" s="141" t="s">
        <v>15</v>
      </c>
      <c r="T7" s="140" t="s">
        <v>16</v>
      </c>
      <c r="U7" s="140" t="s">
        <v>17</v>
      </c>
      <c r="V7" s="6"/>
      <c r="W7" s="6"/>
      <c r="X7" s="6"/>
      <c r="Y7" s="6"/>
      <c r="Z7" s="6"/>
    </row>
    <row r="8" spans="1:26" ht="15" customHeight="1">
      <c r="A8" s="10" t="s">
        <v>18</v>
      </c>
      <c r="B8" s="12" t="s">
        <v>19</v>
      </c>
      <c r="C8" s="131"/>
      <c r="D8" s="133"/>
      <c r="E8" s="135"/>
      <c r="F8" s="125"/>
      <c r="G8" s="127"/>
      <c r="H8" s="127"/>
      <c r="I8" s="127"/>
      <c r="J8" s="127"/>
      <c r="K8" s="125"/>
      <c r="L8" s="13">
        <v>1</v>
      </c>
      <c r="M8" s="13">
        <v>2</v>
      </c>
      <c r="N8" s="13">
        <v>3</v>
      </c>
      <c r="O8" s="13" t="s">
        <v>140</v>
      </c>
      <c r="P8" s="13">
        <v>4</v>
      </c>
      <c r="Q8" s="13">
        <v>5</v>
      </c>
      <c r="R8" s="13">
        <v>6</v>
      </c>
      <c r="S8" s="141"/>
      <c r="T8" s="140"/>
      <c r="U8" s="140"/>
      <c r="V8" s="6"/>
      <c r="W8" s="6"/>
      <c r="X8" s="6"/>
      <c r="Y8" s="6"/>
      <c r="Z8" s="6"/>
    </row>
    <row r="9" spans="1:26" s="37" customFormat="1" ht="19.5" customHeight="1">
      <c r="A9" s="39">
        <v>1</v>
      </c>
      <c r="B9" s="12">
        <v>1</v>
      </c>
      <c r="C9" s="12">
        <v>102</v>
      </c>
      <c r="D9" s="17" t="s">
        <v>141</v>
      </c>
      <c r="E9" s="18" t="s">
        <v>142</v>
      </c>
      <c r="F9" s="19">
        <v>23337</v>
      </c>
      <c r="G9" s="20">
        <f>IF(COUNT(F9)=0,"---",41070-F9)</f>
        <v>17733</v>
      </c>
      <c r="H9" s="21" t="s">
        <v>143</v>
      </c>
      <c r="I9" s="22" t="s">
        <v>23</v>
      </c>
      <c r="J9" s="77">
        <v>1</v>
      </c>
      <c r="K9" s="77">
        <v>1.2607</v>
      </c>
      <c r="L9" s="78">
        <v>23.53</v>
      </c>
      <c r="M9" s="78">
        <v>20.93</v>
      </c>
      <c r="N9" s="78">
        <v>24.39</v>
      </c>
      <c r="O9" s="79"/>
      <c r="P9" s="78">
        <v>24.72</v>
      </c>
      <c r="Q9" s="78">
        <v>23.54</v>
      </c>
      <c r="R9" s="78">
        <v>24.83</v>
      </c>
      <c r="S9" s="50">
        <f>MAX(L9:N9,P9:R9)</f>
        <v>24.83</v>
      </c>
      <c r="T9" s="26">
        <f aca="true" t="shared" si="0" ref="T9:U11">S9*J9</f>
        <v>24.83</v>
      </c>
      <c r="U9" s="26">
        <f t="shared" si="0"/>
        <v>31.303180999999995</v>
      </c>
      <c r="V9" s="36"/>
      <c r="W9" s="36"/>
      <c r="X9" s="36"/>
      <c r="Y9" s="36"/>
      <c r="Z9" s="36"/>
    </row>
    <row r="10" spans="1:26" s="37" customFormat="1" ht="19.5" customHeight="1">
      <c r="A10" s="39">
        <v>2</v>
      </c>
      <c r="B10" s="12">
        <v>2</v>
      </c>
      <c r="C10" s="12">
        <v>101</v>
      </c>
      <c r="D10" s="17" t="s">
        <v>20</v>
      </c>
      <c r="E10" s="18" t="s">
        <v>21</v>
      </c>
      <c r="F10" s="19">
        <v>22772</v>
      </c>
      <c r="G10" s="20">
        <f>IF(COUNT(F10)=0,"---",41070-F10)</f>
        <v>18298</v>
      </c>
      <c r="H10" s="21" t="s">
        <v>22</v>
      </c>
      <c r="I10" s="22" t="s">
        <v>23</v>
      </c>
      <c r="J10" s="77">
        <v>1.1</v>
      </c>
      <c r="K10" s="77">
        <v>1.3059</v>
      </c>
      <c r="L10" s="78">
        <v>13.07</v>
      </c>
      <c r="M10" s="78">
        <v>13.65</v>
      </c>
      <c r="N10" s="78" t="s">
        <v>144</v>
      </c>
      <c r="O10" s="79"/>
      <c r="P10" s="78">
        <v>11.37</v>
      </c>
      <c r="Q10" s="78">
        <v>13.51</v>
      </c>
      <c r="R10" s="78">
        <v>14.21</v>
      </c>
      <c r="S10" s="50">
        <f>MAX(L10:N10,P10:R10)</f>
        <v>14.21</v>
      </c>
      <c r="T10" s="26">
        <f t="shared" si="0"/>
        <v>15.631000000000002</v>
      </c>
      <c r="U10" s="26">
        <f t="shared" si="0"/>
        <v>20.412522900000003</v>
      </c>
      <c r="V10" s="36"/>
      <c r="W10" s="36"/>
      <c r="X10" s="36"/>
      <c r="Y10" s="36"/>
      <c r="Z10" s="36"/>
    </row>
    <row r="11" spans="1:26" s="37" customFormat="1" ht="19.5" customHeight="1">
      <c r="A11" s="39">
        <v>3</v>
      </c>
      <c r="B11" s="12">
        <v>3</v>
      </c>
      <c r="C11" s="12">
        <v>94</v>
      </c>
      <c r="D11" s="17" t="s">
        <v>32</v>
      </c>
      <c r="E11" s="18" t="s">
        <v>33</v>
      </c>
      <c r="F11" s="19">
        <v>22537</v>
      </c>
      <c r="G11" s="20">
        <f>IF(COUNT(F11)=0,"---",41070-F11)</f>
        <v>18533</v>
      </c>
      <c r="H11" s="21" t="s">
        <v>30</v>
      </c>
      <c r="I11" s="22" t="s">
        <v>27</v>
      </c>
      <c r="J11" s="77">
        <v>1</v>
      </c>
      <c r="K11" s="77">
        <v>1.3059</v>
      </c>
      <c r="L11" s="78">
        <v>11.55</v>
      </c>
      <c r="M11" s="78">
        <v>11.3</v>
      </c>
      <c r="N11" s="78">
        <v>12.36</v>
      </c>
      <c r="O11" s="79"/>
      <c r="P11" s="78">
        <v>10.75</v>
      </c>
      <c r="Q11" s="78" t="s">
        <v>144</v>
      </c>
      <c r="R11" s="78">
        <v>12.1</v>
      </c>
      <c r="S11" s="50">
        <f>MAX(L11:N11,P11:R11)</f>
        <v>12.36</v>
      </c>
      <c r="T11" s="26">
        <f t="shared" si="0"/>
        <v>12.36</v>
      </c>
      <c r="U11" s="26">
        <f t="shared" si="0"/>
        <v>16.140924</v>
      </c>
      <c r="V11" s="36"/>
      <c r="W11" s="36"/>
      <c r="X11" s="36"/>
      <c r="Y11" s="36"/>
      <c r="Z11" s="36"/>
    </row>
    <row r="13" spans="1:21" ht="19.5" customHeight="1">
      <c r="A13" s="6"/>
      <c r="B13" s="6"/>
      <c r="C13" s="6"/>
      <c r="D13" s="7" t="s">
        <v>145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6" ht="19.5" customHeight="1">
      <c r="A15" s="128" t="s">
        <v>5</v>
      </c>
      <c r="B15" s="136"/>
      <c r="C15" s="130" t="s">
        <v>6</v>
      </c>
      <c r="D15" s="132" t="s">
        <v>7</v>
      </c>
      <c r="E15" s="134" t="s">
        <v>8</v>
      </c>
      <c r="F15" s="124" t="s">
        <v>9</v>
      </c>
      <c r="G15" s="126" t="s">
        <v>10</v>
      </c>
      <c r="H15" s="126" t="s">
        <v>11</v>
      </c>
      <c r="I15" s="126" t="s">
        <v>12</v>
      </c>
      <c r="J15" s="126" t="s">
        <v>13</v>
      </c>
      <c r="K15" s="124" t="s">
        <v>14</v>
      </c>
      <c r="L15" s="140" t="s">
        <v>139</v>
      </c>
      <c r="M15" s="140"/>
      <c r="N15" s="140"/>
      <c r="O15" s="140"/>
      <c r="P15" s="140"/>
      <c r="Q15" s="140"/>
      <c r="R15" s="140"/>
      <c r="S15" s="141" t="s">
        <v>15</v>
      </c>
      <c r="T15" s="140" t="s">
        <v>16</v>
      </c>
      <c r="V15" s="6"/>
      <c r="W15" s="6"/>
      <c r="X15" s="6"/>
      <c r="Y15" s="6"/>
      <c r="Z15" s="6"/>
    </row>
    <row r="16" spans="1:26" ht="15" customHeight="1">
      <c r="A16" s="10" t="s">
        <v>18</v>
      </c>
      <c r="B16" s="58"/>
      <c r="C16" s="131"/>
      <c r="D16" s="133"/>
      <c r="E16" s="135"/>
      <c r="F16" s="125"/>
      <c r="G16" s="127"/>
      <c r="H16" s="127"/>
      <c r="I16" s="127"/>
      <c r="J16" s="127"/>
      <c r="K16" s="125"/>
      <c r="L16" s="13">
        <v>1</v>
      </c>
      <c r="M16" s="13">
        <v>2</v>
      </c>
      <c r="N16" s="13">
        <v>3</v>
      </c>
      <c r="O16" s="13" t="s">
        <v>140</v>
      </c>
      <c r="P16" s="13">
        <v>4</v>
      </c>
      <c r="Q16" s="13">
        <v>5</v>
      </c>
      <c r="R16" s="13">
        <v>6</v>
      </c>
      <c r="S16" s="141"/>
      <c r="T16" s="140"/>
      <c r="V16" s="6"/>
      <c r="W16" s="6"/>
      <c r="X16" s="6"/>
      <c r="Y16" s="6"/>
      <c r="Z16" s="6"/>
    </row>
    <row r="17" spans="1:26" s="37" customFormat="1" ht="19.5" customHeight="1">
      <c r="A17" s="14">
        <v>1</v>
      </c>
      <c r="B17" s="58"/>
      <c r="C17" s="58">
        <v>73</v>
      </c>
      <c r="D17" s="29" t="s">
        <v>146</v>
      </c>
      <c r="E17" s="30" t="s">
        <v>147</v>
      </c>
      <c r="F17" s="31">
        <v>26522</v>
      </c>
      <c r="G17" s="32">
        <f aca="true" t="shared" si="1" ref="G17:G22">IF(COUNT(F17)=0,"---",41070-F17)</f>
        <v>14548</v>
      </c>
      <c r="H17" s="33" t="s">
        <v>30</v>
      </c>
      <c r="I17" s="34" t="s">
        <v>31</v>
      </c>
      <c r="J17" s="23">
        <v>1</v>
      </c>
      <c r="K17" s="23"/>
      <c r="L17" s="78">
        <v>41.45</v>
      </c>
      <c r="M17" s="78" t="s">
        <v>148</v>
      </c>
      <c r="N17" s="78">
        <v>41.98</v>
      </c>
      <c r="O17" s="79"/>
      <c r="P17" s="78">
        <v>41.09</v>
      </c>
      <c r="Q17" s="78">
        <v>40.38</v>
      </c>
      <c r="R17" s="78"/>
      <c r="S17" s="42">
        <f>MAX(L17:N17,P17:R17)</f>
        <v>41.98</v>
      </c>
      <c r="T17" s="51">
        <f>S17*J17</f>
        <v>41.98</v>
      </c>
      <c r="U17" s="2"/>
      <c r="V17" s="36"/>
      <c r="W17" s="36"/>
      <c r="X17" s="36"/>
      <c r="Y17" s="36"/>
      <c r="Z17" s="36"/>
    </row>
    <row r="18" spans="1:26" s="37" customFormat="1" ht="19.5" customHeight="1">
      <c r="A18" s="14">
        <v>2</v>
      </c>
      <c r="B18" s="58"/>
      <c r="C18" s="58">
        <v>62</v>
      </c>
      <c r="D18" s="29" t="s">
        <v>66</v>
      </c>
      <c r="E18" s="30" t="s">
        <v>67</v>
      </c>
      <c r="F18" s="31">
        <v>21585</v>
      </c>
      <c r="G18" s="32">
        <f t="shared" si="1"/>
        <v>19485</v>
      </c>
      <c r="H18" s="33" t="s">
        <v>22</v>
      </c>
      <c r="I18" s="34" t="s">
        <v>31</v>
      </c>
      <c r="J18" s="23">
        <v>1.1</v>
      </c>
      <c r="K18" s="23"/>
      <c r="L18" s="78">
        <v>22.56</v>
      </c>
      <c r="M18" s="78">
        <v>21.88</v>
      </c>
      <c r="N18" s="78">
        <v>22.3</v>
      </c>
      <c r="O18" s="79"/>
      <c r="P18" s="78" t="s">
        <v>148</v>
      </c>
      <c r="Q18" s="78">
        <v>19.78</v>
      </c>
      <c r="R18" s="78">
        <v>23.56</v>
      </c>
      <c r="S18" s="42">
        <f>MAX(L18:N18,P18:R18)</f>
        <v>23.56</v>
      </c>
      <c r="T18" s="51">
        <f>S18*J18</f>
        <v>25.916</v>
      </c>
      <c r="U18" s="2"/>
      <c r="V18" s="36"/>
      <c r="W18" s="36"/>
      <c r="X18" s="36"/>
      <c r="Y18" s="36"/>
      <c r="Z18" s="36"/>
    </row>
    <row r="19" spans="1:26" s="37" customFormat="1" ht="19.5" customHeight="1">
      <c r="A19" s="14">
        <v>3</v>
      </c>
      <c r="B19" s="58"/>
      <c r="C19" s="58">
        <v>110</v>
      </c>
      <c r="D19" s="29" t="s">
        <v>61</v>
      </c>
      <c r="E19" s="30" t="s">
        <v>62</v>
      </c>
      <c r="F19" s="31" t="s">
        <v>63</v>
      </c>
      <c r="G19" s="32" t="str">
        <f t="shared" si="1"/>
        <v>---</v>
      </c>
      <c r="H19" s="33" t="s">
        <v>26</v>
      </c>
      <c r="I19" s="34" t="s">
        <v>43</v>
      </c>
      <c r="J19" s="23">
        <v>1</v>
      </c>
      <c r="K19" s="23"/>
      <c r="L19" s="78" t="s">
        <v>148</v>
      </c>
      <c r="M19" s="78" t="s">
        <v>148</v>
      </c>
      <c r="N19" s="78">
        <v>20.75</v>
      </c>
      <c r="O19" s="79"/>
      <c r="P19" s="78" t="s">
        <v>148</v>
      </c>
      <c r="Q19" s="78">
        <v>21.31</v>
      </c>
      <c r="R19" s="78">
        <v>23</v>
      </c>
      <c r="S19" s="42">
        <f>MAX(L19:N19,P19:R19)</f>
        <v>23</v>
      </c>
      <c r="T19" s="51">
        <f>S19*J19</f>
        <v>23</v>
      </c>
      <c r="U19" s="2"/>
      <c r="V19" s="36"/>
      <c r="W19" s="36"/>
      <c r="X19" s="36"/>
      <c r="Y19" s="36"/>
      <c r="Z19" s="36"/>
    </row>
    <row r="20" spans="1:26" s="37" customFormat="1" ht="19.5" customHeight="1">
      <c r="A20" s="14">
        <v>4</v>
      </c>
      <c r="B20" s="58"/>
      <c r="C20" s="58">
        <v>70</v>
      </c>
      <c r="D20" s="29" t="s">
        <v>149</v>
      </c>
      <c r="E20" s="30" t="s">
        <v>150</v>
      </c>
      <c r="F20" s="31">
        <v>20469</v>
      </c>
      <c r="G20" s="32">
        <f t="shared" si="1"/>
        <v>20601</v>
      </c>
      <c r="H20" s="33" t="s">
        <v>30</v>
      </c>
      <c r="I20" s="34" t="s">
        <v>31</v>
      </c>
      <c r="J20" s="23">
        <v>1</v>
      </c>
      <c r="K20" s="23"/>
      <c r="L20" s="78">
        <v>22.4</v>
      </c>
      <c r="M20" s="78">
        <v>21.69</v>
      </c>
      <c r="N20" s="78">
        <v>21.07</v>
      </c>
      <c r="O20" s="79"/>
      <c r="P20" s="78" t="s">
        <v>144</v>
      </c>
      <c r="Q20" s="78">
        <v>22.26</v>
      </c>
      <c r="R20" s="78">
        <v>22.95</v>
      </c>
      <c r="S20" s="42">
        <f>MAX(L20:N20,P20:R20)</f>
        <v>22.95</v>
      </c>
      <c r="T20" s="51">
        <f>S20*J20</f>
        <v>22.95</v>
      </c>
      <c r="U20" s="2"/>
      <c r="V20" s="36"/>
      <c r="W20" s="36"/>
      <c r="X20" s="36"/>
      <c r="Y20" s="36"/>
      <c r="Z20" s="36"/>
    </row>
    <row r="21" spans="1:26" s="37" customFormat="1" ht="19.5" customHeight="1">
      <c r="A21" s="14">
        <v>5</v>
      </c>
      <c r="B21" s="58"/>
      <c r="C21" s="58">
        <v>103</v>
      </c>
      <c r="D21" s="29" t="s">
        <v>70</v>
      </c>
      <c r="E21" s="30" t="s">
        <v>71</v>
      </c>
      <c r="F21" s="31">
        <v>22836</v>
      </c>
      <c r="G21" s="32">
        <f t="shared" si="1"/>
        <v>18234</v>
      </c>
      <c r="H21" s="33" t="s">
        <v>72</v>
      </c>
      <c r="I21" s="34" t="s">
        <v>23</v>
      </c>
      <c r="J21" s="23">
        <v>1.1</v>
      </c>
      <c r="K21" s="23"/>
      <c r="L21" s="78">
        <v>13.4</v>
      </c>
      <c r="M21" s="78">
        <v>14.32</v>
      </c>
      <c r="N21" s="78">
        <v>16.4</v>
      </c>
      <c r="O21" s="79"/>
      <c r="P21" s="78">
        <v>15.06</v>
      </c>
      <c r="Q21" s="78">
        <v>15.13</v>
      </c>
      <c r="R21" s="78">
        <v>14.17</v>
      </c>
      <c r="S21" s="42">
        <f>MAX(L21:N21,P21:R21)</f>
        <v>16.4</v>
      </c>
      <c r="T21" s="51">
        <f>S21*J21</f>
        <v>18.04</v>
      </c>
      <c r="U21" s="2"/>
      <c r="V21" s="36"/>
      <c r="W21" s="36"/>
      <c r="X21" s="36"/>
      <c r="Y21" s="36"/>
      <c r="Z21" s="36"/>
    </row>
    <row r="22" spans="1:26" s="37" customFormat="1" ht="17.25" customHeight="1">
      <c r="A22" s="14"/>
      <c r="B22" s="58"/>
      <c r="C22" s="58">
        <v>60</v>
      </c>
      <c r="D22" s="29" t="s">
        <v>151</v>
      </c>
      <c r="E22" s="30" t="s">
        <v>152</v>
      </c>
      <c r="F22" s="31">
        <v>22108</v>
      </c>
      <c r="G22" s="32">
        <f t="shared" si="1"/>
        <v>18962</v>
      </c>
      <c r="H22" s="33" t="s">
        <v>30</v>
      </c>
      <c r="I22" s="34" t="s">
        <v>31</v>
      </c>
      <c r="J22" s="23">
        <v>1</v>
      </c>
      <c r="K22" s="23"/>
      <c r="L22" s="78"/>
      <c r="M22" s="78"/>
      <c r="N22" s="78"/>
      <c r="O22" s="79"/>
      <c r="P22" s="78"/>
      <c r="Q22" s="78"/>
      <c r="R22" s="78"/>
      <c r="S22" s="42" t="s">
        <v>36</v>
      </c>
      <c r="T22" s="51"/>
      <c r="U22" s="2"/>
      <c r="V22" s="36"/>
      <c r="W22" s="36"/>
      <c r="X22" s="36"/>
      <c r="Y22" s="36"/>
      <c r="Z22" s="36"/>
    </row>
    <row r="23" spans="2:21" s="89" customFormat="1" ht="12.75" customHeight="1">
      <c r="B23" s="91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6" s="89" customFormat="1" ht="19.5" customHeight="1">
      <c r="A24" s="93"/>
      <c r="B24" s="93"/>
      <c r="C24" s="93"/>
      <c r="D24" s="94" t="s">
        <v>191</v>
      </c>
      <c r="E24" s="93"/>
      <c r="F24" s="93"/>
      <c r="G24" s="93"/>
      <c r="H24" s="93"/>
      <c r="I24" s="93"/>
      <c r="J24" s="4" t="s">
        <v>171</v>
      </c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6" s="89" customFormat="1" ht="1.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 s="89" customFormat="1" ht="19.5" customHeight="1">
      <c r="A26" s="128" t="s">
        <v>5</v>
      </c>
      <c r="B26" s="136"/>
      <c r="C26" s="160" t="s">
        <v>6</v>
      </c>
      <c r="D26" s="162" t="s">
        <v>7</v>
      </c>
      <c r="E26" s="164" t="s">
        <v>8</v>
      </c>
      <c r="F26" s="158" t="s">
        <v>9</v>
      </c>
      <c r="G26" s="154" t="s">
        <v>10</v>
      </c>
      <c r="H26" s="154" t="s">
        <v>11</v>
      </c>
      <c r="I26" s="154" t="s">
        <v>12</v>
      </c>
      <c r="J26" s="154" t="s">
        <v>13</v>
      </c>
      <c r="K26" s="158" t="s">
        <v>14</v>
      </c>
      <c r="L26" s="157" t="s">
        <v>139</v>
      </c>
      <c r="M26" s="157"/>
      <c r="N26" s="157"/>
      <c r="O26" s="157"/>
      <c r="P26" s="157"/>
      <c r="Q26" s="157"/>
      <c r="R26" s="157"/>
      <c r="S26" s="156" t="s">
        <v>15</v>
      </c>
      <c r="T26" s="157" t="s">
        <v>16</v>
      </c>
      <c r="U26" s="157" t="s">
        <v>17</v>
      </c>
      <c r="V26" s="93"/>
      <c r="W26" s="93"/>
      <c r="X26" s="93"/>
      <c r="Y26" s="93"/>
      <c r="Z26" s="93"/>
    </row>
    <row r="27" spans="1:26" s="89" customFormat="1" ht="15" customHeight="1">
      <c r="A27" s="10"/>
      <c r="B27" s="58" t="s">
        <v>19</v>
      </c>
      <c r="C27" s="161"/>
      <c r="D27" s="163"/>
      <c r="E27" s="165"/>
      <c r="F27" s="159"/>
      <c r="G27" s="155"/>
      <c r="H27" s="155"/>
      <c r="I27" s="155"/>
      <c r="J27" s="155"/>
      <c r="K27" s="159"/>
      <c r="L27" s="99">
        <v>1</v>
      </c>
      <c r="M27" s="99">
        <v>2</v>
      </c>
      <c r="N27" s="99">
        <v>3</v>
      </c>
      <c r="O27" s="99"/>
      <c r="P27" s="99">
        <v>4</v>
      </c>
      <c r="Q27" s="99">
        <v>5</v>
      </c>
      <c r="R27" s="99">
        <v>6</v>
      </c>
      <c r="S27" s="156"/>
      <c r="T27" s="157"/>
      <c r="U27" s="157"/>
      <c r="V27" s="93"/>
      <c r="W27" s="93"/>
      <c r="X27" s="93"/>
      <c r="Y27" s="93"/>
      <c r="Z27" s="93"/>
    </row>
    <row r="28" spans="1:26" s="113" customFormat="1" ht="19.5" customHeight="1">
      <c r="A28" s="100"/>
      <c r="B28" s="100">
        <v>1</v>
      </c>
      <c r="C28" s="117">
        <v>62</v>
      </c>
      <c r="D28" s="102" t="s">
        <v>66</v>
      </c>
      <c r="E28" s="103" t="s">
        <v>67</v>
      </c>
      <c r="F28" s="104">
        <v>21585</v>
      </c>
      <c r="G28" s="105">
        <f>IF(COUNT(F28)=0,"---",41070-F28)</f>
        <v>19485</v>
      </c>
      <c r="H28" s="106" t="s">
        <v>22</v>
      </c>
      <c r="I28" s="107" t="s">
        <v>31</v>
      </c>
      <c r="J28" s="108">
        <v>1.1</v>
      </c>
      <c r="K28" s="108">
        <v>1.0568</v>
      </c>
      <c r="L28" s="109">
        <v>27.33</v>
      </c>
      <c r="M28" s="109">
        <v>23.86</v>
      </c>
      <c r="N28" s="109">
        <v>25.06</v>
      </c>
      <c r="O28" s="109"/>
      <c r="P28" s="109">
        <v>26.45</v>
      </c>
      <c r="Q28" s="109">
        <v>21.71</v>
      </c>
      <c r="R28" s="109" t="s">
        <v>148</v>
      </c>
      <c r="S28" s="110">
        <f>MAX(L28:N28,P28:R28)</f>
        <v>27.33</v>
      </c>
      <c r="T28" s="111">
        <f aca="true" t="shared" si="2" ref="T28:U32">S28*J28</f>
        <v>30.063</v>
      </c>
      <c r="U28" s="111">
        <f t="shared" si="2"/>
        <v>31.770578399999998</v>
      </c>
      <c r="V28" s="112"/>
      <c r="W28" s="112"/>
      <c r="X28" s="112"/>
      <c r="Y28" s="112"/>
      <c r="Z28" s="112"/>
    </row>
    <row r="29" spans="1:26" s="113" customFormat="1" ht="19.5" customHeight="1">
      <c r="A29" s="100"/>
      <c r="B29" s="100">
        <v>2</v>
      </c>
      <c r="C29" s="117">
        <v>70</v>
      </c>
      <c r="D29" s="102" t="s">
        <v>149</v>
      </c>
      <c r="E29" s="103" t="s">
        <v>150</v>
      </c>
      <c r="F29" s="104">
        <v>20469</v>
      </c>
      <c r="G29" s="105">
        <f>IF(COUNT(F29)=0,"---",41070-F29)</f>
        <v>20601</v>
      </c>
      <c r="H29" s="106" t="s">
        <v>30</v>
      </c>
      <c r="I29" s="107" t="s">
        <v>31</v>
      </c>
      <c r="J29" s="108">
        <v>1</v>
      </c>
      <c r="K29" s="108">
        <v>1.126</v>
      </c>
      <c r="L29" s="109">
        <v>25.09</v>
      </c>
      <c r="M29" s="109">
        <v>26.06</v>
      </c>
      <c r="N29" s="109">
        <v>24.35</v>
      </c>
      <c r="O29" s="109"/>
      <c r="P29" s="109">
        <v>25.49</v>
      </c>
      <c r="Q29" s="109">
        <v>24.54</v>
      </c>
      <c r="R29" s="109" t="s">
        <v>148</v>
      </c>
      <c r="S29" s="110">
        <f>MAX(L29:N29,P29:R29)</f>
        <v>26.06</v>
      </c>
      <c r="T29" s="111">
        <f t="shared" si="2"/>
        <v>26.06</v>
      </c>
      <c r="U29" s="111">
        <f t="shared" si="2"/>
        <v>29.343559999999997</v>
      </c>
      <c r="V29" s="112"/>
      <c r="W29" s="112"/>
      <c r="X29" s="112"/>
      <c r="Y29" s="112"/>
      <c r="Z29" s="112"/>
    </row>
    <row r="30" spans="1:26" s="113" customFormat="1" ht="19.5" customHeight="1">
      <c r="A30" s="100"/>
      <c r="B30" s="100">
        <v>3</v>
      </c>
      <c r="C30" s="117">
        <v>74</v>
      </c>
      <c r="D30" s="102" t="s">
        <v>80</v>
      </c>
      <c r="E30" s="103" t="s">
        <v>168</v>
      </c>
      <c r="F30" s="104">
        <v>16323</v>
      </c>
      <c r="G30" s="105">
        <f>IF(COUNT(F30)=0,"---",41070-F30)</f>
        <v>24747</v>
      </c>
      <c r="H30" s="106" t="s">
        <v>30</v>
      </c>
      <c r="I30" s="107" t="s">
        <v>31</v>
      </c>
      <c r="J30" s="108">
        <v>1</v>
      </c>
      <c r="K30" s="108">
        <v>1.3112</v>
      </c>
      <c r="L30" s="109">
        <v>14.62</v>
      </c>
      <c r="M30" s="109">
        <v>14.15</v>
      </c>
      <c r="N30" s="109">
        <v>15.26</v>
      </c>
      <c r="O30" s="109"/>
      <c r="P30" s="109">
        <v>15.79</v>
      </c>
      <c r="Q30" s="109">
        <v>15.39</v>
      </c>
      <c r="R30" s="109">
        <v>15.03</v>
      </c>
      <c r="S30" s="110">
        <f>MAX(L30:N30,P30:R30)</f>
        <v>15.79</v>
      </c>
      <c r="T30" s="111">
        <f t="shared" si="2"/>
        <v>15.79</v>
      </c>
      <c r="U30" s="111">
        <f t="shared" si="2"/>
        <v>20.703847999999997</v>
      </c>
      <c r="V30" s="112"/>
      <c r="W30" s="112"/>
      <c r="X30" s="112"/>
      <c r="Y30" s="112"/>
      <c r="Z30" s="112"/>
    </row>
    <row r="31" spans="1:26" s="113" customFormat="1" ht="19.5" customHeight="1">
      <c r="A31" s="100"/>
      <c r="B31" s="100">
        <v>4</v>
      </c>
      <c r="C31" s="117">
        <v>103</v>
      </c>
      <c r="D31" s="102" t="s">
        <v>70</v>
      </c>
      <c r="E31" s="103" t="s">
        <v>71</v>
      </c>
      <c r="F31" s="104">
        <v>22836</v>
      </c>
      <c r="G31" s="105">
        <f>IF(COUNT(F31)=0,"---",41070-F31)</f>
        <v>18234</v>
      </c>
      <c r="H31" s="106" t="s">
        <v>72</v>
      </c>
      <c r="I31" s="107" t="s">
        <v>23</v>
      </c>
      <c r="J31" s="108">
        <v>1.1</v>
      </c>
      <c r="K31" s="108">
        <v>1.1355</v>
      </c>
      <c r="L31" s="109">
        <v>14.3</v>
      </c>
      <c r="M31" s="109">
        <v>12.81</v>
      </c>
      <c r="N31" s="109">
        <v>15.72</v>
      </c>
      <c r="O31" s="109"/>
      <c r="P31" s="109">
        <v>15.32</v>
      </c>
      <c r="Q31" s="109">
        <v>13.63</v>
      </c>
      <c r="R31" s="109">
        <v>14.35</v>
      </c>
      <c r="S31" s="110">
        <f>MAX(L31:N31,P31:R31)</f>
        <v>15.72</v>
      </c>
      <c r="T31" s="111">
        <f t="shared" si="2"/>
        <v>17.292</v>
      </c>
      <c r="U31" s="111">
        <f t="shared" si="2"/>
        <v>19.635066000000002</v>
      </c>
      <c r="V31" s="112"/>
      <c r="W31" s="112"/>
      <c r="X31" s="112"/>
      <c r="Y31" s="112"/>
      <c r="Z31" s="112"/>
    </row>
    <row r="32" spans="1:26" s="113" customFormat="1" ht="19.5" customHeight="1">
      <c r="A32" s="100"/>
      <c r="B32" s="100">
        <v>5</v>
      </c>
      <c r="C32" s="117">
        <v>92</v>
      </c>
      <c r="D32" s="102" t="s">
        <v>75</v>
      </c>
      <c r="E32" s="103" t="s">
        <v>76</v>
      </c>
      <c r="F32" s="104">
        <v>23542</v>
      </c>
      <c r="G32" s="105">
        <f>IF(COUNT(F32)=0,"---",41070-F32)</f>
        <v>17528</v>
      </c>
      <c r="H32" s="106" t="s">
        <v>30</v>
      </c>
      <c r="I32" s="107" t="s">
        <v>27</v>
      </c>
      <c r="J32" s="108">
        <v>1</v>
      </c>
      <c r="K32" s="108">
        <v>1.091</v>
      </c>
      <c r="L32" s="109" t="s">
        <v>148</v>
      </c>
      <c r="M32" s="109">
        <v>13.55</v>
      </c>
      <c r="N32" s="109" t="s">
        <v>148</v>
      </c>
      <c r="O32" s="109"/>
      <c r="P32" s="109" t="s">
        <v>148</v>
      </c>
      <c r="Q32" s="109" t="s">
        <v>148</v>
      </c>
      <c r="R32" s="109">
        <v>15.1</v>
      </c>
      <c r="S32" s="110">
        <f>MAX(L32:N32,P32:R32)</f>
        <v>15.1</v>
      </c>
      <c r="T32" s="111">
        <f t="shared" si="2"/>
        <v>15.1</v>
      </c>
      <c r="U32" s="111">
        <f t="shared" si="2"/>
        <v>16.4741</v>
      </c>
      <c r="V32" s="112"/>
      <c r="W32" s="112"/>
      <c r="X32" s="112"/>
      <c r="Y32" s="112"/>
      <c r="Z32" s="112"/>
    </row>
  </sheetData>
  <sheetProtection/>
  <mergeCells count="41">
    <mergeCell ref="A7:B7"/>
    <mergeCell ref="F7:F8"/>
    <mergeCell ref="G7:G8"/>
    <mergeCell ref="I7:I8"/>
    <mergeCell ref="H7:H8"/>
    <mergeCell ref="C7:C8"/>
    <mergeCell ref="D7:D8"/>
    <mergeCell ref="E7:E8"/>
    <mergeCell ref="U7:U8"/>
    <mergeCell ref="K7:K8"/>
    <mergeCell ref="T7:T8"/>
    <mergeCell ref="J7:J8"/>
    <mergeCell ref="S7:S8"/>
    <mergeCell ref="L7:R7"/>
    <mergeCell ref="F15:F16"/>
    <mergeCell ref="G15:G16"/>
    <mergeCell ref="H15:H16"/>
    <mergeCell ref="I15:I16"/>
    <mergeCell ref="A15:B15"/>
    <mergeCell ref="C15:C16"/>
    <mergeCell ref="D15:D16"/>
    <mergeCell ref="E15:E16"/>
    <mergeCell ref="K26:K27"/>
    <mergeCell ref="L26:R26"/>
    <mergeCell ref="S26:S27"/>
    <mergeCell ref="T15:T16"/>
    <mergeCell ref="J15:J16"/>
    <mergeCell ref="K15:K16"/>
    <mergeCell ref="L15:R15"/>
    <mergeCell ref="S15:S16"/>
    <mergeCell ref="T26:T27"/>
    <mergeCell ref="U26:U27"/>
    <mergeCell ref="C26:C27"/>
    <mergeCell ref="A26:B26"/>
    <mergeCell ref="D26:D27"/>
    <mergeCell ref="E26:E27"/>
    <mergeCell ref="F26:F27"/>
    <mergeCell ref="G26:G27"/>
    <mergeCell ref="H26:H27"/>
    <mergeCell ref="I26:I27"/>
    <mergeCell ref="J26:J27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5"/>
  <sheetViews>
    <sheetView showZeros="0" zoomScalePageLayoutView="0" workbookViewId="0" topLeftCell="A1">
      <selection activeCell="D5" sqref="D5"/>
    </sheetView>
  </sheetViews>
  <sheetFormatPr defaultColWidth="9.140625" defaultRowHeight="12.75"/>
  <cols>
    <col min="1" max="2" width="3.140625" style="2" customWidth="1"/>
    <col min="3" max="3" width="4.57421875" style="2" hidden="1" customWidth="1"/>
    <col min="4" max="4" width="10.57421875" style="2" bestFit="1" customWidth="1"/>
    <col min="5" max="5" width="11.7109375" style="2" bestFit="1" customWidth="1"/>
    <col min="6" max="6" width="9.00390625" style="2" customWidth="1"/>
    <col min="7" max="7" width="5.00390625" style="2" bestFit="1" customWidth="1"/>
    <col min="8" max="8" width="4.00390625" style="2" customWidth="1"/>
    <col min="9" max="9" width="7.7109375" style="2" bestFit="1" customWidth="1"/>
    <col min="10" max="10" width="4.421875" style="2" customWidth="1"/>
    <col min="11" max="16" width="4.7109375" style="2" customWidth="1"/>
    <col min="17" max="17" width="6.8515625" style="2" customWidth="1"/>
    <col min="18" max="18" width="6.57421875" style="2" customWidth="1"/>
    <col min="19" max="23" width="9.57421875" style="2" customWidth="1"/>
    <col min="24" max="16384" width="9.140625" style="2" customWidth="1"/>
  </cols>
  <sheetData>
    <row r="1" spans="1:13" ht="20.25" customHeight="1">
      <c r="A1" s="1" t="s">
        <v>120</v>
      </c>
      <c r="F1" s="3"/>
      <c r="G1" s="3"/>
      <c r="H1" s="3"/>
      <c r="I1" s="3"/>
      <c r="J1" s="3"/>
      <c r="K1" s="3"/>
      <c r="L1" s="3"/>
      <c r="M1" s="3"/>
    </row>
    <row r="2" spans="1:13" ht="20.25" customHeight="1">
      <c r="A2" s="1" t="s">
        <v>1</v>
      </c>
      <c r="F2" s="3"/>
      <c r="G2" s="3"/>
      <c r="H2" s="3"/>
      <c r="I2" s="3"/>
      <c r="J2" s="3"/>
      <c r="K2" s="3"/>
      <c r="L2" s="3"/>
      <c r="M2" s="3"/>
    </row>
    <row r="3" spans="4:13" ht="12.75" customHeight="1">
      <c r="D3" s="4"/>
      <c r="E3" s="4" t="s">
        <v>2</v>
      </c>
      <c r="F3" s="5"/>
      <c r="G3" s="5"/>
      <c r="H3" s="5"/>
      <c r="I3" s="5"/>
      <c r="J3" s="5"/>
      <c r="K3" s="5"/>
      <c r="L3" s="5"/>
      <c r="M3" s="5"/>
    </row>
    <row r="4" spans="3:18" ht="12.75" customHeight="1"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3" ht="19.5" customHeight="1">
      <c r="A5" s="6"/>
      <c r="B5" s="6"/>
      <c r="C5" s="6"/>
      <c r="D5" s="7" t="s">
        <v>153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9.5" customHeight="1">
      <c r="A7" s="8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54"/>
      <c r="R7" s="54"/>
      <c r="S7" s="6"/>
      <c r="T7" s="6"/>
      <c r="U7" s="6"/>
      <c r="V7" s="6"/>
      <c r="W7" s="6"/>
    </row>
    <row r="8" spans="1:23" ht="19.5" customHeight="1">
      <c r="A8" s="128" t="s">
        <v>5</v>
      </c>
      <c r="B8" s="129"/>
      <c r="C8" s="130" t="s">
        <v>6</v>
      </c>
      <c r="D8" s="132" t="s">
        <v>7</v>
      </c>
      <c r="E8" s="134" t="s">
        <v>8</v>
      </c>
      <c r="F8" s="124" t="s">
        <v>9</v>
      </c>
      <c r="G8" s="126" t="s">
        <v>10</v>
      </c>
      <c r="H8" s="126" t="s">
        <v>11</v>
      </c>
      <c r="I8" s="126" t="s">
        <v>12</v>
      </c>
      <c r="J8" s="126" t="s">
        <v>13</v>
      </c>
      <c r="K8" s="140" t="s">
        <v>139</v>
      </c>
      <c r="L8" s="140"/>
      <c r="M8" s="140"/>
      <c r="N8" s="140"/>
      <c r="O8" s="140"/>
      <c r="P8" s="140"/>
      <c r="Q8" s="141" t="s">
        <v>15</v>
      </c>
      <c r="R8" s="140" t="s">
        <v>16</v>
      </c>
      <c r="S8" s="6"/>
      <c r="T8" s="6"/>
      <c r="U8" s="6"/>
      <c r="V8" s="6"/>
      <c r="W8" s="6"/>
    </row>
    <row r="9" spans="1:23" ht="15" customHeight="1">
      <c r="A9" s="10" t="s">
        <v>18</v>
      </c>
      <c r="B9" s="58"/>
      <c r="C9" s="131"/>
      <c r="D9" s="133"/>
      <c r="E9" s="135"/>
      <c r="F9" s="125"/>
      <c r="G9" s="127"/>
      <c r="H9" s="127"/>
      <c r="I9" s="127"/>
      <c r="J9" s="127"/>
      <c r="K9" s="13">
        <v>1</v>
      </c>
      <c r="L9" s="13">
        <v>2</v>
      </c>
      <c r="M9" s="13">
        <v>3</v>
      </c>
      <c r="N9" s="13">
        <v>4</v>
      </c>
      <c r="O9" s="13">
        <v>5</v>
      </c>
      <c r="P9" s="13">
        <v>6</v>
      </c>
      <c r="Q9" s="141"/>
      <c r="R9" s="140"/>
      <c r="S9" s="6"/>
      <c r="T9" s="6"/>
      <c r="U9" s="6"/>
      <c r="V9" s="6"/>
      <c r="W9" s="6"/>
    </row>
    <row r="10" spans="1:23" s="37" customFormat="1" ht="19.5" customHeight="1">
      <c r="A10" s="14">
        <v>1</v>
      </c>
      <c r="B10" s="11"/>
      <c r="C10" s="58">
        <v>62</v>
      </c>
      <c r="D10" s="29" t="s">
        <v>66</v>
      </c>
      <c r="E10" s="30" t="s">
        <v>67</v>
      </c>
      <c r="F10" s="31">
        <v>21585</v>
      </c>
      <c r="G10" s="32">
        <f aca="true" t="shared" si="0" ref="G10:G15">IF(COUNT(F10)=0,"---",41070-F10)</f>
        <v>19485</v>
      </c>
      <c r="H10" s="33" t="s">
        <v>22</v>
      </c>
      <c r="I10" s="34" t="s">
        <v>31</v>
      </c>
      <c r="J10" s="23">
        <v>1.1</v>
      </c>
      <c r="K10" s="78">
        <v>28.1</v>
      </c>
      <c r="L10" s="78">
        <v>25.02</v>
      </c>
      <c r="M10" s="78">
        <v>29.81</v>
      </c>
      <c r="N10" s="78">
        <v>30.74</v>
      </c>
      <c r="O10" s="78">
        <v>25.71</v>
      </c>
      <c r="P10" s="78">
        <v>29.41</v>
      </c>
      <c r="Q10" s="42">
        <f>MAX(K10:M10,N10:P10)</f>
        <v>30.74</v>
      </c>
      <c r="R10" s="51">
        <f>Q10*J10</f>
        <v>33.814</v>
      </c>
      <c r="S10" s="36"/>
      <c r="T10" s="36"/>
      <c r="U10" s="36"/>
      <c r="V10" s="36"/>
      <c r="W10" s="36"/>
    </row>
    <row r="11" spans="1:23" s="37" customFormat="1" ht="19.5" customHeight="1">
      <c r="A11" s="14">
        <v>2</v>
      </c>
      <c r="B11" s="11"/>
      <c r="C11" s="58">
        <v>93</v>
      </c>
      <c r="D11" s="29" t="s">
        <v>64</v>
      </c>
      <c r="E11" s="30" t="s">
        <v>65</v>
      </c>
      <c r="F11" s="31">
        <v>33279</v>
      </c>
      <c r="G11" s="32">
        <f t="shared" si="0"/>
        <v>7791</v>
      </c>
      <c r="H11" s="33" t="s">
        <v>26</v>
      </c>
      <c r="I11" s="34" t="s">
        <v>27</v>
      </c>
      <c r="J11" s="23">
        <v>1</v>
      </c>
      <c r="K11" s="78" t="s">
        <v>148</v>
      </c>
      <c r="L11" s="78">
        <v>23.91</v>
      </c>
      <c r="M11" s="78">
        <v>30.4</v>
      </c>
      <c r="N11" s="78">
        <v>29.2</v>
      </c>
      <c r="O11" s="78">
        <v>29.34</v>
      </c>
      <c r="P11" s="78">
        <v>28.94</v>
      </c>
      <c r="Q11" s="42">
        <f>MAX(K11:M11,N11:P11)</f>
        <v>30.4</v>
      </c>
      <c r="R11" s="51">
        <f>Q11*J11</f>
        <v>30.4</v>
      </c>
      <c r="S11" s="36"/>
      <c r="T11" s="36"/>
      <c r="U11" s="36"/>
      <c r="V11" s="36"/>
      <c r="W11" s="36"/>
    </row>
    <row r="12" spans="1:23" s="37" customFormat="1" ht="19.5" customHeight="1">
      <c r="A12" s="14">
        <v>3</v>
      </c>
      <c r="B12" s="11"/>
      <c r="C12" s="58">
        <v>92</v>
      </c>
      <c r="D12" s="29" t="s">
        <v>75</v>
      </c>
      <c r="E12" s="30" t="s">
        <v>76</v>
      </c>
      <c r="F12" s="31">
        <v>23542</v>
      </c>
      <c r="G12" s="32">
        <f t="shared" si="0"/>
        <v>17528</v>
      </c>
      <c r="H12" s="33" t="s">
        <v>30</v>
      </c>
      <c r="I12" s="34" t="s">
        <v>27</v>
      </c>
      <c r="J12" s="23">
        <v>1</v>
      </c>
      <c r="K12" s="78" t="s">
        <v>148</v>
      </c>
      <c r="L12" s="78">
        <v>28.48</v>
      </c>
      <c r="M12" s="78" t="s">
        <v>148</v>
      </c>
      <c r="N12" s="78" t="s">
        <v>148</v>
      </c>
      <c r="O12" s="78" t="s">
        <v>148</v>
      </c>
      <c r="P12" s="78">
        <v>28.77</v>
      </c>
      <c r="Q12" s="42">
        <f>MAX(K12:M12,N12:P12)</f>
        <v>28.77</v>
      </c>
      <c r="R12" s="51">
        <f>Q12*J12</f>
        <v>28.77</v>
      </c>
      <c r="S12" s="36"/>
      <c r="T12" s="36"/>
      <c r="U12" s="36"/>
      <c r="V12" s="36"/>
      <c r="W12" s="36"/>
    </row>
    <row r="13" spans="1:23" s="37" customFormat="1" ht="19.5" customHeight="1">
      <c r="A13" s="14">
        <v>4</v>
      </c>
      <c r="B13" s="11"/>
      <c r="C13" s="58">
        <v>98</v>
      </c>
      <c r="D13" s="29" t="s">
        <v>94</v>
      </c>
      <c r="E13" s="30" t="s">
        <v>95</v>
      </c>
      <c r="F13" s="31">
        <v>34736</v>
      </c>
      <c r="G13" s="32">
        <f t="shared" si="0"/>
        <v>6334</v>
      </c>
      <c r="H13" s="33" t="s">
        <v>26</v>
      </c>
      <c r="I13" s="34" t="s">
        <v>60</v>
      </c>
      <c r="J13" s="23">
        <v>1</v>
      </c>
      <c r="K13" s="78" t="s">
        <v>144</v>
      </c>
      <c r="L13" s="78">
        <v>17.8</v>
      </c>
      <c r="M13" s="78">
        <v>12.5</v>
      </c>
      <c r="N13" s="78">
        <v>11.7</v>
      </c>
      <c r="O13" s="78">
        <v>13.84</v>
      </c>
      <c r="P13" s="78" t="s">
        <v>144</v>
      </c>
      <c r="Q13" s="42">
        <f>MAX(K13:M13,N13:P13)</f>
        <v>17.8</v>
      </c>
      <c r="R13" s="51">
        <f>Q13*J13</f>
        <v>17.8</v>
      </c>
      <c r="S13" s="36"/>
      <c r="T13" s="36"/>
      <c r="U13" s="36"/>
      <c r="V13" s="36"/>
      <c r="W13" s="36"/>
    </row>
    <row r="14" spans="1:23" s="37" customFormat="1" ht="19.5" customHeight="1">
      <c r="A14" s="14">
        <v>5</v>
      </c>
      <c r="B14" s="11"/>
      <c r="C14" s="58">
        <v>98</v>
      </c>
      <c r="D14" s="29" t="s">
        <v>131</v>
      </c>
      <c r="E14" s="30" t="s">
        <v>132</v>
      </c>
      <c r="F14" s="31">
        <v>27226</v>
      </c>
      <c r="G14" s="32">
        <f t="shared" si="0"/>
        <v>13844</v>
      </c>
      <c r="H14" s="33" t="s">
        <v>26</v>
      </c>
      <c r="I14" s="34" t="s">
        <v>27</v>
      </c>
      <c r="J14" s="23">
        <v>1</v>
      </c>
      <c r="K14" s="78">
        <v>13</v>
      </c>
      <c r="L14" s="78" t="s">
        <v>148</v>
      </c>
      <c r="M14" s="78">
        <v>16.43</v>
      </c>
      <c r="N14" s="78" t="s">
        <v>148</v>
      </c>
      <c r="O14" s="78" t="s">
        <v>148</v>
      </c>
      <c r="P14" s="78" t="s">
        <v>148</v>
      </c>
      <c r="Q14" s="42">
        <f>MAX(K14:M14,N14:P14)</f>
        <v>16.43</v>
      </c>
      <c r="R14" s="51">
        <f>Q14*J14</f>
        <v>16.43</v>
      </c>
      <c r="S14" s="36"/>
      <c r="T14" s="36"/>
      <c r="U14" s="36"/>
      <c r="V14" s="36"/>
      <c r="W14" s="36"/>
    </row>
    <row r="15" spans="1:23" s="37" customFormat="1" ht="19.5" customHeight="1">
      <c r="A15" s="14"/>
      <c r="B15" s="11"/>
      <c r="C15" s="58">
        <v>60</v>
      </c>
      <c r="D15" s="29" t="s">
        <v>151</v>
      </c>
      <c r="E15" s="30" t="s">
        <v>152</v>
      </c>
      <c r="F15" s="31">
        <v>22108</v>
      </c>
      <c r="G15" s="32">
        <f t="shared" si="0"/>
        <v>18962</v>
      </c>
      <c r="H15" s="33" t="s">
        <v>30</v>
      </c>
      <c r="I15" s="34" t="s">
        <v>31</v>
      </c>
      <c r="J15" s="23">
        <v>1</v>
      </c>
      <c r="K15" s="78"/>
      <c r="L15" s="78"/>
      <c r="M15" s="78"/>
      <c r="N15" s="78"/>
      <c r="O15" s="78"/>
      <c r="P15" s="78"/>
      <c r="Q15" s="42" t="s">
        <v>36</v>
      </c>
      <c r="R15" s="51"/>
      <c r="S15" s="36"/>
      <c r="T15" s="36"/>
      <c r="U15" s="36"/>
      <c r="V15" s="36"/>
      <c r="W15" s="36"/>
    </row>
    <row r="17" spans="3:18" ht="12.75" customHeight="1"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22" ht="19.5" customHeight="1">
      <c r="A18" s="6"/>
      <c r="B18" s="6"/>
      <c r="C18" s="6"/>
      <c r="D18" s="7" t="s">
        <v>154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9.5" customHeight="1">
      <c r="A20" s="8"/>
      <c r="B20" s="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54"/>
      <c r="R20" s="54"/>
      <c r="S20" s="6"/>
      <c r="T20" s="6"/>
      <c r="U20" s="6"/>
      <c r="V20" s="6"/>
    </row>
    <row r="21" spans="1:22" ht="19.5" customHeight="1">
      <c r="A21" s="128" t="s">
        <v>5</v>
      </c>
      <c r="B21" s="129"/>
      <c r="C21" s="130" t="s">
        <v>6</v>
      </c>
      <c r="D21" s="132" t="s">
        <v>7</v>
      </c>
      <c r="E21" s="134" t="s">
        <v>8</v>
      </c>
      <c r="F21" s="124" t="s">
        <v>9</v>
      </c>
      <c r="G21" s="126" t="s">
        <v>10</v>
      </c>
      <c r="H21" s="126" t="s">
        <v>11</v>
      </c>
      <c r="I21" s="126" t="s">
        <v>12</v>
      </c>
      <c r="J21" s="126" t="s">
        <v>13</v>
      </c>
      <c r="K21" s="140" t="s">
        <v>139</v>
      </c>
      <c r="L21" s="140"/>
      <c r="M21" s="140"/>
      <c r="N21" s="140"/>
      <c r="O21" s="140"/>
      <c r="P21" s="140"/>
      <c r="Q21" s="141" t="s">
        <v>15</v>
      </c>
      <c r="R21" s="140" t="s">
        <v>16</v>
      </c>
      <c r="S21" s="6"/>
      <c r="T21" s="6"/>
      <c r="U21" s="6"/>
      <c r="V21" s="6"/>
    </row>
    <row r="22" spans="1:22" s="37" customFormat="1" ht="15" customHeight="1">
      <c r="A22" s="11"/>
      <c r="B22" s="58" t="s">
        <v>123</v>
      </c>
      <c r="C22" s="131"/>
      <c r="D22" s="133"/>
      <c r="E22" s="135"/>
      <c r="F22" s="125"/>
      <c r="G22" s="127"/>
      <c r="H22" s="127"/>
      <c r="I22" s="127"/>
      <c r="J22" s="127"/>
      <c r="K22" s="80">
        <v>1</v>
      </c>
      <c r="L22" s="80">
        <v>2</v>
      </c>
      <c r="M22" s="80">
        <v>3</v>
      </c>
      <c r="N22" s="80">
        <v>4</v>
      </c>
      <c r="O22" s="80">
        <v>5</v>
      </c>
      <c r="P22" s="80">
        <v>6</v>
      </c>
      <c r="Q22" s="141"/>
      <c r="R22" s="140"/>
      <c r="S22" s="36"/>
      <c r="T22" s="36"/>
      <c r="U22" s="36"/>
      <c r="V22" s="36"/>
    </row>
    <row r="23" spans="1:22" s="37" customFormat="1" ht="19.5" customHeight="1">
      <c r="A23" s="14"/>
      <c r="B23" s="14">
        <v>1</v>
      </c>
      <c r="C23" s="58">
        <v>100</v>
      </c>
      <c r="D23" s="29" t="s">
        <v>44</v>
      </c>
      <c r="E23" s="30" t="s">
        <v>155</v>
      </c>
      <c r="F23" s="31">
        <v>35813</v>
      </c>
      <c r="G23" s="32">
        <f>IF(COUNT(F23)=0,"---",41070-F23)</f>
        <v>5257</v>
      </c>
      <c r="H23" s="33" t="s">
        <v>26</v>
      </c>
      <c r="I23" s="34" t="s">
        <v>23</v>
      </c>
      <c r="J23" s="23">
        <v>1</v>
      </c>
      <c r="K23" s="78">
        <v>23.28</v>
      </c>
      <c r="L23" s="78">
        <v>27.52</v>
      </c>
      <c r="M23" s="78">
        <v>25.43</v>
      </c>
      <c r="N23" s="78">
        <v>28.86</v>
      </c>
      <c r="O23" s="78">
        <v>27.1</v>
      </c>
      <c r="P23" s="78" t="s">
        <v>144</v>
      </c>
      <c r="Q23" s="42">
        <f>MAX(K23:M23,N23:P23)</f>
        <v>28.86</v>
      </c>
      <c r="R23" s="51">
        <f>Q23*J23</f>
        <v>28.86</v>
      </c>
      <c r="S23" s="36"/>
      <c r="T23" s="36"/>
      <c r="U23" s="36"/>
      <c r="V23" s="36"/>
    </row>
    <row r="24" spans="1:22" s="37" customFormat="1" ht="19.5" customHeight="1">
      <c r="A24" s="14"/>
      <c r="B24" s="14"/>
      <c r="C24" s="58">
        <v>85</v>
      </c>
      <c r="D24" s="29" t="s">
        <v>156</v>
      </c>
      <c r="E24" s="30" t="s">
        <v>157</v>
      </c>
      <c r="F24" s="31">
        <v>36591</v>
      </c>
      <c r="G24" s="32">
        <f>IF(COUNT(F24)=0,"---",41070-F24)</f>
        <v>4479</v>
      </c>
      <c r="H24" s="33" t="s">
        <v>26</v>
      </c>
      <c r="I24" s="34" t="s">
        <v>60</v>
      </c>
      <c r="J24" s="23">
        <v>1</v>
      </c>
      <c r="K24" s="78"/>
      <c r="L24" s="78"/>
      <c r="M24" s="78"/>
      <c r="N24" s="78"/>
      <c r="O24" s="78"/>
      <c r="P24" s="78"/>
      <c r="Q24" s="42" t="s">
        <v>135</v>
      </c>
      <c r="R24" s="51"/>
      <c r="S24" s="36"/>
      <c r="T24" s="36"/>
      <c r="U24" s="36"/>
      <c r="V24" s="36"/>
    </row>
    <row r="25" spans="1:22" s="37" customFormat="1" ht="19.5" customHeight="1">
      <c r="A25" s="14"/>
      <c r="B25" s="14"/>
      <c r="C25" s="58">
        <v>86</v>
      </c>
      <c r="D25" s="29" t="s">
        <v>158</v>
      </c>
      <c r="E25" s="30" t="s">
        <v>159</v>
      </c>
      <c r="F25" s="31">
        <v>36516</v>
      </c>
      <c r="G25" s="32">
        <f>IF(COUNT(F25)=0,"---",41070-F25)</f>
        <v>4554</v>
      </c>
      <c r="H25" s="33" t="s">
        <v>26</v>
      </c>
      <c r="I25" s="34" t="s">
        <v>60</v>
      </c>
      <c r="J25" s="23">
        <v>1</v>
      </c>
      <c r="K25" s="78"/>
      <c r="L25" s="78"/>
      <c r="M25" s="78"/>
      <c r="N25" s="78"/>
      <c r="O25" s="78"/>
      <c r="P25" s="78"/>
      <c r="Q25" s="42" t="s">
        <v>135</v>
      </c>
      <c r="R25" s="51"/>
      <c r="S25" s="36"/>
      <c r="T25" s="36"/>
      <c r="U25" s="36"/>
      <c r="V25" s="36"/>
    </row>
  </sheetData>
  <sheetProtection/>
  <mergeCells count="24">
    <mergeCell ref="R8:R9"/>
    <mergeCell ref="J8:J9"/>
    <mergeCell ref="Q8:Q9"/>
    <mergeCell ref="K8:P8"/>
    <mergeCell ref="E21:E22"/>
    <mergeCell ref="F21:F22"/>
    <mergeCell ref="K21:P21"/>
    <mergeCell ref="Q21:Q22"/>
    <mergeCell ref="R21:R22"/>
    <mergeCell ref="A8:B8"/>
    <mergeCell ref="F8:F9"/>
    <mergeCell ref="G8:G9"/>
    <mergeCell ref="I8:I9"/>
    <mergeCell ref="H8:H9"/>
    <mergeCell ref="C8:C9"/>
    <mergeCell ref="D8:D9"/>
    <mergeCell ref="E8:E9"/>
    <mergeCell ref="A21:B21"/>
    <mergeCell ref="G21:G22"/>
    <mergeCell ref="H21:H22"/>
    <mergeCell ref="I21:I22"/>
    <mergeCell ref="J21:J22"/>
    <mergeCell ref="C21:C22"/>
    <mergeCell ref="D21:D22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0"/>
  <sheetViews>
    <sheetView showZeros="0" zoomScalePageLayoutView="0" workbookViewId="0" topLeftCell="A1">
      <selection activeCell="A4" sqref="A4"/>
    </sheetView>
  </sheetViews>
  <sheetFormatPr defaultColWidth="9.140625" defaultRowHeight="12.75"/>
  <cols>
    <col min="1" max="1" width="5.28125" style="2" customWidth="1"/>
    <col min="2" max="2" width="4.57421875" style="2" hidden="1" customWidth="1"/>
    <col min="3" max="3" width="10.57421875" style="2" bestFit="1" customWidth="1"/>
    <col min="4" max="4" width="11.7109375" style="2" bestFit="1" customWidth="1"/>
    <col min="5" max="5" width="9.00390625" style="2" customWidth="1"/>
    <col min="6" max="6" width="5.00390625" style="2" bestFit="1" customWidth="1"/>
    <col min="7" max="7" width="4.00390625" style="2" customWidth="1"/>
    <col min="8" max="8" width="7.7109375" style="2" bestFit="1" customWidth="1"/>
    <col min="9" max="9" width="4.421875" style="2" customWidth="1"/>
    <col min="10" max="10" width="5.7109375" style="2" customWidth="1"/>
    <col min="11" max="13" width="4.7109375" style="2" customWidth="1"/>
    <col min="14" max="14" width="4.7109375" style="2" hidden="1" customWidth="1"/>
    <col min="15" max="17" width="4.7109375" style="2" customWidth="1"/>
    <col min="18" max="18" width="6.8515625" style="2" customWidth="1"/>
    <col min="19" max="20" width="6.57421875" style="2" customWidth="1"/>
    <col min="21" max="25" width="9.57421875" style="2" customWidth="1"/>
    <col min="26" max="16384" width="9.140625" style="2" customWidth="1"/>
  </cols>
  <sheetData>
    <row r="1" spans="1:13" ht="20.25" customHeight="1">
      <c r="A1" s="1" t="s">
        <v>120</v>
      </c>
      <c r="E1" s="3"/>
      <c r="F1" s="3"/>
      <c r="G1" s="3"/>
      <c r="H1" s="3"/>
      <c r="I1" s="3"/>
      <c r="J1" s="3"/>
      <c r="K1" s="3"/>
      <c r="L1" s="3"/>
      <c r="M1" s="3"/>
    </row>
    <row r="2" spans="1:13" ht="20.25" customHeight="1">
      <c r="A2" s="1" t="s">
        <v>1</v>
      </c>
      <c r="E2" s="3"/>
      <c r="F2" s="3"/>
      <c r="G2" s="3"/>
      <c r="H2" s="3"/>
      <c r="I2" s="3"/>
      <c r="J2" s="3"/>
      <c r="K2" s="3"/>
      <c r="L2" s="3"/>
      <c r="M2" s="3"/>
    </row>
    <row r="3" spans="4:13" ht="12.75" customHeight="1">
      <c r="D3" s="4" t="s">
        <v>2</v>
      </c>
      <c r="E3" s="5"/>
      <c r="F3" s="5"/>
      <c r="G3" s="5"/>
      <c r="H3" s="5"/>
      <c r="I3" s="5"/>
      <c r="J3" s="5"/>
      <c r="K3" s="5"/>
      <c r="L3" s="5"/>
      <c r="M3" s="5"/>
    </row>
    <row r="4" spans="2:20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5" ht="19.5" customHeight="1">
      <c r="A5" s="6"/>
      <c r="B5" s="6"/>
      <c r="C5" s="7" t="s">
        <v>194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9.5" customHeight="1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54"/>
      <c r="S7" s="54"/>
      <c r="T7" s="54"/>
      <c r="U7" s="6"/>
      <c r="V7" s="6"/>
      <c r="W7" s="6"/>
      <c r="X7" s="6"/>
      <c r="Y7" s="6"/>
    </row>
    <row r="8" spans="1:25" ht="19.5" customHeight="1">
      <c r="A8" s="39" t="s">
        <v>5</v>
      </c>
      <c r="B8" s="130" t="s">
        <v>6</v>
      </c>
      <c r="C8" s="132" t="s">
        <v>7</v>
      </c>
      <c r="D8" s="134" t="s">
        <v>8</v>
      </c>
      <c r="E8" s="124" t="s">
        <v>9</v>
      </c>
      <c r="F8" s="126" t="s">
        <v>10</v>
      </c>
      <c r="G8" s="126" t="s">
        <v>11</v>
      </c>
      <c r="H8" s="126" t="s">
        <v>12</v>
      </c>
      <c r="I8" s="126" t="s">
        <v>13</v>
      </c>
      <c r="J8" s="124" t="s">
        <v>14</v>
      </c>
      <c r="K8" s="140" t="s">
        <v>139</v>
      </c>
      <c r="L8" s="140"/>
      <c r="M8" s="140"/>
      <c r="N8" s="140"/>
      <c r="O8" s="140"/>
      <c r="P8" s="140"/>
      <c r="Q8" s="140"/>
      <c r="R8" s="141" t="s">
        <v>15</v>
      </c>
      <c r="S8" s="140" t="s">
        <v>16</v>
      </c>
      <c r="T8" s="140" t="s">
        <v>17</v>
      </c>
      <c r="U8" s="6"/>
      <c r="V8" s="6"/>
      <c r="W8" s="6"/>
      <c r="X8" s="6"/>
      <c r="Y8" s="6"/>
    </row>
    <row r="9" spans="1:25" ht="15" customHeight="1">
      <c r="A9" s="81" t="s">
        <v>19</v>
      </c>
      <c r="B9" s="131"/>
      <c r="C9" s="133"/>
      <c r="D9" s="135"/>
      <c r="E9" s="125"/>
      <c r="F9" s="127"/>
      <c r="G9" s="127"/>
      <c r="H9" s="127"/>
      <c r="I9" s="127"/>
      <c r="J9" s="125"/>
      <c r="K9" s="13">
        <v>1</v>
      </c>
      <c r="L9" s="13">
        <v>2</v>
      </c>
      <c r="M9" s="13">
        <v>3</v>
      </c>
      <c r="N9" s="13" t="s">
        <v>140</v>
      </c>
      <c r="O9" s="13">
        <v>4</v>
      </c>
      <c r="P9" s="13">
        <v>5</v>
      </c>
      <c r="Q9" s="13">
        <v>6</v>
      </c>
      <c r="R9" s="141"/>
      <c r="S9" s="140"/>
      <c r="T9" s="140"/>
      <c r="U9" s="6"/>
      <c r="V9" s="6"/>
      <c r="W9" s="6"/>
      <c r="X9" s="6"/>
      <c r="Y9" s="6"/>
    </row>
    <row r="10" spans="1:25" s="37" customFormat="1" ht="19.5" customHeight="1">
      <c r="A10" s="14">
        <v>1</v>
      </c>
      <c r="B10" s="58">
        <v>102</v>
      </c>
      <c r="C10" s="29" t="s">
        <v>141</v>
      </c>
      <c r="D10" s="30" t="s">
        <v>142</v>
      </c>
      <c r="E10" s="31">
        <v>23337</v>
      </c>
      <c r="F10" s="32">
        <f aca="true" t="shared" si="0" ref="F10:F17">IF(COUNT(E10)=0,"---",41070-E10)</f>
        <v>17733</v>
      </c>
      <c r="G10" s="33" t="s">
        <v>30</v>
      </c>
      <c r="H10" s="34" t="s">
        <v>23</v>
      </c>
      <c r="I10" s="23">
        <v>1</v>
      </c>
      <c r="J10" s="23">
        <v>1.181</v>
      </c>
      <c r="K10" s="78">
        <v>10.85</v>
      </c>
      <c r="L10" s="78" t="s">
        <v>148</v>
      </c>
      <c r="M10" s="78">
        <v>11.01</v>
      </c>
      <c r="N10" s="79"/>
      <c r="O10" s="78" t="s">
        <v>144</v>
      </c>
      <c r="P10" s="78">
        <v>10.64</v>
      </c>
      <c r="Q10" s="78" t="s">
        <v>148</v>
      </c>
      <c r="R10" s="42">
        <f aca="true" t="shared" si="1" ref="R10:R16">MAX(K10:M10,O10:Q10)</f>
        <v>11.01</v>
      </c>
      <c r="S10" s="51">
        <f aca="true" t="shared" si="2" ref="S10:T16">R10*I10</f>
        <v>11.01</v>
      </c>
      <c r="T10" s="51">
        <f t="shared" si="2"/>
        <v>13.00281</v>
      </c>
      <c r="U10" s="36"/>
      <c r="V10" s="36"/>
      <c r="W10" s="36"/>
      <c r="X10" s="36"/>
      <c r="Y10" s="36"/>
    </row>
    <row r="11" spans="1:25" s="37" customFormat="1" ht="19.5" customHeight="1">
      <c r="A11" s="14">
        <v>2</v>
      </c>
      <c r="B11" s="58">
        <v>67</v>
      </c>
      <c r="C11" s="29" t="s">
        <v>124</v>
      </c>
      <c r="D11" s="30" t="s">
        <v>125</v>
      </c>
      <c r="E11" s="31">
        <v>25895</v>
      </c>
      <c r="F11" s="32">
        <f t="shared" si="0"/>
        <v>15175</v>
      </c>
      <c r="G11" s="33" t="s">
        <v>26</v>
      </c>
      <c r="H11" s="34" t="s">
        <v>31</v>
      </c>
      <c r="I11" s="23">
        <v>1</v>
      </c>
      <c r="J11" s="23">
        <v>1.093</v>
      </c>
      <c r="K11" s="78">
        <v>7.52</v>
      </c>
      <c r="L11" s="78">
        <v>7.75</v>
      </c>
      <c r="M11" s="78" t="s">
        <v>148</v>
      </c>
      <c r="N11" s="79"/>
      <c r="O11" s="78" t="s">
        <v>148</v>
      </c>
      <c r="P11" s="78" t="s">
        <v>148</v>
      </c>
      <c r="Q11" s="78" t="s">
        <v>148</v>
      </c>
      <c r="R11" s="42">
        <f t="shared" si="1"/>
        <v>7.75</v>
      </c>
      <c r="S11" s="51">
        <f t="shared" si="2"/>
        <v>7.75</v>
      </c>
      <c r="T11" s="51">
        <f t="shared" si="2"/>
        <v>8.470749999999999</v>
      </c>
      <c r="U11" s="36"/>
      <c r="V11" s="36"/>
      <c r="W11" s="36"/>
      <c r="X11" s="36"/>
      <c r="Y11" s="36"/>
    </row>
    <row r="12" spans="1:25" s="37" customFormat="1" ht="19.5" customHeight="1">
      <c r="A12" s="14">
        <v>3</v>
      </c>
      <c r="B12" s="58">
        <v>67</v>
      </c>
      <c r="C12" s="29" t="s">
        <v>160</v>
      </c>
      <c r="D12" s="30" t="s">
        <v>161</v>
      </c>
      <c r="E12" s="31">
        <v>23811</v>
      </c>
      <c r="F12" s="32">
        <f t="shared" si="0"/>
        <v>17259</v>
      </c>
      <c r="G12" s="33" t="s">
        <v>26</v>
      </c>
      <c r="H12" s="34" t="s">
        <v>31</v>
      </c>
      <c r="I12" s="23">
        <v>1</v>
      </c>
      <c r="J12" s="23">
        <v>1.167</v>
      </c>
      <c r="K12" s="78">
        <v>5.97</v>
      </c>
      <c r="L12" s="78">
        <v>6.77</v>
      </c>
      <c r="M12" s="78">
        <v>6.94</v>
      </c>
      <c r="N12" s="79"/>
      <c r="O12" s="78">
        <v>7.07</v>
      </c>
      <c r="P12" s="78">
        <v>7.1</v>
      </c>
      <c r="Q12" s="78">
        <v>7.08</v>
      </c>
      <c r="R12" s="42">
        <f t="shared" si="1"/>
        <v>7.1</v>
      </c>
      <c r="S12" s="51">
        <f t="shared" si="2"/>
        <v>7.1</v>
      </c>
      <c r="T12" s="51">
        <f t="shared" si="2"/>
        <v>8.2857</v>
      </c>
      <c r="U12" s="36"/>
      <c r="V12" s="36"/>
      <c r="W12" s="36"/>
      <c r="X12" s="36"/>
      <c r="Y12" s="36"/>
    </row>
    <row r="13" spans="1:25" s="37" customFormat="1" ht="19.5" customHeight="1">
      <c r="A13" s="14">
        <v>4</v>
      </c>
      <c r="B13" s="58">
        <v>71</v>
      </c>
      <c r="C13" s="29" t="s">
        <v>162</v>
      </c>
      <c r="D13" s="30" t="s">
        <v>163</v>
      </c>
      <c r="E13" s="31">
        <v>22074</v>
      </c>
      <c r="F13" s="32">
        <f t="shared" si="0"/>
        <v>18996</v>
      </c>
      <c r="G13" s="33" t="s">
        <v>22</v>
      </c>
      <c r="H13" s="34" t="s">
        <v>31</v>
      </c>
      <c r="I13" s="23">
        <v>1.1</v>
      </c>
      <c r="J13" s="23">
        <v>1.245</v>
      </c>
      <c r="K13" s="78">
        <v>5</v>
      </c>
      <c r="L13" s="78">
        <v>5.4</v>
      </c>
      <c r="M13" s="78">
        <v>5.21</v>
      </c>
      <c r="N13" s="79"/>
      <c r="O13" s="78">
        <v>5.12</v>
      </c>
      <c r="P13" s="78">
        <v>5.28</v>
      </c>
      <c r="Q13" s="78">
        <v>5.02</v>
      </c>
      <c r="R13" s="42">
        <f t="shared" si="1"/>
        <v>5.4</v>
      </c>
      <c r="S13" s="51">
        <f t="shared" si="2"/>
        <v>5.940000000000001</v>
      </c>
      <c r="T13" s="51">
        <f t="shared" si="2"/>
        <v>7.395300000000002</v>
      </c>
      <c r="U13" s="36"/>
      <c r="V13" s="36"/>
      <c r="W13" s="36"/>
      <c r="X13" s="36"/>
      <c r="Y13" s="36"/>
    </row>
    <row r="14" spans="1:25" s="37" customFormat="1" ht="19.5" customHeight="1">
      <c r="A14" s="14">
        <v>5</v>
      </c>
      <c r="B14" s="58">
        <v>101</v>
      </c>
      <c r="C14" s="29" t="s">
        <v>20</v>
      </c>
      <c r="D14" s="30" t="s">
        <v>21</v>
      </c>
      <c r="E14" s="31">
        <v>22772</v>
      </c>
      <c r="F14" s="32">
        <f t="shared" si="0"/>
        <v>18298</v>
      </c>
      <c r="G14" s="33" t="s">
        <v>22</v>
      </c>
      <c r="H14" s="34" t="s">
        <v>23</v>
      </c>
      <c r="I14" s="23">
        <v>1</v>
      </c>
      <c r="J14" s="23">
        <v>1.212</v>
      </c>
      <c r="K14" s="78">
        <v>5.23</v>
      </c>
      <c r="L14" s="78">
        <v>5.8</v>
      </c>
      <c r="M14" s="78">
        <v>4.61</v>
      </c>
      <c r="N14" s="79"/>
      <c r="O14" s="78" t="s">
        <v>148</v>
      </c>
      <c r="P14" s="78" t="s">
        <v>148</v>
      </c>
      <c r="Q14" s="78" t="s">
        <v>148</v>
      </c>
      <c r="R14" s="42">
        <f t="shared" si="1"/>
        <v>5.8</v>
      </c>
      <c r="S14" s="51">
        <f t="shared" si="2"/>
        <v>5.8</v>
      </c>
      <c r="T14" s="51">
        <f t="shared" si="2"/>
        <v>7.029599999999999</v>
      </c>
      <c r="U14" s="36"/>
      <c r="V14" s="36"/>
      <c r="W14" s="36"/>
      <c r="X14" s="36"/>
      <c r="Y14" s="36"/>
    </row>
    <row r="15" spans="1:25" s="37" customFormat="1" ht="19.5" customHeight="1">
      <c r="A15" s="14">
        <v>6</v>
      </c>
      <c r="B15" s="58">
        <v>94</v>
      </c>
      <c r="C15" s="29" t="s">
        <v>32</v>
      </c>
      <c r="D15" s="30" t="s">
        <v>33</v>
      </c>
      <c r="E15" s="31">
        <v>22537</v>
      </c>
      <c r="F15" s="32">
        <f t="shared" si="0"/>
        <v>18533</v>
      </c>
      <c r="G15" s="33" t="s">
        <v>30</v>
      </c>
      <c r="H15" s="34" t="s">
        <v>27</v>
      </c>
      <c r="I15" s="23">
        <v>1</v>
      </c>
      <c r="J15" s="23">
        <v>1.212</v>
      </c>
      <c r="K15" s="78">
        <v>4.52</v>
      </c>
      <c r="L15" s="78">
        <v>4.32</v>
      </c>
      <c r="M15" s="78">
        <v>4.36</v>
      </c>
      <c r="N15" s="79"/>
      <c r="O15" s="78">
        <v>4.21</v>
      </c>
      <c r="P15" s="78" t="s">
        <v>148</v>
      </c>
      <c r="Q15" s="78" t="s">
        <v>148</v>
      </c>
      <c r="R15" s="42">
        <f t="shared" si="1"/>
        <v>4.52</v>
      </c>
      <c r="S15" s="51">
        <f t="shared" si="2"/>
        <v>4.52</v>
      </c>
      <c r="T15" s="51">
        <f t="shared" si="2"/>
        <v>5.4782399999999996</v>
      </c>
      <c r="U15" s="36"/>
      <c r="V15" s="36"/>
      <c r="W15" s="36"/>
      <c r="X15" s="36"/>
      <c r="Y15" s="36"/>
    </row>
    <row r="16" spans="1:25" s="37" customFormat="1" ht="19.5" customHeight="1">
      <c r="A16" s="14">
        <v>7</v>
      </c>
      <c r="B16" s="58">
        <v>109</v>
      </c>
      <c r="C16" s="29" t="s">
        <v>164</v>
      </c>
      <c r="D16" s="30" t="s">
        <v>165</v>
      </c>
      <c r="E16" s="31">
        <v>28155</v>
      </c>
      <c r="F16" s="32">
        <f t="shared" si="0"/>
        <v>12915</v>
      </c>
      <c r="G16" s="33" t="s">
        <v>22</v>
      </c>
      <c r="H16" s="34" t="s">
        <v>43</v>
      </c>
      <c r="I16" s="23">
        <v>1.1</v>
      </c>
      <c r="J16" s="23">
        <v>1.037</v>
      </c>
      <c r="K16" s="78">
        <v>4.33</v>
      </c>
      <c r="L16" s="78" t="s">
        <v>148</v>
      </c>
      <c r="M16" s="78">
        <v>4.6</v>
      </c>
      <c r="N16" s="79"/>
      <c r="O16" s="78">
        <v>3.91</v>
      </c>
      <c r="P16" s="78">
        <v>4.06</v>
      </c>
      <c r="Q16" s="78" t="s">
        <v>148</v>
      </c>
      <c r="R16" s="42">
        <f t="shared" si="1"/>
        <v>4.6</v>
      </c>
      <c r="S16" s="51">
        <f t="shared" si="2"/>
        <v>5.06</v>
      </c>
      <c r="T16" s="51">
        <f t="shared" si="2"/>
        <v>5.2472199999999996</v>
      </c>
      <c r="U16" s="36"/>
      <c r="V16" s="36"/>
      <c r="W16" s="36"/>
      <c r="X16" s="36"/>
      <c r="Y16" s="36"/>
    </row>
    <row r="17" spans="1:25" s="37" customFormat="1" ht="19.5" customHeight="1">
      <c r="A17" s="14"/>
      <c r="B17" s="58">
        <v>75</v>
      </c>
      <c r="C17" s="29" t="s">
        <v>160</v>
      </c>
      <c r="D17" s="30" t="s">
        <v>161</v>
      </c>
      <c r="E17" s="31">
        <v>23811</v>
      </c>
      <c r="F17" s="32">
        <f t="shared" si="0"/>
        <v>17259</v>
      </c>
      <c r="G17" s="33" t="s">
        <v>26</v>
      </c>
      <c r="H17" s="34" t="s">
        <v>31</v>
      </c>
      <c r="I17" s="23">
        <v>1</v>
      </c>
      <c r="J17" s="23">
        <v>1.167</v>
      </c>
      <c r="K17" s="78"/>
      <c r="L17" s="78"/>
      <c r="M17" s="78"/>
      <c r="N17" s="79"/>
      <c r="O17" s="78"/>
      <c r="P17" s="78"/>
      <c r="Q17" s="78"/>
      <c r="R17" s="42" t="s">
        <v>36</v>
      </c>
      <c r="S17" s="51"/>
      <c r="T17" s="51"/>
      <c r="U17" s="36"/>
      <c r="V17" s="36"/>
      <c r="W17" s="36"/>
      <c r="X17" s="36"/>
      <c r="Y17" s="36"/>
    </row>
    <row r="19" spans="4:13" ht="12.75" customHeight="1">
      <c r="D19" s="84" t="s">
        <v>171</v>
      </c>
      <c r="E19" s="5"/>
      <c r="F19" s="5"/>
      <c r="G19" s="5"/>
      <c r="H19" s="5"/>
      <c r="I19" s="5"/>
      <c r="J19" s="5"/>
      <c r="K19" s="5"/>
      <c r="L19" s="5"/>
      <c r="M19" s="5"/>
    </row>
    <row r="20" spans="2:19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24" ht="19.5" customHeight="1">
      <c r="A21" s="6"/>
      <c r="B21" s="6"/>
      <c r="C21" s="7" t="s">
        <v>188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9.5" customHeight="1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54"/>
      <c r="S23" s="54"/>
      <c r="T23" s="6"/>
      <c r="U23" s="6"/>
      <c r="V23" s="6"/>
      <c r="W23" s="6"/>
      <c r="X23" s="6"/>
    </row>
    <row r="24" spans="1:24" ht="19.5" customHeight="1">
      <c r="A24" s="9" t="s">
        <v>5</v>
      </c>
      <c r="B24" s="130" t="s">
        <v>6</v>
      </c>
      <c r="C24" s="132" t="s">
        <v>7</v>
      </c>
      <c r="D24" s="134" t="s">
        <v>8</v>
      </c>
      <c r="E24" s="124" t="s">
        <v>9</v>
      </c>
      <c r="F24" s="126" t="s">
        <v>10</v>
      </c>
      <c r="G24" s="126" t="s">
        <v>11</v>
      </c>
      <c r="H24" s="126" t="s">
        <v>12</v>
      </c>
      <c r="I24" s="126" t="s">
        <v>13</v>
      </c>
      <c r="J24" s="126"/>
      <c r="K24" s="140" t="s">
        <v>139</v>
      </c>
      <c r="L24" s="140"/>
      <c r="M24" s="140"/>
      <c r="N24" s="140"/>
      <c r="O24" s="140"/>
      <c r="P24" s="140"/>
      <c r="Q24" s="140"/>
      <c r="R24" s="141" t="s">
        <v>15</v>
      </c>
      <c r="S24" s="140" t="s">
        <v>16</v>
      </c>
      <c r="T24" s="6"/>
      <c r="U24" s="6"/>
      <c r="V24" s="6"/>
      <c r="W24" s="6"/>
      <c r="X24" s="6"/>
    </row>
    <row r="25" spans="1:24" ht="15" customHeight="1">
      <c r="A25" s="10" t="s">
        <v>18</v>
      </c>
      <c r="B25" s="131"/>
      <c r="C25" s="133"/>
      <c r="D25" s="135"/>
      <c r="E25" s="125"/>
      <c r="F25" s="127"/>
      <c r="G25" s="127"/>
      <c r="H25" s="127"/>
      <c r="I25" s="127"/>
      <c r="J25" s="127"/>
      <c r="K25" s="13">
        <v>1</v>
      </c>
      <c r="L25" s="13">
        <v>2</v>
      </c>
      <c r="M25" s="13">
        <v>3</v>
      </c>
      <c r="N25" s="13" t="s">
        <v>140</v>
      </c>
      <c r="O25" s="13">
        <v>4</v>
      </c>
      <c r="P25" s="13">
        <v>5</v>
      </c>
      <c r="Q25" s="13">
        <v>6</v>
      </c>
      <c r="R25" s="141"/>
      <c r="S25" s="140"/>
      <c r="T25" s="6"/>
      <c r="U25" s="6"/>
      <c r="V25" s="6"/>
      <c r="W25" s="6"/>
      <c r="X25" s="6"/>
    </row>
    <row r="26" spans="1:24" s="37" customFormat="1" ht="19.5" customHeight="1">
      <c r="A26" s="14">
        <v>1</v>
      </c>
      <c r="B26" s="58">
        <v>102</v>
      </c>
      <c r="C26" s="29" t="s">
        <v>141</v>
      </c>
      <c r="D26" s="30" t="s">
        <v>142</v>
      </c>
      <c r="E26" s="31">
        <v>23337</v>
      </c>
      <c r="F26" s="32">
        <f>IF(COUNT(E26)=0,"---",41070-E26)</f>
        <v>17733</v>
      </c>
      <c r="G26" s="33" t="s">
        <v>30</v>
      </c>
      <c r="H26" s="34" t="s">
        <v>23</v>
      </c>
      <c r="I26" s="23">
        <v>1</v>
      </c>
      <c r="J26" s="23"/>
      <c r="K26" s="78" t="s">
        <v>148</v>
      </c>
      <c r="L26" s="78" t="s">
        <v>148</v>
      </c>
      <c r="M26" s="78">
        <v>10.52</v>
      </c>
      <c r="N26" s="79"/>
      <c r="O26" s="78">
        <v>9.91</v>
      </c>
      <c r="P26" s="78">
        <v>10.12</v>
      </c>
      <c r="Q26" s="78">
        <v>9.82</v>
      </c>
      <c r="R26" s="42">
        <f>MAX(K26:M26,O26:Q26)</f>
        <v>10.52</v>
      </c>
      <c r="S26" s="51">
        <f>R26*I26</f>
        <v>10.52</v>
      </c>
      <c r="T26" s="36"/>
      <c r="U26" s="36"/>
      <c r="V26" s="36"/>
      <c r="W26" s="36"/>
      <c r="X26" s="36"/>
    </row>
    <row r="27" spans="1:24" s="37" customFormat="1" ht="19.5" customHeight="1">
      <c r="A27" s="14">
        <v>2</v>
      </c>
      <c r="B27" s="58">
        <v>67</v>
      </c>
      <c r="C27" s="29" t="s">
        <v>124</v>
      </c>
      <c r="D27" s="30" t="s">
        <v>125</v>
      </c>
      <c r="E27" s="31">
        <v>25895</v>
      </c>
      <c r="F27" s="32">
        <f>IF(COUNT(E27)=0,"---",41070-E27)</f>
        <v>15175</v>
      </c>
      <c r="G27" s="33" t="s">
        <v>26</v>
      </c>
      <c r="H27" s="34" t="s">
        <v>31</v>
      </c>
      <c r="I27" s="23">
        <v>1</v>
      </c>
      <c r="J27" s="23"/>
      <c r="K27" s="78">
        <v>6.57</v>
      </c>
      <c r="L27" s="78">
        <v>6.46</v>
      </c>
      <c r="M27" s="78">
        <v>6.82</v>
      </c>
      <c r="N27" s="79"/>
      <c r="O27" s="78">
        <v>6.62</v>
      </c>
      <c r="P27" s="78">
        <v>6.87</v>
      </c>
      <c r="Q27" s="78">
        <v>6.64</v>
      </c>
      <c r="R27" s="42">
        <f>MAX(K27:M27,O27:Q27)</f>
        <v>6.87</v>
      </c>
      <c r="S27" s="51">
        <f>R27*I27</f>
        <v>6.87</v>
      </c>
      <c r="T27" s="36"/>
      <c r="U27" s="36"/>
      <c r="V27" s="36"/>
      <c r="W27" s="36"/>
      <c r="X27" s="36"/>
    </row>
    <row r="28" spans="1:24" s="37" customFormat="1" ht="19.5" customHeight="1">
      <c r="A28" s="14">
        <v>3</v>
      </c>
      <c r="B28" s="58">
        <v>75</v>
      </c>
      <c r="C28" s="29" t="s">
        <v>160</v>
      </c>
      <c r="D28" s="30" t="s">
        <v>161</v>
      </c>
      <c r="E28" s="31">
        <v>23811</v>
      </c>
      <c r="F28" s="32">
        <f>IF(COUNT(E28)=0,"---",41070-E28)</f>
        <v>17259</v>
      </c>
      <c r="G28" s="33" t="s">
        <v>26</v>
      </c>
      <c r="H28" s="34" t="s">
        <v>31</v>
      </c>
      <c r="I28" s="23">
        <v>1</v>
      </c>
      <c r="J28" s="23"/>
      <c r="K28" s="78">
        <v>5.92</v>
      </c>
      <c r="L28" s="78">
        <v>6</v>
      </c>
      <c r="M28" s="78">
        <v>6.08</v>
      </c>
      <c r="N28" s="79"/>
      <c r="O28" s="78" t="s">
        <v>148</v>
      </c>
      <c r="P28" s="78">
        <v>6.18</v>
      </c>
      <c r="Q28" s="78">
        <v>5.64</v>
      </c>
      <c r="R28" s="42">
        <f>MAX(K28:M28,O28:Q28)</f>
        <v>6.18</v>
      </c>
      <c r="S28" s="51">
        <f>R28*I28</f>
        <v>6.18</v>
      </c>
      <c r="T28" s="36"/>
      <c r="U28" s="36"/>
      <c r="V28" s="36"/>
      <c r="W28" s="36"/>
      <c r="X28" s="36"/>
    </row>
    <row r="29" spans="1:24" s="37" customFormat="1" ht="19.5" customHeight="1">
      <c r="A29" s="14">
        <v>4</v>
      </c>
      <c r="B29" s="58">
        <v>63</v>
      </c>
      <c r="C29" s="29" t="s">
        <v>186</v>
      </c>
      <c r="D29" s="30" t="s">
        <v>187</v>
      </c>
      <c r="E29" s="31">
        <v>34016</v>
      </c>
      <c r="F29" s="32">
        <f>IF(COUNT(E29)=0,"---",41070-E29)</f>
        <v>7054</v>
      </c>
      <c r="G29" s="33" t="s">
        <v>26</v>
      </c>
      <c r="H29" s="34" t="s">
        <v>31</v>
      </c>
      <c r="I29" s="23">
        <v>1</v>
      </c>
      <c r="J29" s="23"/>
      <c r="K29" s="78">
        <v>4.24</v>
      </c>
      <c r="L29" s="78">
        <v>5.52</v>
      </c>
      <c r="M29" s="78">
        <v>3.96</v>
      </c>
      <c r="N29" s="79"/>
      <c r="O29" s="78">
        <v>5.21</v>
      </c>
      <c r="P29" s="78">
        <v>5.63</v>
      </c>
      <c r="Q29" s="78">
        <v>5.32</v>
      </c>
      <c r="R29" s="42">
        <f>MAX(K29:M29,O29:Q29)</f>
        <v>5.63</v>
      </c>
      <c r="S29" s="51">
        <f>R29*I29</f>
        <v>5.63</v>
      </c>
      <c r="T29" s="36"/>
      <c r="U29" s="36"/>
      <c r="V29" s="36"/>
      <c r="W29" s="36"/>
      <c r="X29" s="36"/>
    </row>
    <row r="30" spans="1:24" s="37" customFormat="1" ht="19.5" customHeight="1">
      <c r="A30" s="14">
        <v>5</v>
      </c>
      <c r="B30" s="58">
        <v>109</v>
      </c>
      <c r="C30" s="29" t="s">
        <v>164</v>
      </c>
      <c r="D30" s="30" t="s">
        <v>165</v>
      </c>
      <c r="E30" s="31">
        <v>28155</v>
      </c>
      <c r="F30" s="32">
        <f>IF(COUNT(E30)=0,"---",41070-E30)</f>
        <v>12915</v>
      </c>
      <c r="G30" s="33" t="s">
        <v>22</v>
      </c>
      <c r="H30" s="34" t="s">
        <v>43</v>
      </c>
      <c r="I30" s="23">
        <v>1.1</v>
      </c>
      <c r="J30" s="23"/>
      <c r="K30" s="78">
        <v>4</v>
      </c>
      <c r="L30" s="78">
        <v>3.87</v>
      </c>
      <c r="M30" s="78">
        <v>3.45</v>
      </c>
      <c r="N30" s="79"/>
      <c r="O30" s="78" t="s">
        <v>148</v>
      </c>
      <c r="P30" s="78">
        <v>3.7</v>
      </c>
      <c r="Q30" s="78">
        <v>3.94</v>
      </c>
      <c r="R30" s="42">
        <f>MAX(K30:M30,O30:Q30)</f>
        <v>4</v>
      </c>
      <c r="S30" s="51">
        <f>R30*I30</f>
        <v>4.4</v>
      </c>
      <c r="T30" s="36"/>
      <c r="U30" s="36"/>
      <c r="V30" s="36"/>
      <c r="W30" s="36"/>
      <c r="X30" s="36"/>
    </row>
  </sheetData>
  <sheetProtection/>
  <mergeCells count="25">
    <mergeCell ref="E8:E9"/>
    <mergeCell ref="T8:T9"/>
    <mergeCell ref="J8:J9"/>
    <mergeCell ref="S8:S9"/>
    <mergeCell ref="I8:I9"/>
    <mergeCell ref="R8:R9"/>
    <mergeCell ref="K8:Q8"/>
    <mergeCell ref="B24:B25"/>
    <mergeCell ref="C24:C25"/>
    <mergeCell ref="D24:D25"/>
    <mergeCell ref="E24:E25"/>
    <mergeCell ref="F8:F9"/>
    <mergeCell ref="H8:H9"/>
    <mergeCell ref="G8:G9"/>
    <mergeCell ref="B8:B9"/>
    <mergeCell ref="C8:C9"/>
    <mergeCell ref="D8:D9"/>
    <mergeCell ref="K24:Q24"/>
    <mergeCell ref="R24:R25"/>
    <mergeCell ref="S24:S25"/>
    <mergeCell ref="J24:J25"/>
    <mergeCell ref="F24:F25"/>
    <mergeCell ref="G24:G25"/>
    <mergeCell ref="H24:H25"/>
    <mergeCell ref="I24:I25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0"/>
  <sheetViews>
    <sheetView showZeros="0" zoomScalePageLayoutView="0" workbookViewId="0" topLeftCell="A1">
      <selection activeCell="B4" sqref="B4"/>
    </sheetView>
  </sheetViews>
  <sheetFormatPr defaultColWidth="9.140625" defaultRowHeight="12.75"/>
  <cols>
    <col min="1" max="2" width="3.140625" style="2" customWidth="1"/>
    <col min="3" max="3" width="4.57421875" style="2" customWidth="1"/>
    <col min="4" max="4" width="10.57421875" style="2" bestFit="1" customWidth="1"/>
    <col min="5" max="5" width="11.7109375" style="2" bestFit="1" customWidth="1"/>
    <col min="6" max="6" width="9.00390625" style="2" customWidth="1"/>
    <col min="7" max="7" width="5.00390625" style="2" bestFit="1" customWidth="1"/>
    <col min="8" max="8" width="4.00390625" style="2" customWidth="1"/>
    <col min="9" max="9" width="7.7109375" style="2" bestFit="1" customWidth="1"/>
    <col min="10" max="10" width="4.421875" style="2" customWidth="1"/>
    <col min="11" max="11" width="5.7109375" style="2" customWidth="1"/>
    <col min="12" max="14" width="4.7109375" style="2" customWidth="1"/>
    <col min="15" max="15" width="4.7109375" style="2" hidden="1" customWidth="1"/>
    <col min="16" max="18" width="4.7109375" style="2" customWidth="1"/>
    <col min="19" max="19" width="6.8515625" style="2" customWidth="1"/>
    <col min="20" max="21" width="6.57421875" style="2" customWidth="1"/>
    <col min="22" max="26" width="9.57421875" style="2" customWidth="1"/>
    <col min="27" max="16384" width="9.140625" style="2" customWidth="1"/>
  </cols>
  <sheetData>
    <row r="1" spans="1:14" ht="20.25" customHeight="1">
      <c r="A1" s="1" t="s">
        <v>120</v>
      </c>
      <c r="F1" s="3"/>
      <c r="G1" s="3"/>
      <c r="H1" s="3"/>
      <c r="I1" s="3"/>
      <c r="J1" s="3"/>
      <c r="K1" s="3"/>
      <c r="L1" s="3"/>
      <c r="M1" s="3"/>
      <c r="N1" s="3"/>
    </row>
    <row r="2" spans="1:14" ht="20.25" customHeight="1">
      <c r="A2" s="1" t="s">
        <v>1</v>
      </c>
      <c r="F2" s="3"/>
      <c r="G2" s="3"/>
      <c r="H2" s="3"/>
      <c r="I2" s="3"/>
      <c r="J2" s="3"/>
      <c r="K2" s="3"/>
      <c r="L2" s="3"/>
      <c r="M2" s="3"/>
      <c r="N2" s="3"/>
    </row>
    <row r="3" spans="5:14" ht="12.75" customHeight="1">
      <c r="E3" s="4" t="s">
        <v>2</v>
      </c>
      <c r="F3" s="5"/>
      <c r="G3" s="5"/>
      <c r="H3" s="5"/>
      <c r="I3" s="5"/>
      <c r="J3" s="5"/>
      <c r="K3" s="5"/>
      <c r="L3" s="5"/>
      <c r="M3" s="5"/>
      <c r="N3" s="5"/>
    </row>
    <row r="4" spans="3:21" ht="12.75" customHeight="1"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6" ht="19.5" customHeight="1">
      <c r="A5" s="6"/>
      <c r="B5" s="6"/>
      <c r="C5" s="6"/>
      <c r="D5" s="7" t="s">
        <v>193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9.5" customHeight="1">
      <c r="A7" s="128" t="s">
        <v>5</v>
      </c>
      <c r="B7" s="136"/>
      <c r="C7" s="130" t="s">
        <v>6</v>
      </c>
      <c r="D7" s="132" t="s">
        <v>7</v>
      </c>
      <c r="E7" s="134" t="s">
        <v>8</v>
      </c>
      <c r="F7" s="124" t="s">
        <v>9</v>
      </c>
      <c r="G7" s="126" t="s">
        <v>10</v>
      </c>
      <c r="H7" s="126" t="s">
        <v>11</v>
      </c>
      <c r="I7" s="126" t="s">
        <v>12</v>
      </c>
      <c r="J7" s="126" t="s">
        <v>13</v>
      </c>
      <c r="K7" s="124" t="s">
        <v>14</v>
      </c>
      <c r="L7" s="140" t="s">
        <v>139</v>
      </c>
      <c r="M7" s="140"/>
      <c r="N7" s="140"/>
      <c r="O7" s="140"/>
      <c r="P7" s="140"/>
      <c r="Q7" s="140"/>
      <c r="R7" s="140"/>
      <c r="S7" s="141" t="s">
        <v>15</v>
      </c>
      <c r="T7" s="140" t="s">
        <v>16</v>
      </c>
      <c r="U7" s="140" t="s">
        <v>17</v>
      </c>
      <c r="V7" s="6"/>
      <c r="W7" s="6"/>
      <c r="X7" s="6"/>
      <c r="Y7" s="6"/>
      <c r="Z7" s="6"/>
    </row>
    <row r="8" spans="1:26" ht="15" customHeight="1">
      <c r="A8" s="38" t="s">
        <v>39</v>
      </c>
      <c r="B8" s="12" t="s">
        <v>19</v>
      </c>
      <c r="C8" s="131"/>
      <c r="D8" s="133"/>
      <c r="E8" s="135"/>
      <c r="F8" s="125"/>
      <c r="G8" s="127"/>
      <c r="H8" s="127"/>
      <c r="I8" s="127"/>
      <c r="J8" s="127"/>
      <c r="K8" s="125"/>
      <c r="L8" s="13">
        <v>1</v>
      </c>
      <c r="M8" s="13">
        <v>2</v>
      </c>
      <c r="N8" s="13">
        <v>3</v>
      </c>
      <c r="O8" s="13" t="s">
        <v>140</v>
      </c>
      <c r="P8" s="13">
        <v>4</v>
      </c>
      <c r="Q8" s="13">
        <v>5</v>
      </c>
      <c r="R8" s="13">
        <v>6</v>
      </c>
      <c r="S8" s="141"/>
      <c r="T8" s="140"/>
      <c r="U8" s="140"/>
      <c r="V8" s="6"/>
      <c r="W8" s="6"/>
      <c r="X8" s="6"/>
      <c r="Y8" s="6"/>
      <c r="Z8" s="6"/>
    </row>
    <row r="9" spans="1:26" s="37" customFormat="1" ht="19.5" customHeight="1">
      <c r="A9" s="11"/>
      <c r="B9" s="15">
        <v>1</v>
      </c>
      <c r="C9" s="12">
        <v>70</v>
      </c>
      <c r="D9" s="17" t="s">
        <v>149</v>
      </c>
      <c r="E9" s="18" t="s">
        <v>150</v>
      </c>
      <c r="F9" s="19">
        <v>20469</v>
      </c>
      <c r="G9" s="20">
        <f aca="true" t="shared" si="0" ref="G9:G18">IF(COUNT(F9)=0,"---",41070-F9)</f>
        <v>20601</v>
      </c>
      <c r="H9" s="21" t="s">
        <v>30</v>
      </c>
      <c r="I9" s="22" t="s">
        <v>31</v>
      </c>
      <c r="J9" s="23">
        <v>1</v>
      </c>
      <c r="K9" s="23">
        <v>1.321</v>
      </c>
      <c r="L9" s="78">
        <v>9.47</v>
      </c>
      <c r="M9" s="78">
        <v>9.79</v>
      </c>
      <c r="N9" s="78">
        <v>10.07</v>
      </c>
      <c r="O9" s="79"/>
      <c r="P9" s="78">
        <v>9.13</v>
      </c>
      <c r="Q9" s="78">
        <v>10.23</v>
      </c>
      <c r="R9" s="78">
        <v>9.16</v>
      </c>
      <c r="S9" s="50">
        <f aca="true" t="shared" si="1" ref="S9:S17">MAX(L9:N9,P9:R9)</f>
        <v>10.23</v>
      </c>
      <c r="T9" s="26">
        <f aca="true" t="shared" si="2" ref="T9:U14">S9*J9</f>
        <v>10.23</v>
      </c>
      <c r="U9" s="26">
        <f t="shared" si="2"/>
        <v>13.51383</v>
      </c>
      <c r="V9" s="36"/>
      <c r="W9" s="36"/>
      <c r="X9" s="36"/>
      <c r="Y9" s="36"/>
      <c r="Z9" s="36"/>
    </row>
    <row r="10" spans="1:26" s="37" customFormat="1" ht="19.5" customHeight="1">
      <c r="A10" s="11"/>
      <c r="B10" s="15">
        <v>2</v>
      </c>
      <c r="C10" s="12">
        <v>103</v>
      </c>
      <c r="D10" s="17" t="s">
        <v>70</v>
      </c>
      <c r="E10" s="18" t="s">
        <v>71</v>
      </c>
      <c r="F10" s="19">
        <v>22836</v>
      </c>
      <c r="G10" s="20">
        <f t="shared" si="0"/>
        <v>18234</v>
      </c>
      <c r="H10" s="21" t="s">
        <v>72</v>
      </c>
      <c r="I10" s="22" t="s">
        <v>23</v>
      </c>
      <c r="J10" s="23">
        <v>1.1</v>
      </c>
      <c r="K10" s="23">
        <v>1.196</v>
      </c>
      <c r="L10" s="78">
        <v>7.87</v>
      </c>
      <c r="M10" s="78">
        <v>9.44</v>
      </c>
      <c r="N10" s="78">
        <v>9.37</v>
      </c>
      <c r="O10" s="79"/>
      <c r="P10" s="78">
        <v>8.61</v>
      </c>
      <c r="Q10" s="78" t="s">
        <v>144</v>
      </c>
      <c r="R10" s="78">
        <v>8.97</v>
      </c>
      <c r="S10" s="50">
        <f t="shared" si="1"/>
        <v>9.44</v>
      </c>
      <c r="T10" s="26">
        <f t="shared" si="2"/>
        <v>10.384</v>
      </c>
      <c r="U10" s="26">
        <f t="shared" si="2"/>
        <v>12.419264</v>
      </c>
      <c r="V10" s="36"/>
      <c r="W10" s="36"/>
      <c r="X10" s="36"/>
      <c r="Y10" s="36"/>
      <c r="Z10" s="36"/>
    </row>
    <row r="11" spans="1:26" s="37" customFormat="1" ht="19.5" customHeight="1">
      <c r="A11" s="11"/>
      <c r="B11" s="15">
        <v>3</v>
      </c>
      <c r="C11" s="12">
        <v>62</v>
      </c>
      <c r="D11" s="17" t="s">
        <v>66</v>
      </c>
      <c r="E11" s="18" t="s">
        <v>67</v>
      </c>
      <c r="F11" s="19">
        <v>21585</v>
      </c>
      <c r="G11" s="20">
        <f t="shared" si="0"/>
        <v>19485</v>
      </c>
      <c r="H11" s="21" t="s">
        <v>22</v>
      </c>
      <c r="I11" s="22" t="s">
        <v>31</v>
      </c>
      <c r="J11" s="23">
        <v>1.1</v>
      </c>
      <c r="K11" s="23">
        <v>1.263</v>
      </c>
      <c r="L11" s="78">
        <v>8.35</v>
      </c>
      <c r="M11" s="78">
        <v>8.09</v>
      </c>
      <c r="N11" s="78">
        <v>8.34</v>
      </c>
      <c r="O11" s="79"/>
      <c r="P11" s="78" t="s">
        <v>144</v>
      </c>
      <c r="Q11" s="78" t="s">
        <v>144</v>
      </c>
      <c r="R11" s="78" t="s">
        <v>144</v>
      </c>
      <c r="S11" s="50">
        <f t="shared" si="1"/>
        <v>8.35</v>
      </c>
      <c r="T11" s="26">
        <f t="shared" si="2"/>
        <v>9.185</v>
      </c>
      <c r="U11" s="26">
        <f t="shared" si="2"/>
        <v>11.600655</v>
      </c>
      <c r="V11" s="36"/>
      <c r="W11" s="36"/>
      <c r="X11" s="36"/>
      <c r="Y11" s="36"/>
      <c r="Z11" s="36"/>
    </row>
    <row r="12" spans="1:26" s="37" customFormat="1" ht="19.5" customHeight="1">
      <c r="A12" s="11"/>
      <c r="B12" s="15">
        <v>4</v>
      </c>
      <c r="C12" s="12">
        <v>90</v>
      </c>
      <c r="D12" s="17" t="s">
        <v>166</v>
      </c>
      <c r="E12" s="18" t="s">
        <v>167</v>
      </c>
      <c r="F12" s="19">
        <v>19452</v>
      </c>
      <c r="G12" s="20">
        <f t="shared" si="0"/>
        <v>21618</v>
      </c>
      <c r="H12" s="21" t="s">
        <v>30</v>
      </c>
      <c r="I12" s="22" t="s">
        <v>27</v>
      </c>
      <c r="J12" s="23">
        <v>1</v>
      </c>
      <c r="K12" s="23">
        <v>1.388</v>
      </c>
      <c r="L12" s="78" t="s">
        <v>144</v>
      </c>
      <c r="M12" s="78">
        <v>7.41</v>
      </c>
      <c r="N12" s="78">
        <v>7.75</v>
      </c>
      <c r="O12" s="79"/>
      <c r="P12" s="78">
        <v>7.28</v>
      </c>
      <c r="Q12" s="78">
        <v>8.11</v>
      </c>
      <c r="R12" s="78">
        <v>7.3</v>
      </c>
      <c r="S12" s="50">
        <f t="shared" si="1"/>
        <v>8.11</v>
      </c>
      <c r="T12" s="26">
        <f t="shared" si="2"/>
        <v>8.11</v>
      </c>
      <c r="U12" s="26">
        <f t="shared" si="2"/>
        <v>11.256679999999998</v>
      </c>
      <c r="V12" s="36"/>
      <c r="W12" s="36"/>
      <c r="X12" s="36"/>
      <c r="Y12" s="36"/>
      <c r="Z12" s="36"/>
    </row>
    <row r="13" spans="1:26" s="37" customFormat="1" ht="19.5" customHeight="1">
      <c r="A13" s="11"/>
      <c r="B13" s="15">
        <v>5</v>
      </c>
      <c r="C13" s="12">
        <v>74</v>
      </c>
      <c r="D13" s="17" t="s">
        <v>80</v>
      </c>
      <c r="E13" s="18" t="s">
        <v>168</v>
      </c>
      <c r="F13" s="19">
        <v>16323</v>
      </c>
      <c r="G13" s="20">
        <f t="shared" si="0"/>
        <v>24747</v>
      </c>
      <c r="H13" s="21" t="s">
        <v>30</v>
      </c>
      <c r="I13" s="22" t="s">
        <v>31</v>
      </c>
      <c r="J13" s="23">
        <v>1</v>
      </c>
      <c r="K13" s="23">
        <v>1.612</v>
      </c>
      <c r="L13" s="78">
        <v>6.3</v>
      </c>
      <c r="M13" s="78">
        <v>6.8</v>
      </c>
      <c r="N13" s="78">
        <v>6.7</v>
      </c>
      <c r="O13" s="79"/>
      <c r="P13" s="78" t="s">
        <v>144</v>
      </c>
      <c r="Q13" s="78" t="s">
        <v>144</v>
      </c>
      <c r="R13" s="78" t="s">
        <v>144</v>
      </c>
      <c r="S13" s="50">
        <f t="shared" si="1"/>
        <v>6.8</v>
      </c>
      <c r="T13" s="26">
        <f t="shared" si="2"/>
        <v>6.8</v>
      </c>
      <c r="U13" s="26">
        <f t="shared" si="2"/>
        <v>10.9616</v>
      </c>
      <c r="V13" s="36"/>
      <c r="W13" s="36"/>
      <c r="X13" s="36"/>
      <c r="Y13" s="36"/>
      <c r="Z13" s="36"/>
    </row>
    <row r="14" spans="1:26" s="37" customFormat="1" ht="19.5" customHeight="1">
      <c r="A14" s="11"/>
      <c r="B14" s="15">
        <v>6</v>
      </c>
      <c r="C14" s="12">
        <v>60</v>
      </c>
      <c r="D14" s="17" t="s">
        <v>151</v>
      </c>
      <c r="E14" s="18" t="s">
        <v>152</v>
      </c>
      <c r="F14" s="19">
        <v>22108</v>
      </c>
      <c r="G14" s="20">
        <f t="shared" si="0"/>
        <v>18962</v>
      </c>
      <c r="H14" s="21" t="s">
        <v>30</v>
      </c>
      <c r="I14" s="22" t="s">
        <v>31</v>
      </c>
      <c r="J14" s="23">
        <v>1</v>
      </c>
      <c r="K14" s="23">
        <v>1.228</v>
      </c>
      <c r="L14" s="78">
        <v>7.99</v>
      </c>
      <c r="M14" s="78">
        <v>8.28</v>
      </c>
      <c r="N14" s="78">
        <v>8.62</v>
      </c>
      <c r="O14" s="79"/>
      <c r="P14" s="78" t="s">
        <v>144</v>
      </c>
      <c r="Q14" s="78" t="s">
        <v>144</v>
      </c>
      <c r="R14" s="78" t="s">
        <v>144</v>
      </c>
      <c r="S14" s="50">
        <f t="shared" si="1"/>
        <v>8.62</v>
      </c>
      <c r="T14" s="26">
        <f t="shared" si="2"/>
        <v>8.62</v>
      </c>
      <c r="U14" s="26">
        <f t="shared" si="2"/>
        <v>10.58536</v>
      </c>
      <c r="V14" s="36"/>
      <c r="W14" s="36"/>
      <c r="X14" s="36"/>
      <c r="Y14" s="36"/>
      <c r="Z14" s="36"/>
    </row>
    <row r="15" spans="1:26" s="37" customFormat="1" ht="19.5" customHeight="1">
      <c r="A15" s="38">
        <v>1</v>
      </c>
      <c r="B15" s="11"/>
      <c r="C15" s="59">
        <v>87</v>
      </c>
      <c r="D15" s="44" t="s">
        <v>44</v>
      </c>
      <c r="E15" s="45" t="s">
        <v>45</v>
      </c>
      <c r="F15" s="46">
        <v>34926</v>
      </c>
      <c r="G15" s="47">
        <f t="shared" si="0"/>
        <v>6144</v>
      </c>
      <c r="H15" s="48" t="s">
        <v>22</v>
      </c>
      <c r="I15" s="49" t="s">
        <v>46</v>
      </c>
      <c r="J15" s="23">
        <v>1.1</v>
      </c>
      <c r="K15" s="23"/>
      <c r="L15" s="78">
        <v>6.82</v>
      </c>
      <c r="M15" s="78">
        <v>7.43</v>
      </c>
      <c r="N15" s="78">
        <v>7.96</v>
      </c>
      <c r="O15" s="79"/>
      <c r="P15" s="78">
        <v>7.7</v>
      </c>
      <c r="Q15" s="78">
        <v>6.87</v>
      </c>
      <c r="R15" s="78" t="s">
        <v>144</v>
      </c>
      <c r="S15" s="50">
        <f t="shared" si="1"/>
        <v>7.96</v>
      </c>
      <c r="T15" s="26">
        <f>S15*J15</f>
        <v>8.756</v>
      </c>
      <c r="U15" s="26"/>
      <c r="V15" s="36"/>
      <c r="W15" s="36"/>
      <c r="X15" s="36"/>
      <c r="Y15" s="36"/>
      <c r="Z15" s="36"/>
    </row>
    <row r="16" spans="1:26" s="37" customFormat="1" ht="19.5" customHeight="1">
      <c r="A16" s="11"/>
      <c r="B16" s="15">
        <v>7</v>
      </c>
      <c r="C16" s="12">
        <v>91</v>
      </c>
      <c r="D16" s="17" t="s">
        <v>79</v>
      </c>
      <c r="E16" s="18" t="s">
        <v>76</v>
      </c>
      <c r="F16" s="19">
        <v>20248</v>
      </c>
      <c r="G16" s="20">
        <f t="shared" si="0"/>
        <v>20822</v>
      </c>
      <c r="H16" s="21" t="s">
        <v>30</v>
      </c>
      <c r="I16" s="22" t="s">
        <v>27</v>
      </c>
      <c r="J16" s="23">
        <v>1</v>
      </c>
      <c r="K16" s="23">
        <v>1.342</v>
      </c>
      <c r="L16" s="78">
        <v>5.73</v>
      </c>
      <c r="M16" s="78">
        <v>5.94</v>
      </c>
      <c r="N16" s="78">
        <v>6.24</v>
      </c>
      <c r="O16" s="79"/>
      <c r="P16" s="78">
        <v>6.06</v>
      </c>
      <c r="Q16" s="78">
        <v>6.19</v>
      </c>
      <c r="R16" s="78">
        <v>6.42</v>
      </c>
      <c r="S16" s="50">
        <f t="shared" si="1"/>
        <v>6.42</v>
      </c>
      <c r="T16" s="26">
        <f>S16*J16</f>
        <v>6.42</v>
      </c>
      <c r="U16" s="26">
        <f>T16*K16</f>
        <v>8.61564</v>
      </c>
      <c r="V16" s="36"/>
      <c r="W16" s="36"/>
      <c r="X16" s="36"/>
      <c r="Y16" s="36"/>
      <c r="Z16" s="36"/>
    </row>
    <row r="17" spans="1:26" s="37" customFormat="1" ht="19.5" customHeight="1">
      <c r="A17" s="38">
        <v>2</v>
      </c>
      <c r="B17" s="11"/>
      <c r="C17" s="59">
        <v>99</v>
      </c>
      <c r="D17" s="44" t="s">
        <v>68</v>
      </c>
      <c r="E17" s="45" t="s">
        <v>69</v>
      </c>
      <c r="F17" s="46">
        <v>34788</v>
      </c>
      <c r="G17" s="47">
        <f t="shared" si="0"/>
        <v>6282</v>
      </c>
      <c r="H17" s="48" t="s">
        <v>30</v>
      </c>
      <c r="I17" s="49" t="s">
        <v>27</v>
      </c>
      <c r="J17" s="23">
        <v>1</v>
      </c>
      <c r="K17" s="23"/>
      <c r="L17" s="78">
        <v>6.96</v>
      </c>
      <c r="M17" s="78">
        <v>7.38</v>
      </c>
      <c r="N17" s="78">
        <v>6.5</v>
      </c>
      <c r="O17" s="79"/>
      <c r="P17" s="78" t="s">
        <v>144</v>
      </c>
      <c r="Q17" s="78" t="s">
        <v>144</v>
      </c>
      <c r="R17" s="78" t="s">
        <v>144</v>
      </c>
      <c r="S17" s="50">
        <f t="shared" si="1"/>
        <v>7.38</v>
      </c>
      <c r="T17" s="26">
        <f>S17*J17</f>
        <v>7.38</v>
      </c>
      <c r="U17" s="26"/>
      <c r="V17" s="36"/>
      <c r="W17" s="36"/>
      <c r="X17" s="36"/>
      <c r="Y17" s="36"/>
      <c r="Z17" s="36"/>
    </row>
    <row r="18" spans="1:26" s="37" customFormat="1" ht="19.5" customHeight="1">
      <c r="A18" s="11"/>
      <c r="B18" s="15"/>
      <c r="C18" s="12">
        <v>95</v>
      </c>
      <c r="D18" s="17" t="s">
        <v>80</v>
      </c>
      <c r="E18" s="18" t="s">
        <v>81</v>
      </c>
      <c r="F18" s="19">
        <v>19220</v>
      </c>
      <c r="G18" s="20">
        <f t="shared" si="0"/>
        <v>21850</v>
      </c>
      <c r="H18" s="21" t="s">
        <v>30</v>
      </c>
      <c r="I18" s="22" t="s">
        <v>27</v>
      </c>
      <c r="J18" s="23">
        <v>1</v>
      </c>
      <c r="K18" s="23">
        <v>1.388</v>
      </c>
      <c r="L18" s="78" t="s">
        <v>169</v>
      </c>
      <c r="M18" s="78" t="s">
        <v>169</v>
      </c>
      <c r="N18" s="78" t="s">
        <v>169</v>
      </c>
      <c r="O18" s="79"/>
      <c r="P18" s="78" t="s">
        <v>169</v>
      </c>
      <c r="Q18" s="78" t="s">
        <v>169</v>
      </c>
      <c r="R18" s="78" t="s">
        <v>169</v>
      </c>
      <c r="S18" s="50" t="s">
        <v>36</v>
      </c>
      <c r="T18" s="26"/>
      <c r="U18" s="26"/>
      <c r="V18" s="36"/>
      <c r="W18" s="36"/>
      <c r="X18" s="36"/>
      <c r="Y18" s="36"/>
      <c r="Z18" s="36"/>
    </row>
    <row r="19" spans="3:20" ht="12.75" customHeight="1"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5" ht="19.5" customHeight="1">
      <c r="A20" s="6"/>
      <c r="B20" s="6"/>
      <c r="C20" s="6"/>
      <c r="D20" s="7" t="s">
        <v>175</v>
      </c>
      <c r="E20" s="6"/>
      <c r="F20" s="6"/>
      <c r="G20" s="6"/>
      <c r="H20" s="6"/>
      <c r="I20" s="6"/>
      <c r="J20" s="6"/>
      <c r="K20" s="84" t="s">
        <v>171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9.5" customHeight="1">
      <c r="A22" s="128" t="s">
        <v>5</v>
      </c>
      <c r="B22" s="136"/>
      <c r="C22" s="130" t="s">
        <v>6</v>
      </c>
      <c r="D22" s="132" t="s">
        <v>7</v>
      </c>
      <c r="E22" s="134" t="s">
        <v>8</v>
      </c>
      <c r="F22" s="124" t="s">
        <v>9</v>
      </c>
      <c r="G22" s="126" t="s">
        <v>10</v>
      </c>
      <c r="H22" s="126" t="s">
        <v>11</v>
      </c>
      <c r="I22" s="126" t="s">
        <v>12</v>
      </c>
      <c r="J22" s="126" t="s">
        <v>13</v>
      </c>
      <c r="K22" s="126"/>
      <c r="L22" s="140" t="s">
        <v>139</v>
      </c>
      <c r="M22" s="140"/>
      <c r="N22" s="140"/>
      <c r="O22" s="140"/>
      <c r="P22" s="140"/>
      <c r="Q22" s="140"/>
      <c r="R22" s="140"/>
      <c r="S22" s="141" t="s">
        <v>15</v>
      </c>
      <c r="T22" s="140" t="s">
        <v>16</v>
      </c>
      <c r="U22" s="6"/>
      <c r="V22" s="6"/>
      <c r="W22" s="6"/>
      <c r="X22" s="6"/>
      <c r="Y22" s="6"/>
    </row>
    <row r="23" spans="1:25" ht="15" customHeight="1">
      <c r="A23" s="11" t="s">
        <v>18</v>
      </c>
      <c r="B23" s="58"/>
      <c r="C23" s="131"/>
      <c r="D23" s="133"/>
      <c r="E23" s="135"/>
      <c r="F23" s="125"/>
      <c r="G23" s="127"/>
      <c r="H23" s="127"/>
      <c r="I23" s="127"/>
      <c r="J23" s="127"/>
      <c r="K23" s="127"/>
      <c r="L23" s="13">
        <v>1</v>
      </c>
      <c r="M23" s="13">
        <v>2</v>
      </c>
      <c r="N23" s="13">
        <v>3</v>
      </c>
      <c r="O23" s="13" t="s">
        <v>140</v>
      </c>
      <c r="P23" s="13">
        <v>4</v>
      </c>
      <c r="Q23" s="13">
        <v>5</v>
      </c>
      <c r="R23" s="13">
        <v>6</v>
      </c>
      <c r="S23" s="141"/>
      <c r="T23" s="140"/>
      <c r="U23" s="6"/>
      <c r="V23" s="6"/>
      <c r="W23" s="6"/>
      <c r="X23" s="6"/>
      <c r="Y23" s="6"/>
    </row>
    <row r="24" spans="1:25" s="37" customFormat="1" ht="19.5" customHeight="1">
      <c r="A24" s="14">
        <v>1</v>
      </c>
      <c r="B24" s="14"/>
      <c r="C24" s="58">
        <v>73</v>
      </c>
      <c r="D24" s="29" t="s">
        <v>146</v>
      </c>
      <c r="E24" s="30" t="s">
        <v>147</v>
      </c>
      <c r="F24" s="31" t="s">
        <v>176</v>
      </c>
      <c r="G24" s="32">
        <v>14548</v>
      </c>
      <c r="H24" s="33" t="s">
        <v>30</v>
      </c>
      <c r="I24" s="34" t="s">
        <v>31</v>
      </c>
      <c r="J24" s="23">
        <v>1</v>
      </c>
      <c r="K24" s="23"/>
      <c r="L24" s="78">
        <v>12.89</v>
      </c>
      <c r="M24" s="78">
        <v>13.3</v>
      </c>
      <c r="N24" s="78">
        <v>13.64</v>
      </c>
      <c r="O24" s="79"/>
      <c r="P24" s="78">
        <v>13.2</v>
      </c>
      <c r="Q24" s="78" t="s">
        <v>144</v>
      </c>
      <c r="R24" s="78" t="s">
        <v>144</v>
      </c>
      <c r="S24" s="50">
        <f>MAX(L24:N24,P24:R24)</f>
        <v>13.64</v>
      </c>
      <c r="T24" s="26">
        <f>S24*J24</f>
        <v>13.64</v>
      </c>
      <c r="U24" s="36"/>
      <c r="V24" s="36"/>
      <c r="W24" s="36"/>
      <c r="X24" s="36"/>
      <c r="Y24" s="36"/>
    </row>
    <row r="25" spans="1:25" s="37" customFormat="1" ht="19.5" customHeight="1">
      <c r="A25" s="14">
        <v>2</v>
      </c>
      <c r="B25" s="14"/>
      <c r="C25" s="58">
        <v>70</v>
      </c>
      <c r="D25" s="29" t="s">
        <v>149</v>
      </c>
      <c r="E25" s="30" t="s">
        <v>150</v>
      </c>
      <c r="F25" s="31" t="s">
        <v>177</v>
      </c>
      <c r="G25" s="32">
        <v>20601</v>
      </c>
      <c r="H25" s="33" t="s">
        <v>30</v>
      </c>
      <c r="I25" s="34" t="s">
        <v>31</v>
      </c>
      <c r="J25" s="23">
        <v>1</v>
      </c>
      <c r="K25" s="23"/>
      <c r="L25" s="78">
        <v>7.78</v>
      </c>
      <c r="M25" s="78">
        <v>8.34</v>
      </c>
      <c r="N25" s="78">
        <v>8.19</v>
      </c>
      <c r="O25" s="79"/>
      <c r="P25" s="78">
        <v>7.87</v>
      </c>
      <c r="Q25" s="78">
        <v>8.6</v>
      </c>
      <c r="R25" s="78">
        <v>8.42</v>
      </c>
      <c r="S25" s="50">
        <f>MAX(L25:N25,P25:R25)</f>
        <v>8.6</v>
      </c>
      <c r="T25" s="26">
        <f>S25*J25</f>
        <v>8.6</v>
      </c>
      <c r="U25" s="36"/>
      <c r="V25" s="36"/>
      <c r="W25" s="36"/>
      <c r="X25" s="36"/>
      <c r="Y25" s="36"/>
    </row>
    <row r="26" spans="1:25" s="37" customFormat="1" ht="19.5" customHeight="1">
      <c r="A26" s="14">
        <v>3</v>
      </c>
      <c r="B26" s="14"/>
      <c r="C26" s="58">
        <v>110</v>
      </c>
      <c r="D26" s="29" t="s">
        <v>61</v>
      </c>
      <c r="E26" s="30" t="s">
        <v>62</v>
      </c>
      <c r="F26" s="31" t="s">
        <v>63</v>
      </c>
      <c r="G26" s="32" t="s">
        <v>178</v>
      </c>
      <c r="H26" s="33" t="s">
        <v>26</v>
      </c>
      <c r="I26" s="34" t="s">
        <v>43</v>
      </c>
      <c r="J26" s="23">
        <v>1</v>
      </c>
      <c r="K26" s="23"/>
      <c r="L26" s="78">
        <v>8.56</v>
      </c>
      <c r="M26" s="78" t="s">
        <v>144</v>
      </c>
      <c r="N26" s="78" t="s">
        <v>144</v>
      </c>
      <c r="O26" s="79"/>
      <c r="P26" s="78">
        <v>7.88</v>
      </c>
      <c r="Q26" s="78">
        <v>8.53</v>
      </c>
      <c r="R26" s="78" t="s">
        <v>144</v>
      </c>
      <c r="S26" s="50">
        <f>MAX(L26:N26,P26:R26)</f>
        <v>8.56</v>
      </c>
      <c r="T26" s="26">
        <f>S26*J26</f>
        <v>8.56</v>
      </c>
      <c r="U26" s="36"/>
      <c r="V26" s="36"/>
      <c r="W26" s="36"/>
      <c r="X26" s="36"/>
      <c r="Y26" s="36"/>
    </row>
    <row r="27" spans="1:25" s="37" customFormat="1" ht="19.5" customHeight="1">
      <c r="A27" s="14">
        <v>4</v>
      </c>
      <c r="B27" s="14"/>
      <c r="C27" s="58">
        <v>103</v>
      </c>
      <c r="D27" s="29" t="s">
        <v>70</v>
      </c>
      <c r="E27" s="30" t="s">
        <v>71</v>
      </c>
      <c r="F27" s="31" t="s">
        <v>179</v>
      </c>
      <c r="G27" s="32">
        <v>18234</v>
      </c>
      <c r="H27" s="33" t="s">
        <v>72</v>
      </c>
      <c r="I27" s="34" t="s">
        <v>23</v>
      </c>
      <c r="J27" s="23">
        <v>1.1</v>
      </c>
      <c r="K27" s="23"/>
      <c r="L27" s="78">
        <v>7.34</v>
      </c>
      <c r="M27" s="78">
        <v>7.41</v>
      </c>
      <c r="N27" s="78">
        <v>7.72</v>
      </c>
      <c r="O27" s="79"/>
      <c r="P27" s="78" t="s">
        <v>144</v>
      </c>
      <c r="Q27" s="78" t="s">
        <v>144</v>
      </c>
      <c r="R27" s="78">
        <v>7.65</v>
      </c>
      <c r="S27" s="50">
        <f>MAX(L27:N27,P27:R27)</f>
        <v>7.72</v>
      </c>
      <c r="T27" s="26">
        <f>S27*J27</f>
        <v>8.492</v>
      </c>
      <c r="U27" s="36"/>
      <c r="V27" s="36"/>
      <c r="W27" s="36"/>
      <c r="X27" s="36"/>
      <c r="Y27" s="36"/>
    </row>
    <row r="28" spans="1:25" s="37" customFormat="1" ht="19.5" customHeight="1">
      <c r="A28" s="14"/>
      <c r="B28" s="14"/>
      <c r="C28" s="58">
        <v>87</v>
      </c>
      <c r="D28" s="29" t="s">
        <v>44</v>
      </c>
      <c r="E28" s="30" t="s">
        <v>45</v>
      </c>
      <c r="F28" s="31" t="s">
        <v>180</v>
      </c>
      <c r="G28" s="32">
        <v>6144</v>
      </c>
      <c r="H28" s="33" t="s">
        <v>22</v>
      </c>
      <c r="I28" s="34" t="s">
        <v>60</v>
      </c>
      <c r="J28" s="23">
        <v>1.1</v>
      </c>
      <c r="K28" s="23"/>
      <c r="L28" s="78"/>
      <c r="M28" s="78"/>
      <c r="N28" s="78"/>
      <c r="O28" s="79"/>
      <c r="P28" s="78"/>
      <c r="Q28" s="78"/>
      <c r="R28" s="78"/>
      <c r="S28" s="50" t="s">
        <v>36</v>
      </c>
      <c r="T28" s="26"/>
      <c r="U28" s="36"/>
      <c r="V28" s="36"/>
      <c r="W28" s="36"/>
      <c r="X28" s="36"/>
      <c r="Y28" s="36"/>
    </row>
    <row r="29" spans="1:25" s="37" customFormat="1" ht="19.5" customHeight="1">
      <c r="A29" s="14"/>
      <c r="B29" s="14"/>
      <c r="C29" s="58">
        <v>95</v>
      </c>
      <c r="D29" s="29" t="s">
        <v>80</v>
      </c>
      <c r="E29" s="30" t="s">
        <v>81</v>
      </c>
      <c r="F29" s="31" t="s">
        <v>181</v>
      </c>
      <c r="G29" s="32">
        <v>21850</v>
      </c>
      <c r="H29" s="33" t="s">
        <v>30</v>
      </c>
      <c r="I29" s="34" t="s">
        <v>27</v>
      </c>
      <c r="J29" s="23">
        <v>1</v>
      </c>
      <c r="K29" s="23"/>
      <c r="L29" s="78"/>
      <c r="M29" s="78"/>
      <c r="N29" s="78"/>
      <c r="O29" s="79"/>
      <c r="P29" s="78"/>
      <c r="Q29" s="78"/>
      <c r="R29" s="78"/>
      <c r="S29" s="50" t="s">
        <v>36</v>
      </c>
      <c r="T29" s="26"/>
      <c r="U29" s="36"/>
      <c r="V29" s="36"/>
      <c r="W29" s="36"/>
      <c r="X29" s="36"/>
      <c r="Y29" s="36"/>
    </row>
    <row r="30" spans="1:25" s="37" customFormat="1" ht="19.5" customHeight="1">
      <c r="A30" s="14"/>
      <c r="B30" s="14"/>
      <c r="C30" s="58">
        <v>98</v>
      </c>
      <c r="D30" s="29" t="s">
        <v>131</v>
      </c>
      <c r="E30" s="30" t="s">
        <v>132</v>
      </c>
      <c r="F30" s="31" t="s">
        <v>182</v>
      </c>
      <c r="G30" s="32">
        <v>13844</v>
      </c>
      <c r="H30" s="33" t="s">
        <v>26</v>
      </c>
      <c r="I30" s="34" t="s">
        <v>27</v>
      </c>
      <c r="J30" s="23">
        <v>1</v>
      </c>
      <c r="K30" s="23"/>
      <c r="L30" s="78"/>
      <c r="M30" s="78"/>
      <c r="N30" s="78"/>
      <c r="O30" s="79"/>
      <c r="P30" s="78"/>
      <c r="Q30" s="78"/>
      <c r="R30" s="78"/>
      <c r="S30" s="50" t="s">
        <v>36</v>
      </c>
      <c r="T30" s="26"/>
      <c r="U30" s="36"/>
      <c r="V30" s="36"/>
      <c r="W30" s="36"/>
      <c r="X30" s="36"/>
      <c r="Y30" s="36"/>
    </row>
  </sheetData>
  <sheetProtection/>
  <mergeCells count="27">
    <mergeCell ref="E7:E8"/>
    <mergeCell ref="C22:C23"/>
    <mergeCell ref="D22:D23"/>
    <mergeCell ref="E22:E23"/>
    <mergeCell ref="G22:G23"/>
    <mergeCell ref="H22:H23"/>
    <mergeCell ref="L7:R7"/>
    <mergeCell ref="I7:I8"/>
    <mergeCell ref="H7:H8"/>
    <mergeCell ref="C7:C8"/>
    <mergeCell ref="D7:D8"/>
    <mergeCell ref="F22:F23"/>
    <mergeCell ref="U7:U8"/>
    <mergeCell ref="K7:K8"/>
    <mergeCell ref="T7:T8"/>
    <mergeCell ref="J7:J8"/>
    <mergeCell ref="S7:S8"/>
    <mergeCell ref="I22:I23"/>
    <mergeCell ref="A7:B7"/>
    <mergeCell ref="F7:F8"/>
    <mergeCell ref="G7:G8"/>
    <mergeCell ref="T22:T23"/>
    <mergeCell ref="A22:B22"/>
    <mergeCell ref="J22:J23"/>
    <mergeCell ref="S22:S23"/>
    <mergeCell ref="K22:K23"/>
    <mergeCell ref="L22:R22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3" width="3.140625" style="2" customWidth="1"/>
    <col min="4" max="4" width="4.57421875" style="2" hidden="1" customWidth="1"/>
    <col min="5" max="5" width="10.57421875" style="2" bestFit="1" customWidth="1"/>
    <col min="6" max="6" width="11.7109375" style="2" bestFit="1" customWidth="1"/>
    <col min="7" max="7" width="9.00390625" style="2" customWidth="1"/>
    <col min="8" max="8" width="5.00390625" style="2" bestFit="1" customWidth="1"/>
    <col min="9" max="9" width="3.421875" style="2" customWidth="1"/>
    <col min="10" max="10" width="7.7109375" style="2" bestFit="1" customWidth="1"/>
    <col min="11" max="11" width="4.421875" style="2" customWidth="1"/>
    <col min="12" max="12" width="5.421875" style="2" customWidth="1"/>
    <col min="13" max="13" width="6.8515625" style="2" customWidth="1"/>
    <col min="14" max="14" width="6.57421875" style="2" customWidth="1"/>
    <col min="15" max="15" width="5.57421875" style="2" customWidth="1"/>
    <col min="16" max="21" width="9.57421875" style="2" customWidth="1"/>
    <col min="22" max="16384" width="9.140625" style="2" customWidth="1"/>
  </cols>
  <sheetData>
    <row r="1" spans="1:13" ht="20.25" customHeight="1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</row>
    <row r="2" spans="1:13" ht="20.25" customHeight="1">
      <c r="A2" s="1" t="s">
        <v>1</v>
      </c>
      <c r="E2" s="3"/>
      <c r="F2" s="3"/>
      <c r="G2" s="3"/>
      <c r="H2" s="3"/>
      <c r="I2" s="3"/>
      <c r="J2" s="3"/>
      <c r="K2" s="3"/>
      <c r="L2" s="3"/>
      <c r="M2" s="3"/>
    </row>
    <row r="3" spans="5:13" ht="12.75" customHeight="1">
      <c r="E3" s="5"/>
      <c r="F3" s="4" t="s">
        <v>2</v>
      </c>
      <c r="G3" s="5"/>
      <c r="H3" s="5"/>
      <c r="I3" s="5"/>
      <c r="J3" s="5"/>
      <c r="K3" s="5"/>
      <c r="L3" s="5"/>
      <c r="M3" s="5"/>
    </row>
    <row r="4" spans="4:15" ht="12.75" customHeight="1"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1" ht="19.5" customHeight="1">
      <c r="A5" s="6"/>
      <c r="B5" s="6"/>
      <c r="C5" s="6"/>
      <c r="D5" s="6"/>
      <c r="E5" s="7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9.5" customHeight="1">
      <c r="A7" s="8"/>
      <c r="B7" s="8"/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9.5" customHeight="1">
      <c r="A8" s="128" t="s">
        <v>5</v>
      </c>
      <c r="B8" s="129"/>
      <c r="C8" s="136"/>
      <c r="D8" s="130" t="s">
        <v>6</v>
      </c>
      <c r="E8" s="132" t="s">
        <v>7</v>
      </c>
      <c r="F8" s="134" t="s">
        <v>8</v>
      </c>
      <c r="G8" s="124" t="s">
        <v>9</v>
      </c>
      <c r="H8" s="126" t="s">
        <v>10</v>
      </c>
      <c r="I8" s="126" t="s">
        <v>11</v>
      </c>
      <c r="J8" s="126" t="s">
        <v>12</v>
      </c>
      <c r="K8" s="126" t="s">
        <v>13</v>
      </c>
      <c r="L8" s="124" t="s">
        <v>14</v>
      </c>
      <c r="M8" s="130" t="s">
        <v>15</v>
      </c>
      <c r="N8" s="124" t="s">
        <v>16</v>
      </c>
      <c r="O8" s="124" t="s">
        <v>17</v>
      </c>
      <c r="P8" s="6"/>
      <c r="Q8" s="6"/>
      <c r="R8" s="6"/>
      <c r="S8" s="6"/>
      <c r="T8" s="6"/>
      <c r="U8" s="6"/>
    </row>
    <row r="9" spans="1:21" ht="15" customHeight="1">
      <c r="A9" s="10" t="s">
        <v>18</v>
      </c>
      <c r="B9" s="11"/>
      <c r="C9" s="12" t="s">
        <v>19</v>
      </c>
      <c r="D9" s="131"/>
      <c r="E9" s="133"/>
      <c r="F9" s="135"/>
      <c r="G9" s="125"/>
      <c r="H9" s="127"/>
      <c r="I9" s="127"/>
      <c r="J9" s="127"/>
      <c r="K9" s="127"/>
      <c r="L9" s="125"/>
      <c r="M9" s="131"/>
      <c r="N9" s="125"/>
      <c r="O9" s="125"/>
      <c r="P9" s="6"/>
      <c r="Q9" s="6"/>
      <c r="R9" s="6"/>
      <c r="S9" s="6"/>
      <c r="T9" s="6"/>
      <c r="U9" s="6"/>
    </row>
    <row r="10" spans="1:21" ht="19.5" customHeight="1">
      <c r="A10" s="14">
        <v>1</v>
      </c>
      <c r="B10" s="10"/>
      <c r="C10" s="15">
        <v>1</v>
      </c>
      <c r="D10" s="16">
        <v>101</v>
      </c>
      <c r="E10" s="17" t="s">
        <v>20</v>
      </c>
      <c r="F10" s="18" t="s">
        <v>21</v>
      </c>
      <c r="G10" s="19">
        <v>22772</v>
      </c>
      <c r="H10" s="20">
        <f>IF(COUNT(G10)=0,"---",41070-G10)</f>
        <v>18298</v>
      </c>
      <c r="I10" s="21" t="s">
        <v>22</v>
      </c>
      <c r="J10" s="22" t="s">
        <v>23</v>
      </c>
      <c r="K10" s="23">
        <v>0.95</v>
      </c>
      <c r="L10" s="24">
        <v>0.8551</v>
      </c>
      <c r="M10" s="25">
        <v>15.08</v>
      </c>
      <c r="N10" s="26">
        <f aca="true" t="shared" si="0" ref="N10:O13">M10*K10</f>
        <v>14.325999999999999</v>
      </c>
      <c r="O10" s="26">
        <f t="shared" si="0"/>
        <v>12.250162599999998</v>
      </c>
      <c r="P10" s="6"/>
      <c r="Q10" s="6"/>
      <c r="R10" s="6"/>
      <c r="S10" s="6"/>
      <c r="T10" s="6"/>
      <c r="U10" s="6"/>
    </row>
    <row r="11" spans="1:21" s="37" customFormat="1" ht="19.5" customHeight="1">
      <c r="A11" s="14">
        <v>2</v>
      </c>
      <c r="B11" s="11"/>
      <c r="C11" s="11"/>
      <c r="D11" s="28">
        <v>96</v>
      </c>
      <c r="E11" s="29" t="s">
        <v>24</v>
      </c>
      <c r="F11" s="30" t="s">
        <v>25</v>
      </c>
      <c r="G11" s="31">
        <v>30163</v>
      </c>
      <c r="H11" s="32">
        <f>IF(COUNT(G11)=0,"---",41070-G11)</f>
        <v>10907</v>
      </c>
      <c r="I11" s="33" t="s">
        <v>26</v>
      </c>
      <c r="J11" s="34" t="s">
        <v>27</v>
      </c>
      <c r="K11" s="23">
        <v>1</v>
      </c>
      <c r="L11" s="35"/>
      <c r="M11" s="25">
        <v>16.22</v>
      </c>
      <c r="N11" s="26">
        <f t="shared" si="0"/>
        <v>16.22</v>
      </c>
      <c r="O11" s="26">
        <f t="shared" si="0"/>
        <v>0</v>
      </c>
      <c r="P11" s="36"/>
      <c r="Q11" s="36"/>
      <c r="R11" s="36"/>
      <c r="S11" s="36"/>
      <c r="T11" s="36"/>
      <c r="U11" s="36"/>
    </row>
    <row r="12" spans="1:21" ht="19.5" customHeight="1">
      <c r="A12" s="14">
        <v>3</v>
      </c>
      <c r="B12" s="10"/>
      <c r="C12" s="15">
        <v>2</v>
      </c>
      <c r="D12" s="16">
        <v>68</v>
      </c>
      <c r="E12" s="17" t="s">
        <v>28</v>
      </c>
      <c r="F12" s="18" t="s">
        <v>29</v>
      </c>
      <c r="G12" s="19">
        <v>22159</v>
      </c>
      <c r="H12" s="20">
        <f>IF(COUNT(G12)=0,"---",41070-G12)</f>
        <v>18911</v>
      </c>
      <c r="I12" s="21" t="s">
        <v>30</v>
      </c>
      <c r="J12" s="22" t="s">
        <v>31</v>
      </c>
      <c r="K12" s="23">
        <v>1</v>
      </c>
      <c r="L12" s="24">
        <v>0.8466</v>
      </c>
      <c r="M12" s="25">
        <v>16.38</v>
      </c>
      <c r="N12" s="26">
        <f t="shared" si="0"/>
        <v>16.38</v>
      </c>
      <c r="O12" s="26">
        <f t="shared" si="0"/>
        <v>13.867308</v>
      </c>
      <c r="P12" s="6"/>
      <c r="Q12" s="6"/>
      <c r="R12" s="6"/>
      <c r="S12" s="6"/>
      <c r="T12" s="6"/>
      <c r="U12" s="6"/>
    </row>
    <row r="13" spans="1:21" ht="19.5" customHeight="1">
      <c r="A13" s="14">
        <v>4</v>
      </c>
      <c r="B13" s="10"/>
      <c r="C13" s="15">
        <v>3</v>
      </c>
      <c r="D13" s="16">
        <v>94</v>
      </c>
      <c r="E13" s="17" t="s">
        <v>32</v>
      </c>
      <c r="F13" s="18" t="s">
        <v>33</v>
      </c>
      <c r="G13" s="19">
        <v>22537</v>
      </c>
      <c r="H13" s="20">
        <f>IF(COUNT(G13)=0,"---",41070-G13)</f>
        <v>18533</v>
      </c>
      <c r="I13" s="21" t="s">
        <v>30</v>
      </c>
      <c r="J13" s="22" t="s">
        <v>27</v>
      </c>
      <c r="K13" s="23">
        <v>1</v>
      </c>
      <c r="L13" s="24">
        <v>0.8551</v>
      </c>
      <c r="M13" s="25">
        <v>26.7</v>
      </c>
      <c r="N13" s="26">
        <f t="shared" si="0"/>
        <v>26.7</v>
      </c>
      <c r="O13" s="26">
        <f t="shared" si="0"/>
        <v>22.83117</v>
      </c>
      <c r="P13" s="6"/>
      <c r="Q13" s="6"/>
      <c r="R13" s="6"/>
      <c r="S13" s="6"/>
      <c r="T13" s="6"/>
      <c r="U13" s="6"/>
    </row>
    <row r="14" spans="1:21" s="37" customFormat="1" ht="19.5" customHeight="1">
      <c r="A14" s="14"/>
      <c r="B14" s="11"/>
      <c r="C14" s="11"/>
      <c r="D14" s="28">
        <v>64</v>
      </c>
      <c r="E14" s="29" t="s">
        <v>34</v>
      </c>
      <c r="F14" s="30" t="s">
        <v>35</v>
      </c>
      <c r="G14" s="31">
        <v>34235</v>
      </c>
      <c r="H14" s="32">
        <f>IF(COUNT(G14)=0,"---",41070-G14)</f>
        <v>6835</v>
      </c>
      <c r="I14" s="33" t="s">
        <v>26</v>
      </c>
      <c r="J14" s="34" t="s">
        <v>31</v>
      </c>
      <c r="K14" s="23">
        <v>1</v>
      </c>
      <c r="L14" s="35"/>
      <c r="M14" s="25" t="s">
        <v>36</v>
      </c>
      <c r="N14" s="26"/>
      <c r="O14" s="26"/>
      <c r="P14" s="36"/>
      <c r="Q14" s="36"/>
      <c r="R14" s="36"/>
      <c r="S14" s="36"/>
      <c r="T14" s="36"/>
      <c r="U14" s="36"/>
    </row>
  </sheetData>
  <sheetProtection/>
  <mergeCells count="13">
    <mergeCell ref="G8:G9"/>
    <mergeCell ref="H8:H9"/>
    <mergeCell ref="J8:J9"/>
    <mergeCell ref="A8:C8"/>
    <mergeCell ref="D8:D9"/>
    <mergeCell ref="E8:E9"/>
    <mergeCell ref="F8:F9"/>
    <mergeCell ref="N8:N9"/>
    <mergeCell ref="O8:O9"/>
    <mergeCell ref="K8:K9"/>
    <mergeCell ref="I8:I9"/>
    <mergeCell ref="M8:M9"/>
    <mergeCell ref="L8:L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showZeros="0" tabSelected="1" zoomScale="160" zoomScaleNormal="160" zoomScalePageLayoutView="0" workbookViewId="0" topLeftCell="A8">
      <selection activeCell="M10" sqref="M10"/>
    </sheetView>
  </sheetViews>
  <sheetFormatPr defaultColWidth="9.140625" defaultRowHeight="12.75"/>
  <cols>
    <col min="1" max="3" width="3.140625" style="2" customWidth="1"/>
    <col min="4" max="4" width="4.57421875" style="2" hidden="1" customWidth="1"/>
    <col min="5" max="5" width="10.57421875" style="2" bestFit="1" customWidth="1"/>
    <col min="6" max="6" width="11.7109375" style="2" bestFit="1" customWidth="1"/>
    <col min="7" max="7" width="9.00390625" style="2" customWidth="1"/>
    <col min="8" max="8" width="5.00390625" style="2" bestFit="1" customWidth="1"/>
    <col min="9" max="9" width="3.421875" style="2" customWidth="1"/>
    <col min="10" max="10" width="7.7109375" style="2" bestFit="1" customWidth="1"/>
    <col min="11" max="11" width="4.421875" style="2" customWidth="1"/>
    <col min="12" max="12" width="5.421875" style="2" customWidth="1"/>
    <col min="13" max="13" width="6.8515625" style="2" customWidth="1"/>
    <col min="14" max="14" width="6.7109375" style="2" customWidth="1"/>
    <col min="15" max="15" width="5.57421875" style="2" customWidth="1"/>
    <col min="16" max="16" width="6.8515625" style="2" customWidth="1"/>
    <col min="17" max="17" width="6.57421875" style="2" customWidth="1"/>
    <col min="18" max="18" width="5.57421875" style="2" customWidth="1"/>
    <col min="19" max="24" width="9.57421875" style="2" customWidth="1"/>
    <col min="25" max="16384" width="9.140625" style="2" customWidth="1"/>
  </cols>
  <sheetData>
    <row r="1" spans="1:13" ht="20.25" customHeight="1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</row>
    <row r="2" spans="1:13" ht="20.25" customHeight="1">
      <c r="A2" s="1" t="s">
        <v>1</v>
      </c>
      <c r="E2" s="3"/>
      <c r="F2" s="3"/>
      <c r="G2" s="3"/>
      <c r="H2" s="3"/>
      <c r="I2" s="3"/>
      <c r="J2" s="3"/>
      <c r="K2" s="3"/>
      <c r="L2" s="3"/>
      <c r="M2" s="3"/>
    </row>
    <row r="3" spans="5:13" ht="12.75" customHeight="1">
      <c r="E3" s="5"/>
      <c r="F3" s="4" t="s">
        <v>2</v>
      </c>
      <c r="G3" s="5"/>
      <c r="H3" s="5"/>
      <c r="I3" s="5"/>
      <c r="J3" s="5"/>
      <c r="K3" s="5"/>
      <c r="L3" s="5"/>
      <c r="M3" s="5"/>
    </row>
    <row r="4" spans="4:18" ht="12.75" customHeight="1"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4" ht="19.5" customHeight="1">
      <c r="A5" s="6"/>
      <c r="B5" s="6"/>
      <c r="C5" s="6"/>
      <c r="D5" s="6"/>
      <c r="E5" s="7" t="s">
        <v>37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9.5" customHeight="1">
      <c r="A7" s="8"/>
      <c r="B7" s="8"/>
      <c r="C7" s="8"/>
      <c r="D7" s="6"/>
      <c r="E7" s="6"/>
      <c r="F7" s="6"/>
      <c r="G7" s="6"/>
      <c r="H7" s="6"/>
      <c r="I7" s="6"/>
      <c r="J7" s="6"/>
      <c r="K7" s="6"/>
      <c r="L7" s="6"/>
      <c r="M7" s="137" t="s">
        <v>38</v>
      </c>
      <c r="N7" s="138"/>
      <c r="O7" s="139"/>
      <c r="P7" s="137" t="s">
        <v>4</v>
      </c>
      <c r="Q7" s="138"/>
      <c r="R7" s="139"/>
      <c r="S7" s="6"/>
      <c r="T7" s="6"/>
      <c r="U7" s="6"/>
      <c r="V7" s="6"/>
      <c r="W7" s="6"/>
      <c r="X7" s="6"/>
    </row>
    <row r="8" spans="1:24" ht="19.5" customHeight="1">
      <c r="A8" s="128" t="s">
        <v>5</v>
      </c>
      <c r="B8" s="129"/>
      <c r="C8" s="136"/>
      <c r="D8" s="130" t="s">
        <v>6</v>
      </c>
      <c r="E8" s="132" t="s">
        <v>7</v>
      </c>
      <c r="F8" s="134" t="s">
        <v>8</v>
      </c>
      <c r="G8" s="124" t="s">
        <v>9</v>
      </c>
      <c r="H8" s="126" t="s">
        <v>10</v>
      </c>
      <c r="I8" s="126" t="s">
        <v>11</v>
      </c>
      <c r="J8" s="126" t="s">
        <v>12</v>
      </c>
      <c r="K8" s="126" t="s">
        <v>13</v>
      </c>
      <c r="L8" s="124" t="s">
        <v>14</v>
      </c>
      <c r="M8" s="130" t="s">
        <v>15</v>
      </c>
      <c r="N8" s="124" t="s">
        <v>16</v>
      </c>
      <c r="O8" s="124" t="s">
        <v>17</v>
      </c>
      <c r="P8" s="130" t="s">
        <v>15</v>
      </c>
      <c r="Q8" s="124" t="s">
        <v>16</v>
      </c>
      <c r="R8" s="124" t="s">
        <v>17</v>
      </c>
      <c r="S8" s="6"/>
      <c r="T8" s="6"/>
      <c r="U8" s="6"/>
      <c r="V8" s="6"/>
      <c r="W8" s="6"/>
      <c r="X8" s="6"/>
    </row>
    <row r="9" spans="1:24" ht="15" customHeight="1">
      <c r="A9" s="10" t="s">
        <v>18</v>
      </c>
      <c r="B9" s="38" t="s">
        <v>39</v>
      </c>
      <c r="C9" s="12" t="s">
        <v>19</v>
      </c>
      <c r="D9" s="131"/>
      <c r="E9" s="133"/>
      <c r="F9" s="135"/>
      <c r="G9" s="125"/>
      <c r="H9" s="127"/>
      <c r="I9" s="127"/>
      <c r="J9" s="127"/>
      <c r="K9" s="127"/>
      <c r="L9" s="125"/>
      <c r="M9" s="131"/>
      <c r="N9" s="125"/>
      <c r="O9" s="125"/>
      <c r="P9" s="131"/>
      <c r="Q9" s="125"/>
      <c r="R9" s="125"/>
      <c r="S9" s="6"/>
      <c r="T9" s="6"/>
      <c r="U9" s="6"/>
      <c r="V9" s="6"/>
      <c r="W9" s="6"/>
      <c r="X9" s="6"/>
    </row>
    <row r="10" spans="1:24" ht="19.5" customHeight="1">
      <c r="A10" s="39">
        <v>1</v>
      </c>
      <c r="B10" s="10"/>
      <c r="C10" s="10"/>
      <c r="D10" s="28">
        <v>111</v>
      </c>
      <c r="E10" s="29" t="s">
        <v>40</v>
      </c>
      <c r="F10" s="30" t="s">
        <v>41</v>
      </c>
      <c r="G10" s="40" t="s">
        <v>42</v>
      </c>
      <c r="H10" s="41" t="str">
        <f aca="true" t="shared" si="0" ref="H10:H28">IF(COUNT(G10)=0,"---",41070-G10)</f>
        <v>---</v>
      </c>
      <c r="I10" s="33" t="s">
        <v>26</v>
      </c>
      <c r="J10" s="34" t="s">
        <v>43</v>
      </c>
      <c r="K10" s="23">
        <v>1</v>
      </c>
      <c r="L10" s="35"/>
      <c r="M10" s="42">
        <v>12</v>
      </c>
      <c r="N10" s="26">
        <f aca="true" t="shared" si="1" ref="N10:N25">M10*K10</f>
        <v>12</v>
      </c>
      <c r="O10" s="26">
        <f aca="true" t="shared" si="2" ref="O10:O25">N10*L10</f>
        <v>0</v>
      </c>
      <c r="P10" s="27">
        <v>11.98</v>
      </c>
      <c r="Q10" s="26">
        <f aca="true" t="shared" si="3" ref="Q10:Q16">P10*K10</f>
        <v>11.98</v>
      </c>
      <c r="R10" s="26"/>
      <c r="S10" s="6"/>
      <c r="T10" s="6"/>
      <c r="U10" s="6"/>
      <c r="V10" s="6"/>
      <c r="W10" s="6"/>
      <c r="X10" s="6"/>
    </row>
    <row r="11" spans="1:24" ht="19.5" customHeight="1">
      <c r="A11" s="39">
        <v>2</v>
      </c>
      <c r="B11" s="38">
        <v>1</v>
      </c>
      <c r="C11" s="10"/>
      <c r="D11" s="43">
        <v>87</v>
      </c>
      <c r="E11" s="44" t="s">
        <v>44</v>
      </c>
      <c r="F11" s="45" t="s">
        <v>45</v>
      </c>
      <c r="G11" s="46">
        <v>34926</v>
      </c>
      <c r="H11" s="47">
        <f t="shared" si="0"/>
        <v>6144</v>
      </c>
      <c r="I11" s="48" t="s">
        <v>22</v>
      </c>
      <c r="J11" s="49" t="s">
        <v>46</v>
      </c>
      <c r="K11" s="23">
        <v>0.95</v>
      </c>
      <c r="L11" s="35"/>
      <c r="M11" s="25">
        <v>13.09</v>
      </c>
      <c r="N11" s="26">
        <f t="shared" si="1"/>
        <v>12.4355</v>
      </c>
      <c r="O11" s="26">
        <f t="shared" si="2"/>
        <v>0</v>
      </c>
      <c r="P11" s="50">
        <v>12.8</v>
      </c>
      <c r="Q11" s="26">
        <f t="shared" si="3"/>
        <v>12.16</v>
      </c>
      <c r="R11" s="26"/>
      <c r="S11" s="6"/>
      <c r="T11" s="6"/>
      <c r="U11" s="6"/>
      <c r="V11" s="6"/>
      <c r="W11" s="6"/>
      <c r="X11" s="6"/>
    </row>
    <row r="12" spans="1:24" ht="19.5" customHeight="1">
      <c r="A12" s="39">
        <v>3</v>
      </c>
      <c r="B12" s="10"/>
      <c r="C12" s="10"/>
      <c r="D12" s="28">
        <v>77</v>
      </c>
      <c r="E12" s="29" t="s">
        <v>47</v>
      </c>
      <c r="F12" s="30" t="s">
        <v>48</v>
      </c>
      <c r="G12" s="40">
        <v>34322</v>
      </c>
      <c r="H12" s="41">
        <f t="shared" si="0"/>
        <v>6748</v>
      </c>
      <c r="I12" s="33" t="s">
        <v>26</v>
      </c>
      <c r="J12" s="34" t="s">
        <v>49</v>
      </c>
      <c r="K12" s="23">
        <v>1</v>
      </c>
      <c r="L12" s="35"/>
      <c r="M12" s="25">
        <v>12.76</v>
      </c>
      <c r="N12" s="51">
        <f t="shared" si="1"/>
        <v>12.76</v>
      </c>
      <c r="O12" s="51">
        <f t="shared" si="2"/>
        <v>0</v>
      </c>
      <c r="P12" s="27">
        <v>12.55</v>
      </c>
      <c r="Q12" s="26">
        <f t="shared" si="3"/>
        <v>12.55</v>
      </c>
      <c r="R12" s="26"/>
      <c r="S12" s="6"/>
      <c r="T12" s="6"/>
      <c r="U12" s="6"/>
      <c r="V12" s="6"/>
      <c r="W12" s="6"/>
      <c r="X12" s="6"/>
    </row>
    <row r="13" spans="1:24" ht="19.5" customHeight="1">
      <c r="A13" s="39">
        <v>4</v>
      </c>
      <c r="B13" s="10"/>
      <c r="C13" s="10"/>
      <c r="D13" s="28">
        <v>112</v>
      </c>
      <c r="E13" s="29" t="s">
        <v>50</v>
      </c>
      <c r="F13" s="30" t="s">
        <v>51</v>
      </c>
      <c r="G13" s="40" t="s">
        <v>52</v>
      </c>
      <c r="H13" s="41" t="str">
        <f t="shared" si="0"/>
        <v>---</v>
      </c>
      <c r="I13" s="33" t="s">
        <v>26</v>
      </c>
      <c r="J13" s="34" t="s">
        <v>43</v>
      </c>
      <c r="K13" s="23">
        <v>1</v>
      </c>
      <c r="L13" s="35"/>
      <c r="M13" s="25">
        <v>12.81</v>
      </c>
      <c r="N13" s="26">
        <f t="shared" si="1"/>
        <v>12.81</v>
      </c>
      <c r="O13" s="26">
        <f t="shared" si="2"/>
        <v>0</v>
      </c>
      <c r="P13" s="27">
        <v>12.72</v>
      </c>
      <c r="Q13" s="26">
        <f t="shared" si="3"/>
        <v>12.72</v>
      </c>
      <c r="R13" s="26"/>
      <c r="S13" s="6"/>
      <c r="T13" s="6"/>
      <c r="U13" s="6"/>
      <c r="V13" s="6"/>
      <c r="W13" s="6"/>
      <c r="X13" s="6"/>
    </row>
    <row r="14" spans="1:24" ht="19.5" customHeight="1">
      <c r="A14" s="39">
        <v>5</v>
      </c>
      <c r="B14" s="38">
        <v>2</v>
      </c>
      <c r="C14" s="10"/>
      <c r="D14" s="43">
        <v>76</v>
      </c>
      <c r="E14" s="44" t="s">
        <v>53</v>
      </c>
      <c r="F14" s="45" t="s">
        <v>54</v>
      </c>
      <c r="G14" s="46">
        <v>35347</v>
      </c>
      <c r="H14" s="47">
        <f t="shared" si="0"/>
        <v>5723</v>
      </c>
      <c r="I14" s="48" t="s">
        <v>30</v>
      </c>
      <c r="J14" s="49" t="s">
        <v>49</v>
      </c>
      <c r="K14" s="23">
        <v>1</v>
      </c>
      <c r="L14" s="35"/>
      <c r="M14" s="25">
        <v>12.95</v>
      </c>
      <c r="N14" s="26">
        <f t="shared" si="1"/>
        <v>12.95</v>
      </c>
      <c r="O14" s="26">
        <f t="shared" si="2"/>
        <v>0</v>
      </c>
      <c r="P14" s="27">
        <v>12.85</v>
      </c>
      <c r="Q14" s="26">
        <f t="shared" si="3"/>
        <v>12.85</v>
      </c>
      <c r="R14" s="26"/>
      <c r="S14" s="52"/>
      <c r="T14" s="6"/>
      <c r="U14" s="6"/>
      <c r="V14" s="6"/>
      <c r="W14" s="6"/>
      <c r="X14" s="6"/>
    </row>
    <row r="15" spans="1:24" ht="19.5" customHeight="1">
      <c r="A15" s="39">
        <v>6</v>
      </c>
      <c r="B15" s="10"/>
      <c r="C15" s="10"/>
      <c r="D15" s="28">
        <v>82</v>
      </c>
      <c r="E15" s="29" t="s">
        <v>55</v>
      </c>
      <c r="F15" s="30" t="s">
        <v>56</v>
      </c>
      <c r="G15" s="40">
        <v>33197</v>
      </c>
      <c r="H15" s="41">
        <f t="shared" si="0"/>
        <v>7873</v>
      </c>
      <c r="I15" s="33" t="s">
        <v>26</v>
      </c>
      <c r="J15" s="34" t="s">
        <v>57</v>
      </c>
      <c r="K15" s="23">
        <v>1</v>
      </c>
      <c r="L15" s="35"/>
      <c r="M15" s="25">
        <v>12.95</v>
      </c>
      <c r="N15" s="26">
        <f t="shared" si="1"/>
        <v>12.95</v>
      </c>
      <c r="O15" s="26">
        <f t="shared" si="2"/>
        <v>0</v>
      </c>
      <c r="P15" s="27">
        <v>13.21</v>
      </c>
      <c r="Q15" s="26">
        <f t="shared" si="3"/>
        <v>13.21</v>
      </c>
      <c r="R15" s="26"/>
      <c r="S15" s="6"/>
      <c r="T15" s="6"/>
      <c r="U15" s="6"/>
      <c r="V15" s="6"/>
      <c r="W15" s="6"/>
      <c r="X15" s="6"/>
    </row>
    <row r="16" spans="1:24" ht="19.5" customHeight="1">
      <c r="A16" s="39">
        <v>7</v>
      </c>
      <c r="B16" s="10"/>
      <c r="C16" s="10"/>
      <c r="D16" s="28">
        <v>89</v>
      </c>
      <c r="E16" s="29" t="s">
        <v>58</v>
      </c>
      <c r="F16" s="30" t="s">
        <v>59</v>
      </c>
      <c r="G16" s="40">
        <v>34264</v>
      </c>
      <c r="H16" s="41">
        <f t="shared" si="0"/>
        <v>6806</v>
      </c>
      <c r="I16" s="33" t="s">
        <v>26</v>
      </c>
      <c r="J16" s="34" t="s">
        <v>60</v>
      </c>
      <c r="K16" s="23">
        <v>1</v>
      </c>
      <c r="L16" s="35"/>
      <c r="M16" s="25">
        <v>13.14</v>
      </c>
      <c r="N16" s="26">
        <f t="shared" si="1"/>
        <v>13.14</v>
      </c>
      <c r="O16" s="26">
        <f t="shared" si="2"/>
        <v>0</v>
      </c>
      <c r="P16" s="27">
        <v>13.29</v>
      </c>
      <c r="Q16" s="26">
        <f t="shared" si="3"/>
        <v>13.29</v>
      </c>
      <c r="R16" s="26"/>
      <c r="S16" s="6"/>
      <c r="T16" s="6"/>
      <c r="U16" s="6"/>
      <c r="V16" s="6"/>
      <c r="W16" s="6"/>
      <c r="X16" s="6"/>
    </row>
    <row r="17" spans="1:24" ht="19.5" customHeight="1">
      <c r="A17" s="39">
        <v>8</v>
      </c>
      <c r="B17" s="10"/>
      <c r="C17" s="10"/>
      <c r="D17" s="28">
        <v>110</v>
      </c>
      <c r="E17" s="29" t="s">
        <v>61</v>
      </c>
      <c r="F17" s="30" t="s">
        <v>62</v>
      </c>
      <c r="G17" s="40" t="s">
        <v>63</v>
      </c>
      <c r="H17" s="41" t="str">
        <f t="shared" si="0"/>
        <v>---</v>
      </c>
      <c r="I17" s="33" t="s">
        <v>26</v>
      </c>
      <c r="J17" s="34" t="s">
        <v>43</v>
      </c>
      <c r="K17" s="23">
        <v>1</v>
      </c>
      <c r="L17" s="35"/>
      <c r="M17" s="25">
        <v>13.75</v>
      </c>
      <c r="N17" s="51">
        <f t="shared" si="1"/>
        <v>13.75</v>
      </c>
      <c r="O17" s="51">
        <f t="shared" si="2"/>
        <v>0</v>
      </c>
      <c r="S17" s="6"/>
      <c r="T17" s="6"/>
      <c r="U17" s="6"/>
      <c r="V17" s="6"/>
      <c r="W17" s="6"/>
      <c r="X17" s="6"/>
    </row>
    <row r="18" spans="1:24" ht="19.5" customHeight="1">
      <c r="A18" s="39">
        <v>9</v>
      </c>
      <c r="B18" s="10"/>
      <c r="C18" s="10"/>
      <c r="D18" s="28">
        <v>93</v>
      </c>
      <c r="E18" s="29" t="s">
        <v>64</v>
      </c>
      <c r="F18" s="30" t="s">
        <v>65</v>
      </c>
      <c r="G18" s="40">
        <v>33279</v>
      </c>
      <c r="H18" s="41">
        <f t="shared" si="0"/>
        <v>7791</v>
      </c>
      <c r="I18" s="33" t="s">
        <v>26</v>
      </c>
      <c r="J18" s="34" t="s">
        <v>27</v>
      </c>
      <c r="K18" s="23">
        <v>1</v>
      </c>
      <c r="L18" s="35"/>
      <c r="M18" s="25">
        <v>13.76</v>
      </c>
      <c r="N18" s="51">
        <f t="shared" si="1"/>
        <v>13.76</v>
      </c>
      <c r="O18" s="51">
        <f t="shared" si="2"/>
        <v>0</v>
      </c>
      <c r="S18" s="6"/>
      <c r="T18" s="6"/>
      <c r="U18" s="6"/>
      <c r="V18" s="6"/>
      <c r="W18" s="6"/>
      <c r="X18" s="6"/>
    </row>
    <row r="19" spans="1:24" ht="19.5" customHeight="1">
      <c r="A19" s="39">
        <v>10</v>
      </c>
      <c r="B19" s="10"/>
      <c r="C19" s="15">
        <v>1</v>
      </c>
      <c r="D19" s="16">
        <v>62</v>
      </c>
      <c r="E19" s="17" t="s">
        <v>66</v>
      </c>
      <c r="F19" s="18" t="s">
        <v>67</v>
      </c>
      <c r="G19" s="19">
        <v>21585</v>
      </c>
      <c r="H19" s="20">
        <f t="shared" si="0"/>
        <v>19485</v>
      </c>
      <c r="I19" s="21" t="s">
        <v>22</v>
      </c>
      <c r="J19" s="22" t="s">
        <v>31</v>
      </c>
      <c r="K19" s="23">
        <v>0.95</v>
      </c>
      <c r="L19" s="24">
        <v>0.8747</v>
      </c>
      <c r="M19" s="25">
        <v>14.73</v>
      </c>
      <c r="N19" s="51">
        <f t="shared" si="1"/>
        <v>13.9935</v>
      </c>
      <c r="O19" s="51">
        <f t="shared" si="2"/>
        <v>12.24011445</v>
      </c>
      <c r="S19" s="53"/>
      <c r="T19" s="6"/>
      <c r="U19" s="6"/>
      <c r="V19" s="6"/>
      <c r="W19" s="6"/>
      <c r="X19" s="6"/>
    </row>
    <row r="20" spans="1:24" ht="19.5" customHeight="1">
      <c r="A20" s="39">
        <v>11</v>
      </c>
      <c r="B20" s="38">
        <v>3</v>
      </c>
      <c r="C20" s="10"/>
      <c r="D20" s="43">
        <v>99</v>
      </c>
      <c r="E20" s="44" t="s">
        <v>68</v>
      </c>
      <c r="F20" s="45" t="s">
        <v>69</v>
      </c>
      <c r="G20" s="46">
        <v>34788</v>
      </c>
      <c r="H20" s="47">
        <f t="shared" si="0"/>
        <v>6282</v>
      </c>
      <c r="I20" s="48" t="s">
        <v>30</v>
      </c>
      <c r="J20" s="49" t="s">
        <v>27</v>
      </c>
      <c r="K20" s="23">
        <v>1</v>
      </c>
      <c r="L20" s="35"/>
      <c r="M20" s="25">
        <v>14.45</v>
      </c>
      <c r="N20" s="51">
        <f t="shared" si="1"/>
        <v>14.45</v>
      </c>
      <c r="O20" s="51">
        <f t="shared" si="2"/>
        <v>0</v>
      </c>
      <c r="S20" s="6"/>
      <c r="T20" s="6"/>
      <c r="U20" s="6"/>
      <c r="V20" s="6"/>
      <c r="W20" s="6"/>
      <c r="X20" s="6"/>
    </row>
    <row r="21" spans="1:24" ht="19.5" customHeight="1">
      <c r="A21" s="39">
        <v>12</v>
      </c>
      <c r="B21" s="10"/>
      <c r="C21" s="15">
        <v>2</v>
      </c>
      <c r="D21" s="16">
        <v>103</v>
      </c>
      <c r="E21" s="17" t="s">
        <v>70</v>
      </c>
      <c r="F21" s="18" t="s">
        <v>71</v>
      </c>
      <c r="G21" s="19">
        <v>22836</v>
      </c>
      <c r="H21" s="20">
        <f t="shared" si="0"/>
        <v>18234</v>
      </c>
      <c r="I21" s="21" t="s">
        <v>72</v>
      </c>
      <c r="J21" s="22" t="s">
        <v>23</v>
      </c>
      <c r="K21" s="23">
        <v>0.95</v>
      </c>
      <c r="L21" s="24">
        <v>0.8978</v>
      </c>
      <c r="M21" s="42">
        <v>15.7</v>
      </c>
      <c r="N21" s="51">
        <f t="shared" si="1"/>
        <v>14.915</v>
      </c>
      <c r="O21" s="51">
        <f t="shared" si="2"/>
        <v>13.390687</v>
      </c>
      <c r="Q21" s="2">
        <f aca="true" t="shared" si="4" ref="Q21:R28">P21*K21</f>
        <v>0</v>
      </c>
      <c r="R21" s="2">
        <f t="shared" si="4"/>
        <v>0</v>
      </c>
      <c r="S21" s="6"/>
      <c r="T21" s="6"/>
      <c r="U21" s="6"/>
      <c r="V21" s="6"/>
      <c r="W21" s="6"/>
      <c r="X21" s="6"/>
    </row>
    <row r="22" spans="1:24" ht="19.5" customHeight="1">
      <c r="A22" s="39">
        <v>13</v>
      </c>
      <c r="B22" s="10"/>
      <c r="C22" s="15">
        <v>3</v>
      </c>
      <c r="D22" s="16">
        <v>66</v>
      </c>
      <c r="E22" s="17" t="s">
        <v>73</v>
      </c>
      <c r="F22" s="18" t="s">
        <v>74</v>
      </c>
      <c r="G22" s="19">
        <v>23311</v>
      </c>
      <c r="H22" s="20">
        <f t="shared" si="0"/>
        <v>17759</v>
      </c>
      <c r="I22" s="21" t="s">
        <v>26</v>
      </c>
      <c r="J22" s="22" t="s">
        <v>31</v>
      </c>
      <c r="K22" s="23">
        <v>1</v>
      </c>
      <c r="L22" s="24">
        <v>0.9038</v>
      </c>
      <c r="M22" s="25">
        <v>16.01</v>
      </c>
      <c r="N22" s="26">
        <f t="shared" si="1"/>
        <v>16.01</v>
      </c>
      <c r="O22" s="26">
        <f t="shared" si="2"/>
        <v>14.469838000000003</v>
      </c>
      <c r="Q22" s="2">
        <f t="shared" si="4"/>
        <v>0</v>
      </c>
      <c r="R22" s="2">
        <f t="shared" si="4"/>
        <v>0</v>
      </c>
      <c r="S22" s="6"/>
      <c r="T22" s="6"/>
      <c r="U22" s="6"/>
      <c r="V22" s="6"/>
      <c r="W22" s="6"/>
      <c r="X22" s="6"/>
    </row>
    <row r="23" spans="1:24" ht="19.5" customHeight="1">
      <c r="A23" s="39">
        <v>14</v>
      </c>
      <c r="B23" s="10"/>
      <c r="C23" s="15">
        <v>4</v>
      </c>
      <c r="D23" s="16">
        <v>92</v>
      </c>
      <c r="E23" s="17" t="s">
        <v>75</v>
      </c>
      <c r="F23" s="18" t="s">
        <v>76</v>
      </c>
      <c r="G23" s="19">
        <v>23542</v>
      </c>
      <c r="H23" s="20">
        <f t="shared" si="0"/>
        <v>17528</v>
      </c>
      <c r="I23" s="21" t="s">
        <v>30</v>
      </c>
      <c r="J23" s="22" t="s">
        <v>27</v>
      </c>
      <c r="K23" s="23">
        <v>1</v>
      </c>
      <c r="L23" s="24">
        <v>0.9099</v>
      </c>
      <c r="M23" s="25">
        <v>16.71</v>
      </c>
      <c r="N23" s="26">
        <f t="shared" si="1"/>
        <v>16.71</v>
      </c>
      <c r="O23" s="26">
        <f t="shared" si="2"/>
        <v>15.204429000000001</v>
      </c>
      <c r="Q23" s="2">
        <f t="shared" si="4"/>
        <v>0</v>
      </c>
      <c r="R23" s="2">
        <f t="shared" si="4"/>
        <v>0</v>
      </c>
      <c r="S23" s="6"/>
      <c r="T23" s="6"/>
      <c r="U23" s="6"/>
      <c r="V23" s="6"/>
      <c r="W23" s="6"/>
      <c r="X23" s="6"/>
    </row>
    <row r="24" spans="1:24" ht="19.5" customHeight="1">
      <c r="A24" s="39">
        <v>15</v>
      </c>
      <c r="B24" s="10"/>
      <c r="C24" s="15">
        <v>5</v>
      </c>
      <c r="D24" s="16">
        <v>84</v>
      </c>
      <c r="E24" s="17" t="s">
        <v>77</v>
      </c>
      <c r="F24" s="18" t="s">
        <v>78</v>
      </c>
      <c r="G24" s="19">
        <v>18770</v>
      </c>
      <c r="H24" s="20">
        <f t="shared" si="0"/>
        <v>22300</v>
      </c>
      <c r="I24" s="21" t="s">
        <v>22</v>
      </c>
      <c r="J24" s="22" t="s">
        <v>57</v>
      </c>
      <c r="K24" s="23">
        <v>0.95</v>
      </c>
      <c r="L24" s="24">
        <v>0.8317</v>
      </c>
      <c r="M24" s="25">
        <v>20.52</v>
      </c>
      <c r="N24" s="26">
        <f t="shared" si="1"/>
        <v>19.494</v>
      </c>
      <c r="O24" s="26">
        <f t="shared" si="2"/>
        <v>16.2131598</v>
      </c>
      <c r="Q24" s="2">
        <f t="shared" si="4"/>
        <v>0</v>
      </c>
      <c r="R24" s="2">
        <f t="shared" si="4"/>
        <v>0</v>
      </c>
      <c r="S24" s="6"/>
      <c r="T24" s="6"/>
      <c r="U24" s="6"/>
      <c r="V24" s="6"/>
      <c r="W24" s="6"/>
      <c r="X24" s="6"/>
    </row>
    <row r="25" spans="1:24" ht="19.5" customHeight="1">
      <c r="A25" s="39">
        <v>16</v>
      </c>
      <c r="B25" s="10"/>
      <c r="C25" s="15">
        <v>6</v>
      </c>
      <c r="D25" s="16">
        <v>91</v>
      </c>
      <c r="E25" s="17" t="s">
        <v>79</v>
      </c>
      <c r="F25" s="18" t="s">
        <v>76</v>
      </c>
      <c r="G25" s="19">
        <v>20248</v>
      </c>
      <c r="H25" s="20">
        <f t="shared" si="0"/>
        <v>20822</v>
      </c>
      <c r="I25" s="21" t="s">
        <v>30</v>
      </c>
      <c r="J25" s="22" t="s">
        <v>27</v>
      </c>
      <c r="K25" s="23">
        <v>1</v>
      </c>
      <c r="L25" s="24">
        <v>0.8527</v>
      </c>
      <c r="M25" s="25">
        <v>20.03</v>
      </c>
      <c r="N25" s="51">
        <f t="shared" si="1"/>
        <v>20.03</v>
      </c>
      <c r="O25" s="51">
        <f t="shared" si="2"/>
        <v>17.079581</v>
      </c>
      <c r="Q25" s="2">
        <f t="shared" si="4"/>
        <v>0</v>
      </c>
      <c r="R25" s="2">
        <f t="shared" si="4"/>
        <v>0</v>
      </c>
      <c r="S25" s="6"/>
      <c r="T25" s="6"/>
      <c r="U25" s="6"/>
      <c r="V25" s="6"/>
      <c r="W25" s="6"/>
      <c r="X25" s="6"/>
    </row>
    <row r="26" spans="1:24" ht="19.5" customHeight="1">
      <c r="A26" s="39"/>
      <c r="B26" s="10"/>
      <c r="C26" s="10"/>
      <c r="D26" s="16">
        <v>95</v>
      </c>
      <c r="E26" s="17" t="s">
        <v>80</v>
      </c>
      <c r="F26" s="18" t="s">
        <v>81</v>
      </c>
      <c r="G26" s="19">
        <v>19220</v>
      </c>
      <c r="H26" s="20">
        <f t="shared" si="0"/>
        <v>21850</v>
      </c>
      <c r="I26" s="21" t="s">
        <v>30</v>
      </c>
      <c r="J26" s="22" t="s">
        <v>27</v>
      </c>
      <c r="K26" s="23">
        <v>1</v>
      </c>
      <c r="L26" s="24">
        <v>0.842</v>
      </c>
      <c r="M26" s="25" t="s">
        <v>36</v>
      </c>
      <c r="N26" s="26"/>
      <c r="O26" s="26"/>
      <c r="Q26" s="2">
        <f t="shared" si="4"/>
        <v>0</v>
      </c>
      <c r="R26" s="2">
        <f t="shared" si="4"/>
        <v>0</v>
      </c>
      <c r="S26" s="6"/>
      <c r="T26" s="6"/>
      <c r="U26" s="6"/>
      <c r="V26" s="6"/>
      <c r="W26" s="6"/>
      <c r="X26" s="6"/>
    </row>
    <row r="27" spans="1:24" ht="19.5" customHeight="1">
      <c r="A27" s="39"/>
      <c r="B27" s="10"/>
      <c r="C27" s="10"/>
      <c r="D27" s="28">
        <v>113</v>
      </c>
      <c r="E27" s="29" t="s">
        <v>82</v>
      </c>
      <c r="F27" s="30" t="s">
        <v>83</v>
      </c>
      <c r="G27" s="40" t="s">
        <v>84</v>
      </c>
      <c r="H27" s="41" t="str">
        <f t="shared" si="0"/>
        <v>---</v>
      </c>
      <c r="I27" s="33" t="s">
        <v>26</v>
      </c>
      <c r="J27" s="34" t="s">
        <v>43</v>
      </c>
      <c r="K27" s="23">
        <v>1</v>
      </c>
      <c r="L27" s="35"/>
      <c r="M27" s="25" t="s">
        <v>36</v>
      </c>
      <c r="N27" s="26"/>
      <c r="O27" s="26"/>
      <c r="Q27" s="2">
        <f t="shared" si="4"/>
        <v>0</v>
      </c>
      <c r="R27" s="2">
        <f t="shared" si="4"/>
        <v>0</v>
      </c>
      <c r="S27" s="6"/>
      <c r="T27" s="6"/>
      <c r="U27" s="6"/>
      <c r="V27" s="6"/>
      <c r="W27" s="6"/>
      <c r="X27" s="6"/>
    </row>
    <row r="28" spans="1:24" ht="19.5" customHeight="1">
      <c r="A28" s="39"/>
      <c r="B28" s="10"/>
      <c r="C28" s="10"/>
      <c r="D28" s="28">
        <v>106</v>
      </c>
      <c r="E28" s="29" t="s">
        <v>85</v>
      </c>
      <c r="F28" s="30" t="s">
        <v>86</v>
      </c>
      <c r="G28" s="40">
        <v>32616</v>
      </c>
      <c r="H28" s="41">
        <f t="shared" si="0"/>
        <v>8454</v>
      </c>
      <c r="I28" s="33" t="s">
        <v>30</v>
      </c>
      <c r="J28" s="34" t="s">
        <v>23</v>
      </c>
      <c r="K28" s="23">
        <v>1</v>
      </c>
      <c r="L28" s="35"/>
      <c r="M28" s="25" t="s">
        <v>36</v>
      </c>
      <c r="N28" s="26"/>
      <c r="O28" s="26"/>
      <c r="Q28" s="2">
        <f t="shared" si="4"/>
        <v>0</v>
      </c>
      <c r="R28" s="2">
        <f t="shared" si="4"/>
        <v>0</v>
      </c>
      <c r="S28" s="6"/>
      <c r="T28" s="6"/>
      <c r="U28" s="6"/>
      <c r="V28" s="6"/>
      <c r="W28" s="6"/>
      <c r="X28" s="6"/>
    </row>
  </sheetData>
  <sheetProtection/>
  <mergeCells count="18">
    <mergeCell ref="O8:O9"/>
    <mergeCell ref="K8:K9"/>
    <mergeCell ref="M8:M9"/>
    <mergeCell ref="L8:L9"/>
    <mergeCell ref="P7:R7"/>
    <mergeCell ref="P8:P9"/>
    <mergeCell ref="Q8:Q9"/>
    <mergeCell ref="R8:R9"/>
    <mergeCell ref="A8:C8"/>
    <mergeCell ref="D8:D9"/>
    <mergeCell ref="E8:E9"/>
    <mergeCell ref="F8:F9"/>
    <mergeCell ref="M7:O7"/>
    <mergeCell ref="G8:G9"/>
    <mergeCell ref="H8:H9"/>
    <mergeCell ref="J8:J9"/>
    <mergeCell ref="I8:I9"/>
    <mergeCell ref="N8:N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showZeros="0" zoomScale="160" zoomScaleNormal="160" zoomScalePageLayoutView="0" workbookViewId="0" topLeftCell="A10">
      <selection activeCell="L20" sqref="L20"/>
    </sheetView>
  </sheetViews>
  <sheetFormatPr defaultColWidth="9.140625" defaultRowHeight="12.75"/>
  <cols>
    <col min="1" max="1" width="6.28125" style="2" customWidth="1"/>
    <col min="2" max="3" width="3.140625" style="2" hidden="1" customWidth="1"/>
    <col min="4" max="4" width="4.57421875" style="2" hidden="1" customWidth="1"/>
    <col min="5" max="5" width="10.57421875" style="2" bestFit="1" customWidth="1"/>
    <col min="6" max="6" width="11.7109375" style="2" bestFit="1" customWidth="1"/>
    <col min="7" max="7" width="9.00390625" style="2" customWidth="1"/>
    <col min="8" max="8" width="5.00390625" style="2" bestFit="1" customWidth="1"/>
    <col min="9" max="9" width="3.421875" style="2" customWidth="1"/>
    <col min="10" max="10" width="7.7109375" style="2" bestFit="1" customWidth="1"/>
    <col min="11" max="11" width="5.57421875" style="2" customWidth="1"/>
    <col min="12" max="12" width="6.8515625" style="2" customWidth="1"/>
    <col min="13" max="13" width="6.57421875" style="2" customWidth="1"/>
    <col min="14" max="19" width="9.57421875" style="2" customWidth="1"/>
    <col min="20" max="16384" width="9.140625" style="2" customWidth="1"/>
  </cols>
  <sheetData>
    <row r="1" spans="1:12" ht="20.25" customHeight="1">
      <c r="A1" s="1" t="s">
        <v>0</v>
      </c>
      <c r="E1" s="3"/>
      <c r="F1" s="3"/>
      <c r="G1" s="3"/>
      <c r="H1" s="3"/>
      <c r="I1" s="3"/>
      <c r="J1" s="3"/>
      <c r="K1" s="3"/>
      <c r="L1" s="3"/>
    </row>
    <row r="2" spans="1:12" ht="20.25" customHeight="1">
      <c r="A2" s="1" t="s">
        <v>1</v>
      </c>
      <c r="E2" s="3"/>
      <c r="F2" s="3"/>
      <c r="G2" s="3"/>
      <c r="H2" s="3"/>
      <c r="I2" s="3"/>
      <c r="J2" s="3"/>
      <c r="K2" s="3"/>
      <c r="L2" s="3"/>
    </row>
    <row r="3" spans="5:12" ht="12.75" customHeight="1">
      <c r="E3" s="5"/>
      <c r="F3" s="84" t="s">
        <v>171</v>
      </c>
      <c r="G3" s="5"/>
      <c r="H3" s="5"/>
      <c r="I3" s="5"/>
      <c r="J3" s="5"/>
      <c r="K3" s="5"/>
      <c r="L3" s="5"/>
    </row>
    <row r="4" spans="4:13" ht="12.75" customHeight="1">
      <c r="D4" s="4"/>
      <c r="E4" s="5"/>
      <c r="F4" s="5"/>
      <c r="G4" s="5"/>
      <c r="H4" s="5"/>
      <c r="I4" s="5"/>
      <c r="J4" s="5"/>
      <c r="K4" s="5"/>
      <c r="L4" s="5"/>
      <c r="M4" s="5"/>
    </row>
    <row r="5" spans="1:19" ht="19.5" customHeight="1">
      <c r="A5" s="6"/>
      <c r="B5" s="6"/>
      <c r="C5" s="6"/>
      <c r="D5" s="6"/>
      <c r="E5" s="7" t="s">
        <v>172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9.5" customHeight="1">
      <c r="A7" s="8"/>
      <c r="B7" s="8"/>
      <c r="C7" s="8"/>
      <c r="D7" s="6"/>
      <c r="E7" s="6"/>
      <c r="F7" s="8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9.5" customHeight="1">
      <c r="A8" s="128" t="s">
        <v>5</v>
      </c>
      <c r="B8" s="129"/>
      <c r="C8" s="136"/>
      <c r="D8" s="130" t="s">
        <v>6</v>
      </c>
      <c r="E8" s="132" t="s">
        <v>7</v>
      </c>
      <c r="F8" s="134" t="s">
        <v>8</v>
      </c>
      <c r="G8" s="124" t="s">
        <v>9</v>
      </c>
      <c r="H8" s="126" t="s">
        <v>10</v>
      </c>
      <c r="I8" s="126" t="s">
        <v>11</v>
      </c>
      <c r="J8" s="126" t="s">
        <v>12</v>
      </c>
      <c r="K8" s="126" t="s">
        <v>13</v>
      </c>
      <c r="L8" s="130" t="s">
        <v>15</v>
      </c>
      <c r="M8" s="124" t="s">
        <v>16</v>
      </c>
      <c r="N8" s="6"/>
      <c r="O8" s="6"/>
      <c r="P8" s="6"/>
      <c r="Q8" s="6"/>
      <c r="R8" s="6"/>
      <c r="S8" s="6"/>
    </row>
    <row r="9" spans="1:19" ht="15" customHeight="1">
      <c r="A9" s="10" t="s">
        <v>18</v>
      </c>
      <c r="B9" s="38" t="s">
        <v>39</v>
      </c>
      <c r="C9" s="12" t="s">
        <v>19</v>
      </c>
      <c r="D9" s="131"/>
      <c r="E9" s="133"/>
      <c r="F9" s="135"/>
      <c r="G9" s="125"/>
      <c r="H9" s="127"/>
      <c r="I9" s="127"/>
      <c r="J9" s="127"/>
      <c r="K9" s="127"/>
      <c r="L9" s="131"/>
      <c r="M9" s="125"/>
      <c r="N9" s="6"/>
      <c r="O9" s="6"/>
      <c r="P9" s="6"/>
      <c r="Q9" s="6"/>
      <c r="R9" s="6"/>
      <c r="S9" s="6"/>
    </row>
    <row r="10" spans="1:19" ht="19.5" customHeight="1">
      <c r="A10" s="14">
        <v>1</v>
      </c>
      <c r="B10" s="10"/>
      <c r="C10" s="15">
        <v>1</v>
      </c>
      <c r="D10" s="12">
        <v>101</v>
      </c>
      <c r="E10" s="29" t="s">
        <v>20</v>
      </c>
      <c r="F10" s="30" t="s">
        <v>21</v>
      </c>
      <c r="G10" s="31">
        <v>22772</v>
      </c>
      <c r="H10" s="32">
        <f>IF(COUNT(G10)=0,"---",41070-G10)</f>
        <v>18298</v>
      </c>
      <c r="I10" s="33" t="s">
        <v>22</v>
      </c>
      <c r="J10" s="34" t="s">
        <v>23</v>
      </c>
      <c r="K10" s="23">
        <v>0.95</v>
      </c>
      <c r="L10" s="25">
        <v>31.65</v>
      </c>
      <c r="M10" s="26">
        <f>L10*K10</f>
        <v>30.0675</v>
      </c>
      <c r="N10" s="6"/>
      <c r="O10" s="6"/>
      <c r="P10" s="6"/>
      <c r="Q10" s="6"/>
      <c r="R10" s="6"/>
      <c r="S10" s="6"/>
    </row>
    <row r="11" spans="1:19" ht="19.5" customHeight="1">
      <c r="A11" s="14">
        <v>2</v>
      </c>
      <c r="B11" s="10"/>
      <c r="C11" s="15">
        <v>2</v>
      </c>
      <c r="D11" s="12">
        <v>68</v>
      </c>
      <c r="E11" s="29" t="s">
        <v>28</v>
      </c>
      <c r="F11" s="30" t="s">
        <v>29</v>
      </c>
      <c r="G11" s="31">
        <v>22159</v>
      </c>
      <c r="H11" s="32">
        <f>IF(COUNT(G11)=0,"---",41070-G11)</f>
        <v>18911</v>
      </c>
      <c r="I11" s="33" t="s">
        <v>30</v>
      </c>
      <c r="J11" s="34" t="s">
        <v>31</v>
      </c>
      <c r="K11" s="23">
        <v>1</v>
      </c>
      <c r="L11" s="25">
        <v>35.27</v>
      </c>
      <c r="M11" s="26">
        <f>L11*K11</f>
        <v>35.27</v>
      </c>
      <c r="N11" s="6"/>
      <c r="O11" s="6"/>
      <c r="P11" s="6"/>
      <c r="Q11" s="6"/>
      <c r="R11" s="6"/>
      <c r="S11" s="6"/>
    </row>
    <row r="12" spans="1:19" s="37" customFormat="1" ht="19.5" customHeight="1">
      <c r="A12" s="14">
        <v>3</v>
      </c>
      <c r="B12" s="11"/>
      <c r="C12" s="11"/>
      <c r="D12" s="58">
        <v>96</v>
      </c>
      <c r="E12" s="29" t="s">
        <v>24</v>
      </c>
      <c r="F12" s="30" t="s">
        <v>25</v>
      </c>
      <c r="G12" s="31">
        <v>30163</v>
      </c>
      <c r="H12" s="32">
        <f>IF(COUNT(G12)=0,"---",41070-G12)</f>
        <v>10907</v>
      </c>
      <c r="I12" s="33" t="s">
        <v>26</v>
      </c>
      <c r="J12" s="34" t="s">
        <v>27</v>
      </c>
      <c r="K12" s="23">
        <v>1</v>
      </c>
      <c r="L12" s="25">
        <v>36.37</v>
      </c>
      <c r="M12" s="26">
        <f>L12*K12</f>
        <v>36.37</v>
      </c>
      <c r="N12" s="36"/>
      <c r="O12" s="36"/>
      <c r="P12" s="36"/>
      <c r="Q12" s="36"/>
      <c r="R12" s="36"/>
      <c r="S12" s="36"/>
    </row>
    <row r="13" spans="4:12" ht="12.75" customHeight="1">
      <c r="D13" s="84" t="s">
        <v>171</v>
      </c>
      <c r="E13" s="5"/>
      <c r="F13" s="5"/>
      <c r="G13" s="5"/>
      <c r="H13" s="5"/>
      <c r="I13" s="5"/>
      <c r="J13" s="5"/>
      <c r="K13" s="5"/>
      <c r="L13" s="5"/>
    </row>
    <row r="14" spans="1:19" ht="19.5" customHeight="1">
      <c r="A14" s="6"/>
      <c r="B14" s="6"/>
      <c r="C14" s="6"/>
      <c r="D14" s="6"/>
      <c r="E14" s="7" t="s">
        <v>173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9.5" customHeight="1">
      <c r="A16" s="8"/>
      <c r="B16" s="8"/>
      <c r="C16" s="8"/>
      <c r="D16" s="6"/>
      <c r="E16" s="6"/>
      <c r="F16" s="52"/>
      <c r="G16" s="6"/>
      <c r="H16" s="6"/>
      <c r="I16" s="6"/>
      <c r="J16" s="6"/>
      <c r="K16" s="6"/>
      <c r="N16" s="6"/>
      <c r="O16" s="6"/>
      <c r="P16" s="6"/>
      <c r="Q16" s="6"/>
      <c r="R16" s="6"/>
      <c r="S16" s="6"/>
    </row>
    <row r="17" spans="1:19" ht="19.5" customHeight="1">
      <c r="A17" s="128" t="s">
        <v>5</v>
      </c>
      <c r="B17" s="129"/>
      <c r="C17" s="136"/>
      <c r="D17" s="130" t="s">
        <v>6</v>
      </c>
      <c r="E17" s="132" t="s">
        <v>7</v>
      </c>
      <c r="F17" s="134" t="s">
        <v>8</v>
      </c>
      <c r="G17" s="124" t="s">
        <v>9</v>
      </c>
      <c r="H17" s="126" t="s">
        <v>10</v>
      </c>
      <c r="I17" s="126" t="s">
        <v>11</v>
      </c>
      <c r="J17" s="126" t="s">
        <v>12</v>
      </c>
      <c r="K17" s="126" t="s">
        <v>13</v>
      </c>
      <c r="L17" s="130" t="s">
        <v>15</v>
      </c>
      <c r="M17" s="124" t="s">
        <v>16</v>
      </c>
      <c r="N17" s="6"/>
      <c r="O17" s="6"/>
      <c r="P17" s="6"/>
      <c r="Q17" s="6"/>
      <c r="R17" s="6"/>
      <c r="S17" s="6"/>
    </row>
    <row r="18" spans="1:19" ht="15" customHeight="1">
      <c r="A18" s="10" t="s">
        <v>18</v>
      </c>
      <c r="B18" s="38" t="s">
        <v>39</v>
      </c>
      <c r="C18" s="12" t="s">
        <v>19</v>
      </c>
      <c r="D18" s="131"/>
      <c r="E18" s="133"/>
      <c r="F18" s="135"/>
      <c r="G18" s="125"/>
      <c r="H18" s="127"/>
      <c r="I18" s="127"/>
      <c r="J18" s="127"/>
      <c r="K18" s="127"/>
      <c r="L18" s="131"/>
      <c r="M18" s="125"/>
      <c r="N18" s="6"/>
      <c r="O18" s="6"/>
      <c r="P18" s="6"/>
      <c r="Q18" s="6"/>
      <c r="R18" s="6"/>
      <c r="S18" s="6"/>
    </row>
    <row r="19" spans="1:19" s="37" customFormat="1" ht="19.5" customHeight="1">
      <c r="A19" s="14">
        <v>1</v>
      </c>
      <c r="B19" s="11"/>
      <c r="C19" s="11"/>
      <c r="D19" s="58">
        <v>111</v>
      </c>
      <c r="E19" s="29" t="s">
        <v>40</v>
      </c>
      <c r="F19" s="30" t="s">
        <v>41</v>
      </c>
      <c r="G19" s="31" t="s">
        <v>42</v>
      </c>
      <c r="H19" s="32" t="str">
        <f aca="true" t="shared" si="0" ref="H19:H28">IF(COUNT(G19)=0,"---",41070-G19)</f>
        <v>---</v>
      </c>
      <c r="I19" s="33" t="s">
        <v>26</v>
      </c>
      <c r="J19" s="34" t="s">
        <v>43</v>
      </c>
      <c r="K19" s="23">
        <v>1</v>
      </c>
      <c r="L19" s="25">
        <v>24.51</v>
      </c>
      <c r="M19" s="26">
        <f aca="true" t="shared" si="1" ref="M19:M25">L19*K19</f>
        <v>24.51</v>
      </c>
      <c r="N19" s="36"/>
      <c r="O19" s="36"/>
      <c r="P19" s="36"/>
      <c r="Q19" s="36"/>
      <c r="R19" s="36"/>
      <c r="S19" s="36"/>
    </row>
    <row r="20" spans="1:19" s="37" customFormat="1" ht="19.5" customHeight="1">
      <c r="A20" s="14">
        <v>2</v>
      </c>
      <c r="B20" s="38"/>
      <c r="C20" s="11"/>
      <c r="D20" s="59">
        <v>87</v>
      </c>
      <c r="E20" s="29" t="s">
        <v>44</v>
      </c>
      <c r="F20" s="30" t="s">
        <v>45</v>
      </c>
      <c r="G20" s="31">
        <v>34926</v>
      </c>
      <c r="H20" s="32">
        <f>IF(COUNT(G20)=0,"---",41070-G20)</f>
        <v>6144</v>
      </c>
      <c r="I20" s="33" t="s">
        <v>22</v>
      </c>
      <c r="J20" s="34" t="s">
        <v>46</v>
      </c>
      <c r="K20" s="23">
        <v>0.95</v>
      </c>
      <c r="L20" s="25">
        <v>26.69</v>
      </c>
      <c r="M20" s="26">
        <f>L20*K20</f>
        <v>25.3555</v>
      </c>
      <c r="N20" s="36"/>
      <c r="O20" s="36"/>
      <c r="P20" s="36"/>
      <c r="Q20" s="36"/>
      <c r="R20" s="36"/>
      <c r="S20" s="36"/>
    </row>
    <row r="21" spans="1:19" s="37" customFormat="1" ht="19.5" customHeight="1">
      <c r="A21" s="14">
        <v>3</v>
      </c>
      <c r="B21" s="11"/>
      <c r="C21" s="11"/>
      <c r="D21" s="58">
        <v>77</v>
      </c>
      <c r="E21" s="29" t="s">
        <v>47</v>
      </c>
      <c r="F21" s="30" t="s">
        <v>48</v>
      </c>
      <c r="G21" s="31">
        <v>34322</v>
      </c>
      <c r="H21" s="32">
        <f t="shared" si="0"/>
        <v>6748</v>
      </c>
      <c r="I21" s="33" t="s">
        <v>30</v>
      </c>
      <c r="J21" s="34" t="s">
        <v>49</v>
      </c>
      <c r="K21" s="23">
        <v>1</v>
      </c>
      <c r="L21" s="25">
        <v>25.95</v>
      </c>
      <c r="M21" s="26">
        <f t="shared" si="1"/>
        <v>25.95</v>
      </c>
      <c r="N21" s="36"/>
      <c r="O21" s="36"/>
      <c r="P21" s="36"/>
      <c r="Q21" s="36"/>
      <c r="R21" s="36"/>
      <c r="S21" s="36"/>
    </row>
    <row r="22" spans="1:19" s="37" customFormat="1" ht="19.5" customHeight="1">
      <c r="A22" s="14">
        <v>4</v>
      </c>
      <c r="B22" s="11"/>
      <c r="C22" s="11"/>
      <c r="D22" s="58">
        <v>112</v>
      </c>
      <c r="E22" s="29" t="s">
        <v>50</v>
      </c>
      <c r="F22" s="30" t="s">
        <v>51</v>
      </c>
      <c r="G22" s="31" t="s">
        <v>52</v>
      </c>
      <c r="H22" s="32" t="str">
        <f t="shared" si="0"/>
        <v>---</v>
      </c>
      <c r="I22" s="33" t="s">
        <v>26</v>
      </c>
      <c r="J22" s="34" t="s">
        <v>43</v>
      </c>
      <c r="K22" s="23">
        <v>1</v>
      </c>
      <c r="L22" s="25">
        <v>26.54</v>
      </c>
      <c r="M22" s="26">
        <f t="shared" si="1"/>
        <v>26.54</v>
      </c>
      <c r="N22" s="36"/>
      <c r="O22" s="36"/>
      <c r="P22" s="36"/>
      <c r="Q22" s="36"/>
      <c r="R22" s="36"/>
      <c r="S22" s="36"/>
    </row>
    <row r="23" spans="1:19" s="37" customFormat="1" ht="19.5" customHeight="1">
      <c r="A23" s="14">
        <v>5</v>
      </c>
      <c r="B23" s="38"/>
      <c r="C23" s="11"/>
      <c r="D23" s="59">
        <v>76</v>
      </c>
      <c r="E23" s="29" t="s">
        <v>53</v>
      </c>
      <c r="F23" s="30" t="s">
        <v>54</v>
      </c>
      <c r="G23" s="31">
        <v>35347</v>
      </c>
      <c r="H23" s="32">
        <f t="shared" si="0"/>
        <v>5723</v>
      </c>
      <c r="I23" s="33" t="s">
        <v>30</v>
      </c>
      <c r="J23" s="34" t="s">
        <v>49</v>
      </c>
      <c r="K23" s="23">
        <v>1</v>
      </c>
      <c r="L23" s="42">
        <v>26.7</v>
      </c>
      <c r="M23" s="26">
        <f t="shared" si="1"/>
        <v>26.7</v>
      </c>
      <c r="N23" s="36"/>
      <c r="O23" s="36"/>
      <c r="P23" s="36"/>
      <c r="Q23" s="36"/>
      <c r="R23" s="36"/>
      <c r="S23" s="36"/>
    </row>
    <row r="24" spans="1:19" s="37" customFormat="1" ht="19.5" customHeight="1">
      <c r="A24" s="14">
        <v>6</v>
      </c>
      <c r="B24" s="11"/>
      <c r="C24" s="11"/>
      <c r="D24" s="58">
        <v>93</v>
      </c>
      <c r="E24" s="29" t="s">
        <v>64</v>
      </c>
      <c r="F24" s="30" t="s">
        <v>65</v>
      </c>
      <c r="G24" s="31">
        <v>33279</v>
      </c>
      <c r="H24" s="32">
        <f t="shared" si="0"/>
        <v>7791</v>
      </c>
      <c r="I24" s="33" t="s">
        <v>26</v>
      </c>
      <c r="J24" s="34" t="s">
        <v>27</v>
      </c>
      <c r="K24" s="23">
        <v>1</v>
      </c>
      <c r="L24" s="25">
        <v>29.04</v>
      </c>
      <c r="M24" s="26">
        <f t="shared" si="1"/>
        <v>29.04</v>
      </c>
      <c r="N24" s="36"/>
      <c r="O24" s="36"/>
      <c r="P24" s="36"/>
      <c r="Q24" s="36"/>
      <c r="R24" s="36"/>
      <c r="S24" s="36"/>
    </row>
    <row r="25" spans="1:19" s="37" customFormat="1" ht="19.5" customHeight="1">
      <c r="A25" s="14">
        <v>7</v>
      </c>
      <c r="B25" s="11"/>
      <c r="C25" s="11"/>
      <c r="D25" s="58">
        <v>81</v>
      </c>
      <c r="E25" s="29" t="s">
        <v>136</v>
      </c>
      <c r="F25" s="30" t="s">
        <v>134</v>
      </c>
      <c r="G25" s="31">
        <v>32798</v>
      </c>
      <c r="H25" s="32">
        <f t="shared" si="0"/>
        <v>8272</v>
      </c>
      <c r="I25" s="33" t="s">
        <v>26</v>
      </c>
      <c r="J25" s="34" t="s">
        <v>57</v>
      </c>
      <c r="K25" s="23">
        <v>1</v>
      </c>
      <c r="L25" s="25">
        <v>30.29</v>
      </c>
      <c r="M25" s="26">
        <f t="shared" si="1"/>
        <v>30.29</v>
      </c>
      <c r="N25" s="36"/>
      <c r="O25" s="36"/>
      <c r="P25" s="36"/>
      <c r="Q25" s="36"/>
      <c r="R25" s="36"/>
      <c r="S25" s="36"/>
    </row>
    <row r="26" spans="1:19" s="37" customFormat="1" ht="19.5" customHeight="1">
      <c r="A26" s="14"/>
      <c r="B26" s="11"/>
      <c r="C26" s="11"/>
      <c r="D26" s="58">
        <v>97</v>
      </c>
      <c r="E26" s="29" t="s">
        <v>104</v>
      </c>
      <c r="F26" s="30" t="s">
        <v>105</v>
      </c>
      <c r="G26" s="31">
        <v>31422</v>
      </c>
      <c r="H26" s="32">
        <f t="shared" si="0"/>
        <v>9648</v>
      </c>
      <c r="I26" s="33" t="s">
        <v>30</v>
      </c>
      <c r="J26" s="34" t="s">
        <v>27</v>
      </c>
      <c r="K26" s="23">
        <v>1</v>
      </c>
      <c r="L26" s="25" t="s">
        <v>36</v>
      </c>
      <c r="M26" s="26"/>
      <c r="N26" s="36"/>
      <c r="O26" s="36"/>
      <c r="P26" s="36"/>
      <c r="Q26" s="36"/>
      <c r="R26" s="36"/>
      <c r="S26" s="36"/>
    </row>
    <row r="27" spans="1:19" s="37" customFormat="1" ht="19.5" customHeight="1">
      <c r="A27" s="14"/>
      <c r="B27" s="11"/>
      <c r="C27" s="11"/>
      <c r="D27" s="58">
        <v>106</v>
      </c>
      <c r="E27" s="29" t="s">
        <v>85</v>
      </c>
      <c r="F27" s="30" t="s">
        <v>86</v>
      </c>
      <c r="G27" s="31">
        <v>32616</v>
      </c>
      <c r="H27" s="32">
        <f t="shared" si="0"/>
        <v>8454</v>
      </c>
      <c r="I27" s="33" t="s">
        <v>30</v>
      </c>
      <c r="J27" s="34" t="s">
        <v>23</v>
      </c>
      <c r="K27" s="23">
        <v>1</v>
      </c>
      <c r="L27" s="25" t="s">
        <v>36</v>
      </c>
      <c r="M27" s="26"/>
      <c r="N27" s="36"/>
      <c r="O27" s="36"/>
      <c r="P27" s="36"/>
      <c r="Q27" s="36"/>
      <c r="R27" s="36"/>
      <c r="S27" s="36"/>
    </row>
    <row r="28" spans="1:19" s="37" customFormat="1" ht="19.5" customHeight="1">
      <c r="A28" s="14"/>
      <c r="B28" s="11"/>
      <c r="C28" s="11"/>
      <c r="D28" s="58">
        <v>82</v>
      </c>
      <c r="E28" s="29" t="s">
        <v>55</v>
      </c>
      <c r="F28" s="30" t="s">
        <v>56</v>
      </c>
      <c r="G28" s="31">
        <v>33197</v>
      </c>
      <c r="H28" s="32">
        <f t="shared" si="0"/>
        <v>7873</v>
      </c>
      <c r="I28" s="33" t="s">
        <v>26</v>
      </c>
      <c r="J28" s="34" t="s">
        <v>57</v>
      </c>
      <c r="K28" s="23">
        <v>1</v>
      </c>
      <c r="L28" s="25" t="s">
        <v>36</v>
      </c>
      <c r="M28" s="26"/>
      <c r="N28" s="36"/>
      <c r="O28" s="36"/>
      <c r="P28" s="36"/>
      <c r="Q28" s="36"/>
      <c r="R28" s="36"/>
      <c r="S28" s="36"/>
    </row>
  </sheetData>
  <sheetProtection/>
  <mergeCells count="22">
    <mergeCell ref="G17:G18"/>
    <mergeCell ref="H17:H18"/>
    <mergeCell ref="G8:G9"/>
    <mergeCell ref="H8:H9"/>
    <mergeCell ref="I8:I9"/>
    <mergeCell ref="A17:C17"/>
    <mergeCell ref="D17:D18"/>
    <mergeCell ref="E17:E18"/>
    <mergeCell ref="F17:F18"/>
    <mergeCell ref="A8:C8"/>
    <mergeCell ref="M8:M9"/>
    <mergeCell ref="I17:I18"/>
    <mergeCell ref="J17:J18"/>
    <mergeCell ref="K17:K18"/>
    <mergeCell ref="L17:L18"/>
    <mergeCell ref="M17:M18"/>
    <mergeCell ref="J8:J9"/>
    <mergeCell ref="K8:K9"/>
    <mergeCell ref="D8:D9"/>
    <mergeCell ref="E8:E9"/>
    <mergeCell ref="F8:F9"/>
    <mergeCell ref="L8:L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showZeros="0" zoomScalePageLayoutView="0" workbookViewId="0" topLeftCell="A13">
      <selection activeCell="G21" sqref="G21"/>
    </sheetView>
  </sheetViews>
  <sheetFormatPr defaultColWidth="9.140625" defaultRowHeight="12.75"/>
  <cols>
    <col min="1" max="2" width="3.140625" style="2" customWidth="1"/>
    <col min="3" max="3" width="4.57421875" style="2" hidden="1" customWidth="1"/>
    <col min="4" max="4" width="10.57421875" style="2" bestFit="1" customWidth="1"/>
    <col min="5" max="5" width="14.28125" style="2" customWidth="1"/>
    <col min="6" max="6" width="9.00390625" style="2" customWidth="1"/>
    <col min="7" max="7" width="5.00390625" style="2" bestFit="1" customWidth="1"/>
    <col min="8" max="8" width="3.421875" style="2" customWidth="1"/>
    <col min="9" max="9" width="7.7109375" style="2" bestFit="1" customWidth="1"/>
    <col min="10" max="10" width="4.421875" style="2" customWidth="1"/>
    <col min="11" max="11" width="5.140625" style="2" customWidth="1"/>
    <col min="12" max="12" width="9.57421875" style="2" customWidth="1"/>
    <col min="13" max="13" width="7.8515625" style="2" customWidth="1"/>
    <col min="14" max="14" width="7.7109375" style="2" customWidth="1"/>
    <col min="15" max="20" width="9.57421875" style="2" customWidth="1"/>
    <col min="21" max="16384" width="9.140625" style="2" customWidth="1"/>
  </cols>
  <sheetData>
    <row r="1" spans="1:12" ht="20.25" customHeight="1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2" ht="20.25" customHeight="1">
      <c r="A2" s="1" t="s">
        <v>1</v>
      </c>
      <c r="D2" s="3"/>
      <c r="E2" s="3"/>
      <c r="F2" s="3"/>
      <c r="G2" s="3"/>
      <c r="H2" s="3"/>
      <c r="I2" s="3"/>
      <c r="J2" s="3"/>
      <c r="K2" s="3"/>
      <c r="L2" s="3"/>
    </row>
    <row r="3" spans="5:12" ht="12.75" customHeight="1">
      <c r="E3" s="4" t="s">
        <v>2</v>
      </c>
      <c r="F3" s="5"/>
      <c r="G3" s="5"/>
      <c r="H3" s="5"/>
      <c r="I3" s="5"/>
      <c r="J3" s="5"/>
      <c r="K3" s="5"/>
      <c r="L3" s="5"/>
    </row>
    <row r="4" spans="3:14" ht="12.75" customHeight="1"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0" ht="19.5" customHeight="1">
      <c r="A5" s="6"/>
      <c r="B5" s="6"/>
      <c r="C5" s="6"/>
      <c r="D5" s="7" t="s">
        <v>87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9.5" customHeight="1">
      <c r="A7" s="8"/>
      <c r="B7" s="8"/>
      <c r="C7" s="6"/>
      <c r="D7" s="6"/>
      <c r="E7" s="6"/>
      <c r="F7" s="6"/>
      <c r="G7" s="6"/>
      <c r="H7" s="6"/>
      <c r="I7" s="6"/>
      <c r="J7" s="6"/>
      <c r="K7" s="6"/>
      <c r="L7" s="54"/>
      <c r="M7" s="54"/>
      <c r="N7" s="54"/>
      <c r="O7" s="6"/>
      <c r="P7" s="6"/>
      <c r="Q7" s="6"/>
      <c r="R7" s="6"/>
      <c r="S7" s="6"/>
      <c r="T7" s="6"/>
    </row>
    <row r="8" spans="1:20" ht="19.5" customHeight="1">
      <c r="A8" s="128" t="s">
        <v>5</v>
      </c>
      <c r="B8" s="136"/>
      <c r="C8" s="130" t="s">
        <v>6</v>
      </c>
      <c r="D8" s="132" t="s">
        <v>7</v>
      </c>
      <c r="E8" s="134" t="s">
        <v>8</v>
      </c>
      <c r="F8" s="124" t="s">
        <v>9</v>
      </c>
      <c r="G8" s="126" t="s">
        <v>10</v>
      </c>
      <c r="H8" s="126" t="s">
        <v>11</v>
      </c>
      <c r="I8" s="126" t="s">
        <v>12</v>
      </c>
      <c r="J8" s="126" t="s">
        <v>13</v>
      </c>
      <c r="K8" s="124" t="s">
        <v>14</v>
      </c>
      <c r="L8" s="141" t="s">
        <v>88</v>
      </c>
      <c r="M8" s="140" t="s">
        <v>16</v>
      </c>
      <c r="N8" s="140" t="s">
        <v>17</v>
      </c>
      <c r="O8" s="6"/>
      <c r="P8" s="6"/>
      <c r="Q8" s="6"/>
      <c r="R8" s="6"/>
      <c r="S8" s="6"/>
      <c r="T8" s="6"/>
    </row>
    <row r="9" spans="1:20" ht="15" customHeight="1">
      <c r="A9" s="10" t="s">
        <v>18</v>
      </c>
      <c r="B9" s="12" t="s">
        <v>19</v>
      </c>
      <c r="C9" s="131"/>
      <c r="D9" s="133"/>
      <c r="E9" s="135"/>
      <c r="F9" s="125"/>
      <c r="G9" s="127"/>
      <c r="H9" s="127"/>
      <c r="I9" s="127"/>
      <c r="J9" s="127"/>
      <c r="K9" s="125"/>
      <c r="L9" s="141"/>
      <c r="M9" s="140"/>
      <c r="N9" s="140"/>
      <c r="O9" s="6"/>
      <c r="P9" s="6"/>
      <c r="Q9" s="6"/>
      <c r="R9" s="6"/>
      <c r="S9" s="6"/>
      <c r="T9" s="6"/>
    </row>
    <row r="10" spans="1:20" ht="19.5" customHeight="1">
      <c r="A10" s="39">
        <v>1</v>
      </c>
      <c r="B10" s="10">
        <v>1</v>
      </c>
      <c r="C10" s="12">
        <v>101</v>
      </c>
      <c r="D10" s="17" t="s">
        <v>20</v>
      </c>
      <c r="E10" s="18" t="s">
        <v>21</v>
      </c>
      <c r="F10" s="19">
        <v>22772</v>
      </c>
      <c r="G10" s="20">
        <f>IF(COUNT(F10)=0,"---",41070-F10)</f>
        <v>18298</v>
      </c>
      <c r="H10" s="21" t="s">
        <v>22</v>
      </c>
      <c r="I10" s="22" t="s">
        <v>23</v>
      </c>
      <c r="J10" s="23">
        <v>0.95</v>
      </c>
      <c r="K10" s="55">
        <v>0.8184</v>
      </c>
      <c r="L10" s="56">
        <v>0.0008994212962962965</v>
      </c>
      <c r="M10" s="57">
        <f aca="true" t="shared" si="0" ref="M10:N12">L10*J10</f>
        <v>0.0008544502314814816</v>
      </c>
      <c r="N10" s="57">
        <f t="shared" si="0"/>
        <v>0.0006992820694444446</v>
      </c>
      <c r="O10" s="6"/>
      <c r="P10" s="6"/>
      <c r="Q10" s="6"/>
      <c r="R10" s="6"/>
      <c r="S10" s="6"/>
      <c r="T10" s="6"/>
    </row>
    <row r="11" spans="1:20" ht="19.5" customHeight="1">
      <c r="A11" s="39">
        <v>2</v>
      </c>
      <c r="B11" s="10">
        <v>2</v>
      </c>
      <c r="C11" s="12">
        <v>68</v>
      </c>
      <c r="D11" s="17" t="s">
        <v>28</v>
      </c>
      <c r="E11" s="18" t="s">
        <v>29</v>
      </c>
      <c r="F11" s="19">
        <v>22159</v>
      </c>
      <c r="G11" s="20">
        <f>IF(COUNT(F11)=0,"---",41070-F11)</f>
        <v>18911</v>
      </c>
      <c r="H11" s="21" t="s">
        <v>30</v>
      </c>
      <c r="I11" s="22" t="s">
        <v>31</v>
      </c>
      <c r="J11" s="23">
        <v>1</v>
      </c>
      <c r="K11" s="55">
        <v>0.8108</v>
      </c>
      <c r="L11" s="56">
        <v>0.0009872685185185186</v>
      </c>
      <c r="M11" s="57">
        <f t="shared" si="0"/>
        <v>0.0009872685185185186</v>
      </c>
      <c r="N11" s="57">
        <f t="shared" si="0"/>
        <v>0.0008004773148148149</v>
      </c>
      <c r="O11" s="6"/>
      <c r="P11" s="6"/>
      <c r="Q11" s="6"/>
      <c r="R11" s="6"/>
      <c r="S11" s="6"/>
      <c r="T11" s="6"/>
    </row>
    <row r="12" spans="1:20" ht="19.5" customHeight="1">
      <c r="A12" s="39">
        <v>3</v>
      </c>
      <c r="B12" s="10">
        <v>3</v>
      </c>
      <c r="C12" s="12">
        <v>104</v>
      </c>
      <c r="D12" s="17" t="s">
        <v>89</v>
      </c>
      <c r="E12" s="18" t="s">
        <v>90</v>
      </c>
      <c r="F12" s="19">
        <v>26668</v>
      </c>
      <c r="G12" s="20">
        <f>IF(COUNT(F12)=0,"---",41070-F12)</f>
        <v>14402</v>
      </c>
      <c r="H12" s="21" t="s">
        <v>30</v>
      </c>
      <c r="I12" s="22" t="s">
        <v>23</v>
      </c>
      <c r="J12" s="23">
        <v>1</v>
      </c>
      <c r="K12" s="55">
        <v>0.9168</v>
      </c>
      <c r="L12" s="56">
        <v>0.0012054398148148148</v>
      </c>
      <c r="M12" s="57">
        <f t="shared" si="0"/>
        <v>0.0012054398148148148</v>
      </c>
      <c r="N12" s="57">
        <f t="shared" si="0"/>
        <v>0.001105147222222222</v>
      </c>
      <c r="O12" s="6"/>
      <c r="P12" s="6"/>
      <c r="Q12" s="6"/>
      <c r="R12" s="6"/>
      <c r="S12" s="6"/>
      <c r="T12" s="6"/>
    </row>
    <row r="13" spans="1:20" ht="19.5" customHeight="1">
      <c r="A13" s="39"/>
      <c r="B13" s="10"/>
      <c r="C13" s="12">
        <v>94</v>
      </c>
      <c r="D13" s="17" t="s">
        <v>32</v>
      </c>
      <c r="E13" s="18" t="s">
        <v>33</v>
      </c>
      <c r="F13" s="19">
        <v>22537</v>
      </c>
      <c r="G13" s="20">
        <f>IF(COUNT(F13)=0,"---",41070-F13)</f>
        <v>18533</v>
      </c>
      <c r="H13" s="21" t="s">
        <v>30</v>
      </c>
      <c r="I13" s="22" t="s">
        <v>27</v>
      </c>
      <c r="J13" s="23">
        <v>1</v>
      </c>
      <c r="K13" s="55">
        <v>0.8184</v>
      </c>
      <c r="L13" s="56" t="s">
        <v>36</v>
      </c>
      <c r="M13" s="57"/>
      <c r="N13" s="57"/>
      <c r="O13" s="6"/>
      <c r="P13" s="6"/>
      <c r="Q13" s="6"/>
      <c r="R13" s="6"/>
      <c r="S13" s="6"/>
      <c r="T13" s="6"/>
    </row>
    <row r="14" spans="3:14" ht="12.75" customHeight="1"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20" ht="19.5" customHeight="1">
      <c r="A15" s="6"/>
      <c r="B15" s="6"/>
      <c r="C15" s="6"/>
      <c r="D15" s="7" t="s">
        <v>91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9.5" customHeight="1">
      <c r="A17" s="8"/>
      <c r="B17" s="8"/>
      <c r="C17" s="6"/>
      <c r="D17" s="6"/>
      <c r="E17" s="6"/>
      <c r="F17" s="6"/>
      <c r="G17" s="6"/>
      <c r="H17" s="6"/>
      <c r="I17" s="6"/>
      <c r="J17" s="6"/>
      <c r="K17" s="6"/>
      <c r="L17" s="54"/>
      <c r="M17" s="54"/>
      <c r="N17" s="54"/>
      <c r="O17" s="6"/>
      <c r="P17" s="6"/>
      <c r="Q17" s="6"/>
      <c r="R17" s="6"/>
      <c r="S17" s="6"/>
      <c r="T17" s="6"/>
    </row>
    <row r="18" spans="1:20" ht="19.5" customHeight="1">
      <c r="A18" s="128" t="s">
        <v>5</v>
      </c>
      <c r="B18" s="136"/>
      <c r="C18" s="130" t="s">
        <v>6</v>
      </c>
      <c r="D18" s="132" t="s">
        <v>7</v>
      </c>
      <c r="E18" s="134" t="s">
        <v>8</v>
      </c>
      <c r="F18" s="124" t="s">
        <v>9</v>
      </c>
      <c r="G18" s="126" t="s">
        <v>10</v>
      </c>
      <c r="H18" s="126" t="s">
        <v>11</v>
      </c>
      <c r="I18" s="126" t="s">
        <v>12</v>
      </c>
      <c r="J18" s="126" t="s">
        <v>13</v>
      </c>
      <c r="K18" s="124" t="s">
        <v>14</v>
      </c>
      <c r="L18" s="141" t="s">
        <v>88</v>
      </c>
      <c r="M18" s="140" t="s">
        <v>16</v>
      </c>
      <c r="N18" s="140" t="s">
        <v>17</v>
      </c>
      <c r="O18" s="6"/>
      <c r="P18" s="6"/>
      <c r="Q18" s="6"/>
      <c r="R18" s="6"/>
      <c r="S18" s="6"/>
      <c r="T18" s="6"/>
    </row>
    <row r="19" spans="1:20" ht="15" customHeight="1">
      <c r="A19" s="10" t="s">
        <v>18</v>
      </c>
      <c r="B19" s="12" t="s">
        <v>19</v>
      </c>
      <c r="C19" s="131"/>
      <c r="D19" s="133"/>
      <c r="E19" s="135"/>
      <c r="F19" s="125"/>
      <c r="G19" s="127"/>
      <c r="H19" s="127"/>
      <c r="I19" s="127"/>
      <c r="J19" s="127"/>
      <c r="K19" s="125"/>
      <c r="L19" s="141"/>
      <c r="M19" s="140"/>
      <c r="N19" s="140"/>
      <c r="O19" s="6"/>
      <c r="P19" s="6"/>
      <c r="Q19" s="6"/>
      <c r="R19" s="6"/>
      <c r="S19" s="6"/>
      <c r="T19" s="6"/>
    </row>
    <row r="20" spans="1:20" ht="19.5" customHeight="1">
      <c r="A20" s="39">
        <v>1</v>
      </c>
      <c r="B20" s="10"/>
      <c r="C20" s="58">
        <v>79</v>
      </c>
      <c r="D20" s="29" t="s">
        <v>92</v>
      </c>
      <c r="E20" s="30" t="s">
        <v>93</v>
      </c>
      <c r="F20" s="40">
        <v>34164</v>
      </c>
      <c r="G20" s="41">
        <f aca="true" t="shared" si="1" ref="G20:G33">IF(COUNT(F20)=0,"---",41070-F20)</f>
        <v>6906</v>
      </c>
      <c r="H20" s="33" t="s">
        <v>30</v>
      </c>
      <c r="I20" s="34" t="s">
        <v>57</v>
      </c>
      <c r="J20" s="23">
        <v>1</v>
      </c>
      <c r="K20" s="55"/>
      <c r="L20" s="82">
        <v>0.0006921296296296297</v>
      </c>
      <c r="M20" s="83">
        <f aca="true" t="shared" si="2" ref="M20:N22">L20*J20</f>
        <v>0.0006921296296296297</v>
      </c>
      <c r="N20" s="57">
        <f t="shared" si="2"/>
        <v>0</v>
      </c>
      <c r="O20" s="6"/>
      <c r="P20" s="6"/>
      <c r="Q20" s="6"/>
      <c r="R20" s="6"/>
      <c r="S20" s="6"/>
      <c r="T20" s="6"/>
    </row>
    <row r="21" spans="1:20" ht="19.5" customHeight="1">
      <c r="A21" s="39">
        <v>2</v>
      </c>
      <c r="B21" s="10"/>
      <c r="C21" s="58">
        <v>88</v>
      </c>
      <c r="D21" s="29" t="s">
        <v>94</v>
      </c>
      <c r="E21" s="30" t="s">
        <v>95</v>
      </c>
      <c r="F21" s="31">
        <v>34736</v>
      </c>
      <c r="G21" s="32">
        <f t="shared" si="1"/>
        <v>6334</v>
      </c>
      <c r="H21" s="33" t="s">
        <v>26</v>
      </c>
      <c r="I21" s="34" t="s">
        <v>60</v>
      </c>
      <c r="J21" s="23">
        <v>1</v>
      </c>
      <c r="K21" s="55"/>
      <c r="L21" s="56">
        <v>0.0007651620370370372</v>
      </c>
      <c r="M21" s="57">
        <f t="shared" si="2"/>
        <v>0.0007651620370370372</v>
      </c>
      <c r="N21" s="57">
        <f t="shared" si="2"/>
        <v>0</v>
      </c>
      <c r="O21" s="6"/>
      <c r="P21" s="6"/>
      <c r="Q21" s="6"/>
      <c r="R21" s="6"/>
      <c r="S21" s="6"/>
      <c r="T21" s="6"/>
    </row>
    <row r="22" spans="1:20" ht="19.5" customHeight="1">
      <c r="A22" s="39">
        <v>3</v>
      </c>
      <c r="B22" s="15">
        <v>1</v>
      </c>
      <c r="C22" s="12">
        <v>61</v>
      </c>
      <c r="D22" s="17" t="s">
        <v>96</v>
      </c>
      <c r="E22" s="18" t="s">
        <v>97</v>
      </c>
      <c r="F22" s="19">
        <v>24822</v>
      </c>
      <c r="G22" s="20">
        <f t="shared" si="1"/>
        <v>16248</v>
      </c>
      <c r="H22" s="21" t="s">
        <v>30</v>
      </c>
      <c r="I22" s="22" t="s">
        <v>31</v>
      </c>
      <c r="J22" s="23">
        <v>1</v>
      </c>
      <c r="K22" s="55">
        <v>0.9088</v>
      </c>
      <c r="L22" s="56">
        <v>0.0008331018518518518</v>
      </c>
      <c r="M22" s="57">
        <f t="shared" si="2"/>
        <v>0.0008331018518518518</v>
      </c>
      <c r="N22" s="57">
        <f t="shared" si="2"/>
        <v>0.000757122962962963</v>
      </c>
      <c r="O22" s="6"/>
      <c r="P22" s="6"/>
      <c r="Q22" s="6"/>
      <c r="R22" s="6"/>
      <c r="S22" s="6"/>
      <c r="T22" s="6"/>
    </row>
    <row r="23" spans="1:20" ht="19.5" customHeight="1">
      <c r="A23" s="39">
        <v>4</v>
      </c>
      <c r="B23" s="10"/>
      <c r="C23" s="58">
        <v>82</v>
      </c>
      <c r="D23" s="29" t="s">
        <v>55</v>
      </c>
      <c r="E23" s="30" t="s">
        <v>56</v>
      </c>
      <c r="F23" s="40">
        <v>33197</v>
      </c>
      <c r="G23" s="41">
        <f t="shared" si="1"/>
        <v>7873</v>
      </c>
      <c r="H23" s="33" t="s">
        <v>26</v>
      </c>
      <c r="I23" s="34" t="s">
        <v>57</v>
      </c>
      <c r="J23" s="23">
        <v>1</v>
      </c>
      <c r="K23" s="55"/>
      <c r="L23" s="56">
        <v>0.0010127314814814814</v>
      </c>
      <c r="M23" s="57">
        <f>L23*J23</f>
        <v>0.0010127314814814814</v>
      </c>
      <c r="N23" s="57"/>
      <c r="O23" s="6"/>
      <c r="P23" s="6"/>
      <c r="Q23" s="6"/>
      <c r="R23" s="6"/>
      <c r="S23" s="6"/>
      <c r="T23" s="6"/>
    </row>
    <row r="24" spans="1:20" ht="19.5" customHeight="1">
      <c r="A24" s="39">
        <v>5</v>
      </c>
      <c r="B24" s="15">
        <v>2</v>
      </c>
      <c r="C24" s="12">
        <v>84</v>
      </c>
      <c r="D24" s="17" t="s">
        <v>77</v>
      </c>
      <c r="E24" s="18" t="s">
        <v>78</v>
      </c>
      <c r="F24" s="19">
        <v>18770</v>
      </c>
      <c r="G24" s="20">
        <f t="shared" si="1"/>
        <v>22300</v>
      </c>
      <c r="H24" s="21" t="s">
        <v>22</v>
      </c>
      <c r="I24" s="22" t="s">
        <v>57</v>
      </c>
      <c r="J24" s="23">
        <v>0.95</v>
      </c>
      <c r="K24" s="55">
        <v>0.8116</v>
      </c>
      <c r="L24" s="56">
        <v>0.0012280092592592592</v>
      </c>
      <c r="M24" s="57">
        <f>L24*J24</f>
        <v>0.0011666087962962962</v>
      </c>
      <c r="N24" s="57">
        <f>M24*K24</f>
        <v>0.000946819699074074</v>
      </c>
      <c r="O24" s="6"/>
      <c r="P24" s="6"/>
      <c r="Q24" s="6"/>
      <c r="R24" s="6"/>
      <c r="S24" s="6"/>
      <c r="T24" s="6"/>
    </row>
    <row r="25" spans="1:20" ht="15" customHeight="1">
      <c r="A25" s="39"/>
      <c r="B25" s="15"/>
      <c r="C25" s="12">
        <v>107</v>
      </c>
      <c r="D25" s="17" t="s">
        <v>102</v>
      </c>
      <c r="E25" s="18" t="s">
        <v>103</v>
      </c>
      <c r="F25" s="19">
        <v>24406</v>
      </c>
      <c r="G25" s="20">
        <f>IF(COUNT(F25)=0,"---",41070-F25)</f>
        <v>16664</v>
      </c>
      <c r="H25" s="21" t="s">
        <v>30</v>
      </c>
      <c r="I25" s="22" t="s">
        <v>23</v>
      </c>
      <c r="J25" s="23">
        <v>1</v>
      </c>
      <c r="K25" s="55">
        <v>0.9023</v>
      </c>
      <c r="L25" s="56" t="s">
        <v>170</v>
      </c>
      <c r="M25" s="57"/>
      <c r="N25" s="57"/>
      <c r="O25" s="6"/>
      <c r="P25" s="6"/>
      <c r="Q25" s="6"/>
      <c r="R25" s="6"/>
      <c r="S25" s="6"/>
      <c r="T25" s="6"/>
    </row>
    <row r="26" spans="1:20" ht="15" customHeight="1">
      <c r="A26" s="39"/>
      <c r="B26" s="10"/>
      <c r="C26" s="58">
        <v>77</v>
      </c>
      <c r="D26" s="29" t="s">
        <v>47</v>
      </c>
      <c r="E26" s="30" t="s">
        <v>48</v>
      </c>
      <c r="F26" s="40">
        <v>34322</v>
      </c>
      <c r="G26" s="41">
        <f t="shared" si="1"/>
        <v>6748</v>
      </c>
      <c r="H26" s="33" t="s">
        <v>30</v>
      </c>
      <c r="I26" s="34" t="s">
        <v>49</v>
      </c>
      <c r="J26" s="23">
        <v>1</v>
      </c>
      <c r="K26" s="55"/>
      <c r="L26" s="56" t="s">
        <v>36</v>
      </c>
      <c r="M26" s="57"/>
      <c r="N26" s="57"/>
      <c r="O26" s="6"/>
      <c r="P26" s="6"/>
      <c r="Q26" s="6"/>
      <c r="R26" s="6"/>
      <c r="S26" s="6"/>
      <c r="T26" s="6"/>
    </row>
    <row r="27" spans="1:20" ht="15" customHeight="1">
      <c r="A27" s="39"/>
      <c r="B27" s="15"/>
      <c r="C27" s="12">
        <v>65</v>
      </c>
      <c r="D27" s="17" t="s">
        <v>98</v>
      </c>
      <c r="E27" s="18" t="s">
        <v>99</v>
      </c>
      <c r="F27" s="19">
        <v>20938</v>
      </c>
      <c r="G27" s="20">
        <f t="shared" si="1"/>
        <v>20132</v>
      </c>
      <c r="H27" s="21" t="s">
        <v>30</v>
      </c>
      <c r="I27" s="22" t="s">
        <v>31</v>
      </c>
      <c r="J27" s="23">
        <v>1</v>
      </c>
      <c r="K27" s="55">
        <v>0.8433</v>
      </c>
      <c r="L27" s="56" t="s">
        <v>36</v>
      </c>
      <c r="M27" s="57"/>
      <c r="N27" s="57"/>
      <c r="O27" s="6"/>
      <c r="P27" s="6"/>
      <c r="Q27" s="6"/>
      <c r="R27" s="6"/>
      <c r="S27" s="6"/>
      <c r="T27" s="6"/>
    </row>
    <row r="28" spans="1:20" ht="15" customHeight="1">
      <c r="A28" s="39"/>
      <c r="B28" s="10"/>
      <c r="C28" s="58">
        <v>80</v>
      </c>
      <c r="D28" s="29" t="s">
        <v>100</v>
      </c>
      <c r="E28" s="30" t="s">
        <v>101</v>
      </c>
      <c r="F28" s="40">
        <v>26749</v>
      </c>
      <c r="G28" s="41">
        <f t="shared" si="1"/>
        <v>14321</v>
      </c>
      <c r="H28" s="33" t="s">
        <v>30</v>
      </c>
      <c r="I28" s="34" t="s">
        <v>57</v>
      </c>
      <c r="J28" s="23">
        <v>1</v>
      </c>
      <c r="K28" s="55"/>
      <c r="L28" s="56" t="s">
        <v>36</v>
      </c>
      <c r="M28" s="57"/>
      <c r="N28" s="57"/>
      <c r="O28" s="6"/>
      <c r="P28" s="6"/>
      <c r="Q28" s="6"/>
      <c r="R28" s="6"/>
      <c r="S28" s="6"/>
      <c r="T28" s="6"/>
    </row>
    <row r="29" spans="1:20" ht="15" customHeight="1">
      <c r="A29" s="39"/>
      <c r="B29" s="10"/>
      <c r="C29" s="58">
        <v>97</v>
      </c>
      <c r="D29" s="29" t="s">
        <v>104</v>
      </c>
      <c r="E29" s="30" t="s">
        <v>105</v>
      </c>
      <c r="F29" s="40">
        <v>31422</v>
      </c>
      <c r="G29" s="41">
        <f t="shared" si="1"/>
        <v>9648</v>
      </c>
      <c r="H29" s="33" t="s">
        <v>30</v>
      </c>
      <c r="I29" s="34" t="s">
        <v>27</v>
      </c>
      <c r="J29" s="23">
        <v>1</v>
      </c>
      <c r="K29" s="55"/>
      <c r="L29" s="56" t="s">
        <v>36</v>
      </c>
      <c r="M29" s="57"/>
      <c r="N29" s="57"/>
      <c r="O29" s="6"/>
      <c r="P29" s="6"/>
      <c r="Q29" s="6"/>
      <c r="R29" s="6"/>
      <c r="S29" s="6"/>
      <c r="T29" s="6"/>
    </row>
    <row r="30" spans="1:20" ht="15" customHeight="1">
      <c r="A30" s="39"/>
      <c r="B30" s="15"/>
      <c r="C30" s="12">
        <v>103</v>
      </c>
      <c r="D30" s="17" t="s">
        <v>70</v>
      </c>
      <c r="E30" s="18" t="s">
        <v>71</v>
      </c>
      <c r="F30" s="19">
        <v>22836</v>
      </c>
      <c r="G30" s="20">
        <f t="shared" si="1"/>
        <v>18234</v>
      </c>
      <c r="H30" s="21" t="s">
        <v>72</v>
      </c>
      <c r="I30" s="22" t="s">
        <v>23</v>
      </c>
      <c r="J30" s="23">
        <v>0.95</v>
      </c>
      <c r="K30" s="55">
        <v>0.8779</v>
      </c>
      <c r="L30" s="56" t="s">
        <v>36</v>
      </c>
      <c r="M30" s="57"/>
      <c r="N30" s="57"/>
      <c r="O30" s="6"/>
      <c r="P30" s="6"/>
      <c r="Q30" s="6"/>
      <c r="R30" s="6"/>
      <c r="S30" s="6"/>
      <c r="T30" s="6"/>
    </row>
    <row r="31" spans="1:20" ht="15" customHeight="1">
      <c r="A31" s="39"/>
      <c r="B31" s="11"/>
      <c r="C31" s="58">
        <v>76</v>
      </c>
      <c r="D31" s="29" t="s">
        <v>53</v>
      </c>
      <c r="E31" s="30" t="s">
        <v>54</v>
      </c>
      <c r="F31" s="31">
        <v>35347</v>
      </c>
      <c r="G31" s="32">
        <f t="shared" si="1"/>
        <v>5723</v>
      </c>
      <c r="H31" s="33" t="s">
        <v>30</v>
      </c>
      <c r="I31" s="34" t="s">
        <v>49</v>
      </c>
      <c r="J31" s="23">
        <v>1</v>
      </c>
      <c r="K31" s="55"/>
      <c r="L31" s="56" t="s">
        <v>36</v>
      </c>
      <c r="M31" s="57"/>
      <c r="N31" s="57"/>
      <c r="O31" s="6"/>
      <c r="P31" s="6"/>
      <c r="Q31" s="6"/>
      <c r="R31" s="6"/>
      <c r="S31" s="6"/>
      <c r="T31" s="6"/>
    </row>
    <row r="32" spans="1:20" ht="15" customHeight="1">
      <c r="A32" s="39"/>
      <c r="B32" s="10"/>
      <c r="C32" s="58">
        <v>105</v>
      </c>
      <c r="D32" s="29" t="s">
        <v>73</v>
      </c>
      <c r="E32" s="30" t="s">
        <v>106</v>
      </c>
      <c r="F32" s="40">
        <v>27159</v>
      </c>
      <c r="G32" s="41">
        <f t="shared" si="1"/>
        <v>13911</v>
      </c>
      <c r="H32" s="33" t="s">
        <v>30</v>
      </c>
      <c r="I32" s="34" t="s">
        <v>23</v>
      </c>
      <c r="J32" s="23">
        <v>1</v>
      </c>
      <c r="K32" s="55"/>
      <c r="L32" s="56" t="s">
        <v>36</v>
      </c>
      <c r="M32" s="57"/>
      <c r="N32" s="57"/>
      <c r="O32" s="6"/>
      <c r="P32" s="6"/>
      <c r="Q32" s="6"/>
      <c r="R32" s="6"/>
      <c r="S32" s="6"/>
      <c r="T32" s="6"/>
    </row>
    <row r="33" spans="1:20" ht="15" customHeight="1">
      <c r="A33" s="39"/>
      <c r="B33" s="10"/>
      <c r="C33" s="58">
        <v>69</v>
      </c>
      <c r="D33" s="29" t="s">
        <v>96</v>
      </c>
      <c r="E33" s="30" t="s">
        <v>107</v>
      </c>
      <c r="F33" s="40">
        <v>29819</v>
      </c>
      <c r="G33" s="41">
        <f t="shared" si="1"/>
        <v>11251</v>
      </c>
      <c r="H33" s="33" t="s">
        <v>26</v>
      </c>
      <c r="I33" s="34" t="s">
        <v>31</v>
      </c>
      <c r="J33" s="23">
        <v>1</v>
      </c>
      <c r="K33" s="55"/>
      <c r="L33" s="56" t="s">
        <v>36</v>
      </c>
      <c r="M33" s="57"/>
      <c r="N33" s="57"/>
      <c r="O33" s="6"/>
      <c r="P33" s="6"/>
      <c r="Q33" s="6"/>
      <c r="R33" s="6"/>
      <c r="S33" s="6"/>
      <c r="T33" s="6"/>
    </row>
  </sheetData>
  <sheetProtection/>
  <mergeCells count="26">
    <mergeCell ref="N8:N9"/>
    <mergeCell ref="J8:J9"/>
    <mergeCell ref="H8:H9"/>
    <mergeCell ref="L8:L9"/>
    <mergeCell ref="K8:K9"/>
    <mergeCell ref="I8:I9"/>
    <mergeCell ref="A8:B8"/>
    <mergeCell ref="C8:C9"/>
    <mergeCell ref="D8:D9"/>
    <mergeCell ref="E8:E9"/>
    <mergeCell ref="M8:M9"/>
    <mergeCell ref="A18:B18"/>
    <mergeCell ref="C18:C19"/>
    <mergeCell ref="D18:D19"/>
    <mergeCell ref="E18:E19"/>
    <mergeCell ref="F8:F9"/>
    <mergeCell ref="F18:F19"/>
    <mergeCell ref="G18:G19"/>
    <mergeCell ref="H18:H19"/>
    <mergeCell ref="I18:I19"/>
    <mergeCell ref="G8:G9"/>
    <mergeCell ref="N18:N19"/>
    <mergeCell ref="J18:J19"/>
    <mergeCell ref="K18:K19"/>
    <mergeCell ref="L18:L19"/>
    <mergeCell ref="M18:M1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showZeros="0" zoomScalePageLayoutView="0" workbookViewId="0" topLeftCell="A7">
      <selection activeCell="J17" sqref="J17"/>
    </sheetView>
  </sheetViews>
  <sheetFormatPr defaultColWidth="9.140625" defaultRowHeight="12.75"/>
  <cols>
    <col min="1" max="2" width="3.140625" style="2" customWidth="1"/>
    <col min="3" max="3" width="4.57421875" style="2" customWidth="1"/>
    <col min="4" max="4" width="10.57421875" style="2" bestFit="1" customWidth="1"/>
    <col min="5" max="5" width="14.28125" style="2" customWidth="1"/>
    <col min="6" max="6" width="9.00390625" style="2" customWidth="1"/>
    <col min="7" max="7" width="5.00390625" style="2" bestFit="1" customWidth="1"/>
    <col min="8" max="8" width="3.421875" style="2" customWidth="1"/>
    <col min="9" max="9" width="7.7109375" style="2" bestFit="1" customWidth="1"/>
    <col min="10" max="10" width="4.421875" style="2" customWidth="1"/>
    <col min="11" max="11" width="5.140625" style="2" customWidth="1"/>
    <col min="12" max="12" width="9.57421875" style="2" customWidth="1"/>
    <col min="13" max="13" width="7.8515625" style="2" customWidth="1"/>
    <col min="14" max="14" width="7.7109375" style="2" customWidth="1"/>
    <col min="15" max="20" width="9.57421875" style="2" customWidth="1"/>
    <col min="21" max="16384" width="9.140625" style="2" customWidth="1"/>
  </cols>
  <sheetData>
    <row r="1" spans="1:12" ht="20.25" customHeight="1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2" ht="20.25" customHeight="1">
      <c r="A2" s="1" t="s">
        <v>1</v>
      </c>
      <c r="D2" s="3"/>
      <c r="E2" s="3"/>
      <c r="F2" s="3"/>
      <c r="G2" s="3"/>
      <c r="H2" s="3"/>
      <c r="I2" s="3"/>
      <c r="J2" s="3"/>
      <c r="K2" s="3"/>
      <c r="L2" s="3"/>
    </row>
    <row r="3" spans="3:12" ht="12.75" customHeight="1">
      <c r="C3" s="4" t="s">
        <v>171</v>
      </c>
      <c r="D3" s="5"/>
      <c r="E3" s="5"/>
      <c r="F3" s="5"/>
      <c r="G3" s="5"/>
      <c r="H3" s="5"/>
      <c r="I3" s="5"/>
      <c r="J3" s="5"/>
      <c r="K3" s="5"/>
      <c r="L3" s="5"/>
    </row>
    <row r="4" spans="3:14" ht="12.75" customHeight="1"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0" ht="19.5" customHeight="1">
      <c r="A5" s="6"/>
      <c r="B5" s="6"/>
      <c r="C5" s="6"/>
      <c r="D5" s="7" t="s">
        <v>184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9.5" customHeight="1">
      <c r="A7" s="8"/>
      <c r="B7" s="8"/>
      <c r="C7" s="6"/>
      <c r="D7" s="6"/>
      <c r="E7" s="6"/>
      <c r="F7" s="6"/>
      <c r="G7" s="6"/>
      <c r="H7" s="6"/>
      <c r="I7" s="6"/>
      <c r="J7" s="6"/>
      <c r="K7" s="6"/>
      <c r="L7" s="54"/>
      <c r="M7" s="54"/>
      <c r="N7" s="54"/>
      <c r="O7" s="6"/>
      <c r="P7" s="6"/>
      <c r="Q7" s="6"/>
      <c r="R7" s="6"/>
      <c r="S7" s="6"/>
      <c r="T7" s="6"/>
    </row>
    <row r="8" spans="1:20" ht="19.5" customHeight="1">
      <c r="A8" s="128" t="s">
        <v>5</v>
      </c>
      <c r="B8" s="129"/>
      <c r="C8" s="130" t="s">
        <v>6</v>
      </c>
      <c r="D8" s="132" t="s">
        <v>7</v>
      </c>
      <c r="E8" s="134" t="s">
        <v>8</v>
      </c>
      <c r="F8" s="124" t="s">
        <v>9</v>
      </c>
      <c r="G8" s="126" t="s">
        <v>10</v>
      </c>
      <c r="H8" s="126" t="s">
        <v>11</v>
      </c>
      <c r="I8" s="126" t="s">
        <v>12</v>
      </c>
      <c r="J8" s="126" t="s">
        <v>13</v>
      </c>
      <c r="K8" s="124" t="s">
        <v>14</v>
      </c>
      <c r="L8" s="141" t="s">
        <v>88</v>
      </c>
      <c r="M8" s="140" t="s">
        <v>16</v>
      </c>
      <c r="N8" s="140" t="s">
        <v>17</v>
      </c>
      <c r="O8" s="6"/>
      <c r="P8" s="6"/>
      <c r="Q8" s="6"/>
      <c r="R8" s="6"/>
      <c r="S8" s="6"/>
      <c r="T8" s="6"/>
    </row>
    <row r="9" spans="1:20" ht="15" customHeight="1">
      <c r="A9" s="10" t="s">
        <v>18</v>
      </c>
      <c r="B9" s="38" t="s">
        <v>39</v>
      </c>
      <c r="C9" s="131"/>
      <c r="D9" s="133"/>
      <c r="E9" s="135"/>
      <c r="F9" s="125"/>
      <c r="G9" s="127"/>
      <c r="H9" s="127"/>
      <c r="I9" s="127"/>
      <c r="J9" s="127"/>
      <c r="K9" s="125"/>
      <c r="L9" s="141"/>
      <c r="M9" s="140"/>
      <c r="N9" s="140"/>
      <c r="O9" s="6"/>
      <c r="P9" s="6"/>
      <c r="Q9" s="6"/>
      <c r="R9" s="6"/>
      <c r="S9" s="6"/>
      <c r="T9" s="6"/>
    </row>
    <row r="10" spans="1:20" ht="19.5" customHeight="1">
      <c r="A10" s="14">
        <v>1</v>
      </c>
      <c r="B10" s="11"/>
      <c r="C10" s="58">
        <v>83</v>
      </c>
      <c r="D10" s="29" t="s">
        <v>109</v>
      </c>
      <c r="E10" s="30" t="s">
        <v>110</v>
      </c>
      <c r="F10" s="31">
        <v>33407</v>
      </c>
      <c r="G10" s="32">
        <f>IF(COUNT(F10)=0,"---",41070-F10)</f>
        <v>7663</v>
      </c>
      <c r="H10" s="33" t="s">
        <v>30</v>
      </c>
      <c r="I10" s="34" t="s">
        <v>57</v>
      </c>
      <c r="J10" s="23">
        <v>1</v>
      </c>
      <c r="K10" s="55"/>
      <c r="L10" s="56">
        <v>0.002065277777777778</v>
      </c>
      <c r="M10" s="57">
        <f>L10*J10</f>
        <v>0.002065277777777778</v>
      </c>
      <c r="N10" s="57"/>
      <c r="O10" s="36"/>
      <c r="P10" s="36"/>
      <c r="Q10" s="36"/>
      <c r="R10" s="36"/>
      <c r="S10" s="36"/>
      <c r="T10" s="36"/>
    </row>
    <row r="11" spans="1:20" ht="19.5" customHeight="1">
      <c r="A11" s="14">
        <v>2</v>
      </c>
      <c r="B11" s="38">
        <v>1</v>
      </c>
      <c r="C11" s="59">
        <v>108</v>
      </c>
      <c r="D11" s="44" t="s">
        <v>111</v>
      </c>
      <c r="E11" s="45" t="s">
        <v>112</v>
      </c>
      <c r="F11" s="46" t="s">
        <v>113</v>
      </c>
      <c r="G11" s="47" t="str">
        <f>IF(COUNT(F11)=0,"---",41070-F11)</f>
        <v>---</v>
      </c>
      <c r="H11" s="48" t="s">
        <v>26</v>
      </c>
      <c r="I11" s="49" t="s">
        <v>43</v>
      </c>
      <c r="J11" s="23">
        <v>1</v>
      </c>
      <c r="K11" s="55"/>
      <c r="L11" s="56">
        <v>0.0021295138888888887</v>
      </c>
      <c r="M11" s="57">
        <f>L11*J11</f>
        <v>0.0021295138888888887</v>
      </c>
      <c r="N11" s="57"/>
      <c r="O11" s="36"/>
      <c r="P11" s="36"/>
      <c r="Q11" s="36"/>
      <c r="R11" s="36"/>
      <c r="S11" s="36"/>
      <c r="T11" s="36"/>
    </row>
    <row r="12" spans="1:20" ht="19.5" customHeight="1">
      <c r="A12" s="14">
        <v>3</v>
      </c>
      <c r="B12" s="11"/>
      <c r="C12" s="12">
        <v>104</v>
      </c>
      <c r="D12" s="17" t="s">
        <v>89</v>
      </c>
      <c r="E12" s="18" t="s">
        <v>90</v>
      </c>
      <c r="F12" s="19">
        <v>26668</v>
      </c>
      <c r="G12" s="20">
        <f>IF(COUNT(F12)=0,"---",41070-F12)</f>
        <v>14402</v>
      </c>
      <c r="H12" s="21" t="s">
        <v>30</v>
      </c>
      <c r="I12" s="22" t="s">
        <v>23</v>
      </c>
      <c r="J12" s="23">
        <v>1</v>
      </c>
      <c r="K12" s="55">
        <v>0.9814</v>
      </c>
      <c r="L12" s="56">
        <v>0.002844791666666667</v>
      </c>
      <c r="M12" s="57">
        <f>L12*J12</f>
        <v>0.002844791666666667</v>
      </c>
      <c r="N12" s="57">
        <f>M12*K12</f>
        <v>0.002791878541666667</v>
      </c>
      <c r="O12" s="36"/>
      <c r="P12" s="36"/>
      <c r="Q12" s="36"/>
      <c r="R12" s="36"/>
      <c r="S12" s="36"/>
      <c r="T12" s="36"/>
    </row>
    <row r="14" ht="13.5" customHeight="1">
      <c r="D14" s="7"/>
    </row>
    <row r="15" spans="1:20" ht="19.5" customHeight="1">
      <c r="A15" s="6"/>
      <c r="B15" s="6"/>
      <c r="C15" s="6"/>
      <c r="D15" s="7" t="s">
        <v>185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9.5" customHeight="1">
      <c r="A17" s="8"/>
      <c r="B17" s="8"/>
      <c r="C17" s="6"/>
      <c r="D17" s="6"/>
      <c r="E17" s="6"/>
      <c r="F17" s="6"/>
      <c r="G17" s="6"/>
      <c r="H17" s="6"/>
      <c r="I17" s="6"/>
      <c r="J17" s="6"/>
      <c r="K17" s="6"/>
      <c r="L17" s="54"/>
      <c r="M17" s="54"/>
      <c r="N17" s="54"/>
      <c r="O17" s="6"/>
      <c r="P17" s="6"/>
      <c r="Q17" s="6"/>
      <c r="R17" s="6"/>
      <c r="S17" s="6"/>
      <c r="T17" s="6"/>
    </row>
    <row r="18" spans="1:20" ht="19.5" customHeight="1">
      <c r="A18" s="128" t="s">
        <v>5</v>
      </c>
      <c r="B18" s="129"/>
      <c r="C18" s="130" t="s">
        <v>6</v>
      </c>
      <c r="D18" s="132" t="s">
        <v>7</v>
      </c>
      <c r="E18" s="134" t="s">
        <v>8</v>
      </c>
      <c r="F18" s="124" t="s">
        <v>9</v>
      </c>
      <c r="G18" s="126" t="s">
        <v>10</v>
      </c>
      <c r="H18" s="126" t="s">
        <v>11</v>
      </c>
      <c r="I18" s="126" t="s">
        <v>12</v>
      </c>
      <c r="J18" s="126" t="s">
        <v>13</v>
      </c>
      <c r="K18" s="124" t="s">
        <v>14</v>
      </c>
      <c r="L18" s="141" t="s">
        <v>88</v>
      </c>
      <c r="M18" s="140" t="s">
        <v>16</v>
      </c>
      <c r="N18" s="140" t="s">
        <v>17</v>
      </c>
      <c r="O18" s="6"/>
      <c r="P18" s="6"/>
      <c r="Q18" s="6"/>
      <c r="R18" s="6"/>
      <c r="S18" s="6"/>
      <c r="T18" s="6"/>
    </row>
    <row r="19" spans="1:20" ht="15" customHeight="1">
      <c r="A19" s="10" t="s">
        <v>18</v>
      </c>
      <c r="B19" s="38"/>
      <c r="C19" s="131"/>
      <c r="D19" s="133"/>
      <c r="E19" s="135"/>
      <c r="F19" s="125"/>
      <c r="G19" s="127"/>
      <c r="H19" s="127"/>
      <c r="I19" s="127"/>
      <c r="J19" s="127"/>
      <c r="K19" s="125"/>
      <c r="L19" s="141"/>
      <c r="M19" s="140"/>
      <c r="N19" s="140"/>
      <c r="O19" s="6"/>
      <c r="P19" s="6"/>
      <c r="Q19" s="6"/>
      <c r="R19" s="6"/>
      <c r="S19" s="6"/>
      <c r="T19" s="6"/>
    </row>
    <row r="20" spans="1:20" ht="19.5" customHeight="1">
      <c r="A20" s="14">
        <v>1</v>
      </c>
      <c r="B20" s="11"/>
      <c r="C20" s="58">
        <v>80</v>
      </c>
      <c r="D20" s="29" t="s">
        <v>100</v>
      </c>
      <c r="E20" s="30" t="s">
        <v>101</v>
      </c>
      <c r="F20" s="31">
        <v>26749</v>
      </c>
      <c r="G20" s="32">
        <f aca="true" t="shared" si="0" ref="G20:G25">IF(COUNT(F20)=0,"---",41070-F20)</f>
        <v>14321</v>
      </c>
      <c r="H20" s="33" t="s">
        <v>30</v>
      </c>
      <c r="I20" s="34" t="s">
        <v>57</v>
      </c>
      <c r="J20" s="23">
        <v>1</v>
      </c>
      <c r="K20" s="55"/>
      <c r="L20" s="56">
        <v>0.0016304398148148148</v>
      </c>
      <c r="M20" s="57">
        <f aca="true" t="shared" si="1" ref="M20:N23">L20*J20</f>
        <v>0.0016304398148148148</v>
      </c>
      <c r="N20" s="57">
        <f t="shared" si="1"/>
        <v>0</v>
      </c>
      <c r="O20" s="36"/>
      <c r="P20" s="36"/>
      <c r="Q20" s="36"/>
      <c r="R20" s="36"/>
      <c r="S20" s="36"/>
      <c r="T20" s="36"/>
    </row>
    <row r="21" spans="1:20" ht="19.5" customHeight="1">
      <c r="A21" s="14">
        <v>2</v>
      </c>
      <c r="B21" s="11"/>
      <c r="C21" s="58">
        <v>79</v>
      </c>
      <c r="D21" s="29" t="s">
        <v>92</v>
      </c>
      <c r="E21" s="30" t="s">
        <v>93</v>
      </c>
      <c r="F21" s="31">
        <v>34164</v>
      </c>
      <c r="G21" s="32">
        <f t="shared" si="0"/>
        <v>6906</v>
      </c>
      <c r="H21" s="33" t="s">
        <v>30</v>
      </c>
      <c r="I21" s="34" t="s">
        <v>57</v>
      </c>
      <c r="J21" s="23">
        <v>1</v>
      </c>
      <c r="K21" s="55"/>
      <c r="L21" s="56">
        <v>0.001750462962962963</v>
      </c>
      <c r="M21" s="57">
        <f t="shared" si="1"/>
        <v>0.001750462962962963</v>
      </c>
      <c r="N21" s="57">
        <f t="shared" si="1"/>
        <v>0</v>
      </c>
      <c r="O21" s="36"/>
      <c r="P21" s="36"/>
      <c r="Q21" s="36"/>
      <c r="R21" s="36"/>
      <c r="S21" s="36"/>
      <c r="T21" s="36"/>
    </row>
    <row r="22" spans="1:20" ht="19.5" customHeight="1">
      <c r="A22" s="14">
        <v>3</v>
      </c>
      <c r="B22" s="11"/>
      <c r="C22" s="58">
        <v>88</v>
      </c>
      <c r="D22" s="29" t="s">
        <v>94</v>
      </c>
      <c r="E22" s="30" t="s">
        <v>95</v>
      </c>
      <c r="F22" s="31">
        <v>34736</v>
      </c>
      <c r="G22" s="32">
        <f t="shared" si="0"/>
        <v>6334</v>
      </c>
      <c r="H22" s="33" t="s">
        <v>26</v>
      </c>
      <c r="I22" s="34" t="s">
        <v>60</v>
      </c>
      <c r="J22" s="23">
        <v>1</v>
      </c>
      <c r="K22" s="55"/>
      <c r="L22" s="56">
        <v>0.0018146990740740738</v>
      </c>
      <c r="M22" s="57">
        <f t="shared" si="1"/>
        <v>0.0018146990740740738</v>
      </c>
      <c r="N22" s="57">
        <f t="shared" si="1"/>
        <v>0</v>
      </c>
      <c r="O22" s="36"/>
      <c r="P22" s="36"/>
      <c r="Q22" s="36"/>
      <c r="R22" s="36"/>
      <c r="S22" s="36"/>
      <c r="T22" s="36"/>
    </row>
    <row r="23" spans="1:20" ht="19.5" customHeight="1">
      <c r="A23" s="14">
        <v>4</v>
      </c>
      <c r="B23" s="11"/>
      <c r="C23" s="58">
        <v>97</v>
      </c>
      <c r="D23" s="29" t="s">
        <v>104</v>
      </c>
      <c r="E23" s="30" t="s">
        <v>105</v>
      </c>
      <c r="F23" s="31">
        <v>31422</v>
      </c>
      <c r="G23" s="32">
        <f t="shared" si="0"/>
        <v>9648</v>
      </c>
      <c r="H23" s="33" t="s">
        <v>30</v>
      </c>
      <c r="I23" s="34" t="s">
        <v>27</v>
      </c>
      <c r="J23" s="23">
        <v>1</v>
      </c>
      <c r="K23" s="55"/>
      <c r="L23" s="56">
        <v>0.0018781249999999998</v>
      </c>
      <c r="M23" s="57">
        <f t="shared" si="1"/>
        <v>0.0018781249999999998</v>
      </c>
      <c r="N23" s="57">
        <f t="shared" si="1"/>
        <v>0</v>
      </c>
      <c r="O23" s="36"/>
      <c r="P23" s="36"/>
      <c r="Q23" s="36"/>
      <c r="R23" s="36"/>
      <c r="S23" s="36"/>
      <c r="T23" s="36"/>
    </row>
    <row r="24" spans="1:20" ht="19.5" customHeight="1">
      <c r="A24" s="14"/>
      <c r="B24" s="11"/>
      <c r="C24" s="58">
        <v>107</v>
      </c>
      <c r="D24" s="29" t="s">
        <v>102</v>
      </c>
      <c r="E24" s="30" t="s">
        <v>103</v>
      </c>
      <c r="F24" s="31">
        <v>24406</v>
      </c>
      <c r="G24" s="32">
        <f t="shared" si="0"/>
        <v>16664</v>
      </c>
      <c r="H24" s="33" t="s">
        <v>30</v>
      </c>
      <c r="I24" s="34" t="s">
        <v>23</v>
      </c>
      <c r="J24" s="23">
        <v>1</v>
      </c>
      <c r="K24" s="55"/>
      <c r="L24" s="56" t="s">
        <v>36</v>
      </c>
      <c r="M24" s="57"/>
      <c r="N24" s="57"/>
      <c r="O24" s="36"/>
      <c r="P24" s="36"/>
      <c r="Q24" s="36"/>
      <c r="R24" s="36"/>
      <c r="S24" s="36"/>
      <c r="T24" s="36"/>
    </row>
    <row r="25" spans="1:20" ht="19.5" customHeight="1">
      <c r="A25" s="14"/>
      <c r="B25" s="11"/>
      <c r="C25" s="58">
        <v>105</v>
      </c>
      <c r="D25" s="29" t="s">
        <v>73</v>
      </c>
      <c r="E25" s="30" t="s">
        <v>106</v>
      </c>
      <c r="F25" s="31">
        <v>27159</v>
      </c>
      <c r="G25" s="32">
        <f t="shared" si="0"/>
        <v>13911</v>
      </c>
      <c r="H25" s="33" t="s">
        <v>30</v>
      </c>
      <c r="I25" s="34" t="s">
        <v>23</v>
      </c>
      <c r="J25" s="23">
        <v>1</v>
      </c>
      <c r="K25" s="55"/>
      <c r="L25" s="56" t="s">
        <v>36</v>
      </c>
      <c r="M25" s="57"/>
      <c r="N25" s="57"/>
      <c r="O25" s="36"/>
      <c r="P25" s="36"/>
      <c r="Q25" s="36"/>
      <c r="R25" s="36"/>
      <c r="S25" s="36"/>
      <c r="T25" s="36"/>
    </row>
  </sheetData>
  <sheetProtection/>
  <mergeCells count="26">
    <mergeCell ref="N8:N9"/>
    <mergeCell ref="J8:J9"/>
    <mergeCell ref="H8:H9"/>
    <mergeCell ref="L8:L9"/>
    <mergeCell ref="K8:K9"/>
    <mergeCell ref="I8:I9"/>
    <mergeCell ref="M8:M9"/>
    <mergeCell ref="H18:H19"/>
    <mergeCell ref="A18:B18"/>
    <mergeCell ref="C18:C19"/>
    <mergeCell ref="D18:D19"/>
    <mergeCell ref="E18:E19"/>
    <mergeCell ref="A8:B8"/>
    <mergeCell ref="C8:C9"/>
    <mergeCell ref="D8:D9"/>
    <mergeCell ref="E8:E9"/>
    <mergeCell ref="I18:I19"/>
    <mergeCell ref="F8:F9"/>
    <mergeCell ref="G8:G9"/>
    <mergeCell ref="N18:N19"/>
    <mergeCell ref="J18:J19"/>
    <mergeCell ref="K18:K19"/>
    <mergeCell ref="L18:L19"/>
    <mergeCell ref="M18:M19"/>
    <mergeCell ref="F18:F19"/>
    <mergeCell ref="G18:G1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8"/>
  <sheetViews>
    <sheetView showZeros="0" zoomScalePageLayoutView="0" workbookViewId="0" topLeftCell="A10">
      <selection activeCell="A3" sqref="A3"/>
    </sheetView>
  </sheetViews>
  <sheetFormatPr defaultColWidth="9.140625" defaultRowHeight="12.75"/>
  <cols>
    <col min="1" max="3" width="3.140625" style="2" customWidth="1"/>
    <col min="4" max="4" width="4.57421875" style="2" hidden="1" customWidth="1"/>
    <col min="5" max="5" width="10.57421875" style="2" bestFit="1" customWidth="1"/>
    <col min="6" max="6" width="14.28125" style="2" customWidth="1"/>
    <col min="7" max="7" width="9.00390625" style="2" customWidth="1"/>
    <col min="8" max="8" width="5.00390625" style="2" bestFit="1" customWidth="1"/>
    <col min="9" max="9" width="3.421875" style="2" customWidth="1"/>
    <col min="10" max="10" width="7.7109375" style="2" bestFit="1" customWidth="1"/>
    <col min="11" max="11" width="4.421875" style="2" customWidth="1"/>
    <col min="12" max="12" width="5.140625" style="2" customWidth="1"/>
    <col min="13" max="13" width="9.57421875" style="2" customWidth="1"/>
    <col min="14" max="14" width="7.8515625" style="2" customWidth="1"/>
    <col min="15" max="15" width="7.7109375" style="2" customWidth="1"/>
    <col min="16" max="21" width="9.57421875" style="2" customWidth="1"/>
    <col min="22" max="16384" width="9.140625" style="2" customWidth="1"/>
  </cols>
  <sheetData>
    <row r="1" spans="1:13" ht="20.25" customHeight="1">
      <c r="A1" s="1" t="s">
        <v>0</v>
      </c>
      <c r="B1" s="1"/>
      <c r="E1" s="3"/>
      <c r="F1" s="3"/>
      <c r="G1" s="3"/>
      <c r="H1" s="3"/>
      <c r="I1" s="3"/>
      <c r="J1" s="3"/>
      <c r="K1" s="3"/>
      <c r="L1" s="3"/>
      <c r="M1" s="3"/>
    </row>
    <row r="2" spans="1:13" ht="20.25" customHeight="1">
      <c r="A2" s="1" t="s">
        <v>1</v>
      </c>
      <c r="B2" s="1"/>
      <c r="E2" s="3"/>
      <c r="F2" s="3"/>
      <c r="G2" s="3"/>
      <c r="H2" s="3"/>
      <c r="I2" s="3"/>
      <c r="J2" s="3"/>
      <c r="K2" s="3"/>
      <c r="L2" s="3"/>
      <c r="M2" s="3"/>
    </row>
    <row r="3" spans="6:13" ht="12.75" customHeight="1">
      <c r="F3" s="4" t="s">
        <v>2</v>
      </c>
      <c r="G3" s="5"/>
      <c r="H3" s="5"/>
      <c r="I3" s="5"/>
      <c r="J3" s="5"/>
      <c r="K3" s="5"/>
      <c r="L3" s="5"/>
      <c r="M3" s="5"/>
    </row>
    <row r="4" spans="4:15" ht="12.75" customHeight="1"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1" ht="19.5" customHeight="1">
      <c r="A5" s="6"/>
      <c r="B5" s="6"/>
      <c r="C5" s="6"/>
      <c r="D5" s="6"/>
      <c r="E5" s="7" t="s">
        <v>108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9.5" customHeight="1">
      <c r="A7" s="8"/>
      <c r="B7" s="8"/>
      <c r="C7" s="8"/>
      <c r="D7" s="6"/>
      <c r="E7" s="6"/>
      <c r="F7" s="6"/>
      <c r="G7" s="6"/>
      <c r="H7" s="6"/>
      <c r="I7" s="6"/>
      <c r="J7" s="6"/>
      <c r="K7" s="6"/>
      <c r="L7" s="6"/>
      <c r="M7" s="54"/>
      <c r="N7" s="54"/>
      <c r="O7" s="54"/>
      <c r="P7" s="6"/>
      <c r="Q7" s="6"/>
      <c r="R7" s="6"/>
      <c r="S7" s="6"/>
      <c r="T7" s="6"/>
      <c r="U7" s="6"/>
    </row>
    <row r="8" spans="1:21" ht="19.5" customHeight="1">
      <c r="A8" s="128" t="s">
        <v>5</v>
      </c>
      <c r="B8" s="129"/>
      <c r="C8" s="136"/>
      <c r="D8" s="130" t="s">
        <v>6</v>
      </c>
      <c r="E8" s="132" t="s">
        <v>7</v>
      </c>
      <c r="F8" s="134" t="s">
        <v>8</v>
      </c>
      <c r="G8" s="124" t="s">
        <v>9</v>
      </c>
      <c r="H8" s="126" t="s">
        <v>10</v>
      </c>
      <c r="I8" s="126" t="s">
        <v>11</v>
      </c>
      <c r="J8" s="126" t="s">
        <v>12</v>
      </c>
      <c r="K8" s="126" t="s">
        <v>13</v>
      </c>
      <c r="L8" s="124" t="s">
        <v>14</v>
      </c>
      <c r="M8" s="141" t="s">
        <v>88</v>
      </c>
      <c r="N8" s="140" t="s">
        <v>16</v>
      </c>
      <c r="O8" s="140" t="s">
        <v>17</v>
      </c>
      <c r="P8" s="6"/>
      <c r="Q8" s="6"/>
      <c r="R8" s="6"/>
      <c r="S8" s="6"/>
      <c r="T8" s="6"/>
      <c r="U8" s="6"/>
    </row>
    <row r="9" spans="1:21" ht="15" customHeight="1">
      <c r="A9" s="10" t="s">
        <v>18</v>
      </c>
      <c r="B9" s="10"/>
      <c r="C9" s="12" t="s">
        <v>19</v>
      </c>
      <c r="D9" s="131"/>
      <c r="E9" s="133"/>
      <c r="F9" s="135"/>
      <c r="G9" s="125"/>
      <c r="H9" s="127"/>
      <c r="I9" s="127"/>
      <c r="J9" s="127"/>
      <c r="K9" s="127"/>
      <c r="L9" s="125"/>
      <c r="M9" s="141"/>
      <c r="N9" s="140"/>
      <c r="O9" s="140"/>
      <c r="P9" s="6"/>
      <c r="Q9" s="6"/>
      <c r="R9" s="6"/>
      <c r="S9" s="6"/>
      <c r="T9" s="6"/>
      <c r="U9" s="6"/>
    </row>
    <row r="10" spans="1:21" ht="19.5" customHeight="1">
      <c r="A10" s="14">
        <v>1</v>
      </c>
      <c r="B10" s="14"/>
      <c r="C10" s="11"/>
      <c r="D10" s="58">
        <v>83</v>
      </c>
      <c r="E10" s="29" t="s">
        <v>109</v>
      </c>
      <c r="F10" s="30" t="s">
        <v>110</v>
      </c>
      <c r="G10" s="31">
        <v>33407</v>
      </c>
      <c r="H10" s="32">
        <f>IF(COUNT(G10)=0,"---",41070-G10)</f>
        <v>7663</v>
      </c>
      <c r="I10" s="33" t="s">
        <v>30</v>
      </c>
      <c r="J10" s="34" t="s">
        <v>57</v>
      </c>
      <c r="K10" s="23">
        <v>1</v>
      </c>
      <c r="L10" s="55"/>
      <c r="M10" s="56">
        <v>0.004154861111111111</v>
      </c>
      <c r="N10" s="57">
        <f aca="true" t="shared" si="0" ref="N10:O12">M10*K10</f>
        <v>0.004154861111111111</v>
      </c>
      <c r="O10" s="57">
        <f t="shared" si="0"/>
        <v>0</v>
      </c>
      <c r="P10" s="36"/>
      <c r="Q10" s="36"/>
      <c r="R10" s="36"/>
      <c r="S10" s="36"/>
      <c r="T10" s="36"/>
      <c r="U10" s="36"/>
    </row>
    <row r="11" spans="1:21" s="37" customFormat="1" ht="19.5" customHeight="1">
      <c r="A11" s="39">
        <v>2</v>
      </c>
      <c r="B11" s="39"/>
      <c r="C11" s="15">
        <v>1</v>
      </c>
      <c r="D11" s="12">
        <v>101</v>
      </c>
      <c r="E11" s="17" t="s">
        <v>20</v>
      </c>
      <c r="F11" s="18" t="s">
        <v>21</v>
      </c>
      <c r="G11" s="19">
        <v>22772</v>
      </c>
      <c r="H11" s="20">
        <f>IF(COUNT(G11)=0,"---",41070-G11)</f>
        <v>18298</v>
      </c>
      <c r="I11" s="21" t="s">
        <v>22</v>
      </c>
      <c r="J11" s="22" t="s">
        <v>23</v>
      </c>
      <c r="K11" s="23">
        <v>0.95</v>
      </c>
      <c r="L11" s="55">
        <v>0.8403</v>
      </c>
      <c r="M11" s="56">
        <v>0.004484490740740741</v>
      </c>
      <c r="N11" s="57">
        <f t="shared" si="0"/>
        <v>0.004260266203703704</v>
      </c>
      <c r="O11" s="57">
        <f t="shared" si="0"/>
        <v>0.0035799016909722225</v>
      </c>
      <c r="P11" s="6"/>
      <c r="Q11" s="6"/>
      <c r="R11" s="6"/>
      <c r="S11" s="6"/>
      <c r="T11" s="6"/>
      <c r="U11" s="6"/>
    </row>
    <row r="12" spans="1:21" ht="19.5" customHeight="1">
      <c r="A12" s="39">
        <v>3</v>
      </c>
      <c r="B12" s="39"/>
      <c r="C12" s="15">
        <v>2</v>
      </c>
      <c r="D12" s="12">
        <v>104</v>
      </c>
      <c r="E12" s="17" t="s">
        <v>89</v>
      </c>
      <c r="F12" s="18" t="s">
        <v>90</v>
      </c>
      <c r="G12" s="19">
        <v>26668</v>
      </c>
      <c r="H12" s="20">
        <f>IF(COUNT(G12)=0,"---",41070-G12)</f>
        <v>14402</v>
      </c>
      <c r="I12" s="21" t="s">
        <v>30</v>
      </c>
      <c r="J12" s="22" t="s">
        <v>23</v>
      </c>
      <c r="K12" s="23">
        <v>1</v>
      </c>
      <c r="L12" s="55">
        <v>0.9547</v>
      </c>
      <c r="M12" s="56">
        <v>0.005577662037037037</v>
      </c>
      <c r="N12" s="57">
        <f t="shared" si="0"/>
        <v>0.005577662037037037</v>
      </c>
      <c r="O12" s="57">
        <f t="shared" si="0"/>
        <v>0.00532499394675926</v>
      </c>
      <c r="P12" s="6"/>
      <c r="Q12" s="6"/>
      <c r="R12" s="6"/>
      <c r="S12" s="6"/>
      <c r="T12" s="6"/>
      <c r="U12" s="6"/>
    </row>
    <row r="13" spans="1:21" ht="19.5" customHeight="1">
      <c r="A13" s="39"/>
      <c r="B13" s="39"/>
      <c r="C13" s="10"/>
      <c r="D13" s="58">
        <v>108</v>
      </c>
      <c r="E13" s="29" t="s">
        <v>111</v>
      </c>
      <c r="F13" s="30" t="s">
        <v>112</v>
      </c>
      <c r="G13" s="31" t="s">
        <v>113</v>
      </c>
      <c r="H13" s="32" t="str">
        <f>IF(COUNT(G13)=0,"---",41070-G13)</f>
        <v>---</v>
      </c>
      <c r="I13" s="33" t="s">
        <v>26</v>
      </c>
      <c r="J13" s="34" t="s">
        <v>43</v>
      </c>
      <c r="K13" s="23"/>
      <c r="L13" s="55"/>
      <c r="M13" s="56" t="s">
        <v>36</v>
      </c>
      <c r="N13" s="57"/>
      <c r="O13" s="57"/>
      <c r="P13" s="6"/>
      <c r="Q13" s="6"/>
      <c r="R13" s="6"/>
      <c r="S13" s="6"/>
      <c r="T13" s="6"/>
      <c r="U13" s="6"/>
    </row>
    <row r="14" spans="4:15" ht="19.5" customHeight="1"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21" ht="19.5" customHeight="1">
      <c r="A15" s="6"/>
      <c r="B15" s="6"/>
      <c r="C15" s="6"/>
      <c r="D15" s="6"/>
      <c r="E15" s="7" t="s">
        <v>119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9.5" customHeight="1">
      <c r="A16" s="8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54"/>
      <c r="N16" s="54"/>
      <c r="O16" s="54"/>
      <c r="P16" s="6"/>
      <c r="Q16" s="6"/>
      <c r="R16" s="6"/>
      <c r="S16" s="6"/>
      <c r="T16" s="6"/>
      <c r="U16" s="6"/>
    </row>
    <row r="17" spans="1:21" ht="19.5" customHeight="1">
      <c r="A17" s="128" t="s">
        <v>5</v>
      </c>
      <c r="B17" s="129"/>
      <c r="C17" s="136"/>
      <c r="D17" s="130" t="s">
        <v>6</v>
      </c>
      <c r="E17" s="132" t="s">
        <v>7</v>
      </c>
      <c r="F17" s="134" t="s">
        <v>8</v>
      </c>
      <c r="G17" s="124" t="s">
        <v>9</v>
      </c>
      <c r="H17" s="126" t="s">
        <v>10</v>
      </c>
      <c r="I17" s="126" t="s">
        <v>11</v>
      </c>
      <c r="J17" s="126" t="s">
        <v>12</v>
      </c>
      <c r="K17" s="126" t="s">
        <v>13</v>
      </c>
      <c r="L17" s="124" t="s">
        <v>14</v>
      </c>
      <c r="M17" s="141" t="s">
        <v>88</v>
      </c>
      <c r="N17" s="140" t="s">
        <v>16</v>
      </c>
      <c r="O17" s="140" t="s">
        <v>17</v>
      </c>
      <c r="P17" s="6"/>
      <c r="Q17" s="6"/>
      <c r="R17" s="6"/>
      <c r="S17" s="6"/>
      <c r="T17" s="6"/>
      <c r="U17" s="6"/>
    </row>
    <row r="18" spans="1:21" ht="19.5" customHeight="1">
      <c r="A18" s="10" t="s">
        <v>18</v>
      </c>
      <c r="B18" s="38" t="s">
        <v>39</v>
      </c>
      <c r="C18" s="12" t="s">
        <v>19</v>
      </c>
      <c r="D18" s="131"/>
      <c r="E18" s="133"/>
      <c r="F18" s="135"/>
      <c r="G18" s="125"/>
      <c r="H18" s="127"/>
      <c r="I18" s="127"/>
      <c r="J18" s="127"/>
      <c r="K18" s="127"/>
      <c r="L18" s="125"/>
      <c r="M18" s="141"/>
      <c r="N18" s="140"/>
      <c r="O18" s="140"/>
      <c r="P18" s="6"/>
      <c r="Q18" s="6"/>
      <c r="R18" s="6"/>
      <c r="S18" s="6"/>
      <c r="T18" s="6"/>
      <c r="U18" s="6"/>
    </row>
    <row r="19" spans="1:21" ht="19.5" customHeight="1">
      <c r="A19" s="39">
        <v>1</v>
      </c>
      <c r="B19" s="10"/>
      <c r="C19" s="10"/>
      <c r="D19" s="58">
        <v>80</v>
      </c>
      <c r="E19" s="29" t="s">
        <v>100</v>
      </c>
      <c r="F19" s="30" t="s">
        <v>101</v>
      </c>
      <c r="G19" s="40">
        <v>26749</v>
      </c>
      <c r="H19" s="41">
        <f aca="true" t="shared" si="1" ref="H19:H28">IF(COUNT(G19)=0,"---",41070-G19)</f>
        <v>14321</v>
      </c>
      <c r="I19" s="33" t="s">
        <v>30</v>
      </c>
      <c r="J19" s="34" t="s">
        <v>57</v>
      </c>
      <c r="K19" s="23">
        <v>1</v>
      </c>
      <c r="L19" s="55"/>
      <c r="M19" s="56">
        <v>0.003309490740740741</v>
      </c>
      <c r="N19" s="57">
        <f aca="true" t="shared" si="2" ref="N19:O26">M19*K19</f>
        <v>0.003309490740740741</v>
      </c>
      <c r="O19" s="57">
        <f t="shared" si="2"/>
        <v>0</v>
      </c>
      <c r="P19" s="6"/>
      <c r="Q19" s="6"/>
      <c r="R19" s="6"/>
      <c r="S19" s="6"/>
      <c r="T19" s="6"/>
      <c r="U19" s="6"/>
    </row>
    <row r="20" spans="1:21" ht="19.5" customHeight="1">
      <c r="A20" s="39">
        <v>2</v>
      </c>
      <c r="B20" s="10"/>
      <c r="C20" s="15">
        <v>1</v>
      </c>
      <c r="D20" s="12">
        <v>61</v>
      </c>
      <c r="E20" s="17" t="s">
        <v>96</v>
      </c>
      <c r="F20" s="18" t="s">
        <v>97</v>
      </c>
      <c r="G20" s="19">
        <v>24822</v>
      </c>
      <c r="H20" s="20">
        <f t="shared" si="1"/>
        <v>16248</v>
      </c>
      <c r="I20" s="21" t="s">
        <v>30</v>
      </c>
      <c r="J20" s="22" t="s">
        <v>31</v>
      </c>
      <c r="K20" s="23">
        <v>1</v>
      </c>
      <c r="L20" s="24">
        <v>0.9035</v>
      </c>
      <c r="M20" s="56">
        <v>0.0035118055555555558</v>
      </c>
      <c r="N20" s="57">
        <f t="shared" si="2"/>
        <v>0.0035118055555555558</v>
      </c>
      <c r="O20" s="57">
        <f t="shared" si="2"/>
        <v>0.0031729163194444444</v>
      </c>
      <c r="P20" s="6"/>
      <c r="Q20" s="6"/>
      <c r="R20" s="6"/>
      <c r="S20" s="6"/>
      <c r="T20" s="6"/>
      <c r="U20" s="6"/>
    </row>
    <row r="21" spans="1:21" ht="19.5" customHeight="1">
      <c r="A21" s="39">
        <v>3</v>
      </c>
      <c r="B21" s="38">
        <v>1</v>
      </c>
      <c r="C21" s="10"/>
      <c r="D21" s="59">
        <v>88</v>
      </c>
      <c r="E21" s="44" t="s">
        <v>94</v>
      </c>
      <c r="F21" s="45" t="s">
        <v>95</v>
      </c>
      <c r="G21" s="46">
        <v>34736</v>
      </c>
      <c r="H21" s="47">
        <f t="shared" si="1"/>
        <v>6334</v>
      </c>
      <c r="I21" s="48" t="s">
        <v>26</v>
      </c>
      <c r="J21" s="49" t="s">
        <v>60</v>
      </c>
      <c r="K21" s="23">
        <v>1</v>
      </c>
      <c r="L21" s="55"/>
      <c r="M21" s="56">
        <v>0.0037021990740740735</v>
      </c>
      <c r="N21" s="57">
        <f t="shared" si="2"/>
        <v>0.0037021990740740735</v>
      </c>
      <c r="O21" s="57">
        <f t="shared" si="2"/>
        <v>0</v>
      </c>
      <c r="P21" s="6"/>
      <c r="Q21" s="6"/>
      <c r="R21" s="6"/>
      <c r="S21" s="6"/>
      <c r="T21" s="6"/>
      <c r="U21" s="6"/>
    </row>
    <row r="22" spans="1:21" ht="19.5" customHeight="1">
      <c r="A22" s="39">
        <v>4</v>
      </c>
      <c r="B22" s="10"/>
      <c r="C22" s="15">
        <v>3</v>
      </c>
      <c r="D22" s="12">
        <v>107</v>
      </c>
      <c r="E22" s="17" t="s">
        <v>102</v>
      </c>
      <c r="F22" s="18" t="s">
        <v>103</v>
      </c>
      <c r="G22" s="19">
        <v>24406</v>
      </c>
      <c r="H22" s="20">
        <f t="shared" si="1"/>
        <v>16664</v>
      </c>
      <c r="I22" s="21" t="s">
        <v>30</v>
      </c>
      <c r="J22" s="22" t="s">
        <v>23</v>
      </c>
      <c r="K22" s="23">
        <v>1</v>
      </c>
      <c r="L22" s="24">
        <v>0.8947</v>
      </c>
      <c r="M22" s="56">
        <v>0.0037363425925925928</v>
      </c>
      <c r="N22" s="57">
        <f t="shared" si="2"/>
        <v>0.0037363425925925928</v>
      </c>
      <c r="O22" s="57">
        <f t="shared" si="2"/>
        <v>0.0033429057175925927</v>
      </c>
      <c r="P22" s="6"/>
      <c r="Q22" s="6"/>
      <c r="R22" s="6"/>
      <c r="S22" s="6"/>
      <c r="T22" s="6"/>
      <c r="U22" s="6"/>
    </row>
    <row r="23" spans="1:21" ht="19.5" customHeight="1">
      <c r="A23" s="39">
        <v>5</v>
      </c>
      <c r="B23" s="10"/>
      <c r="C23" s="10"/>
      <c r="D23" s="58">
        <v>97</v>
      </c>
      <c r="E23" s="29" t="s">
        <v>104</v>
      </c>
      <c r="F23" s="30" t="s">
        <v>105</v>
      </c>
      <c r="G23" s="40">
        <v>31422</v>
      </c>
      <c r="H23" s="41">
        <f t="shared" si="1"/>
        <v>9648</v>
      </c>
      <c r="I23" s="33" t="s">
        <v>30</v>
      </c>
      <c r="J23" s="34" t="s">
        <v>27</v>
      </c>
      <c r="K23" s="23">
        <v>1</v>
      </c>
      <c r="L23" s="55"/>
      <c r="M23" s="56">
        <v>0.0039049768518518518</v>
      </c>
      <c r="N23" s="57">
        <f t="shared" si="2"/>
        <v>0.0039049768518518518</v>
      </c>
      <c r="O23" s="57">
        <f t="shared" si="2"/>
        <v>0</v>
      </c>
      <c r="P23" s="6"/>
      <c r="Q23" s="6"/>
      <c r="R23" s="6"/>
      <c r="S23" s="6"/>
      <c r="T23" s="6"/>
      <c r="U23" s="6"/>
    </row>
    <row r="24" spans="1:21" ht="19.5" customHeight="1">
      <c r="A24" s="39">
        <v>6</v>
      </c>
      <c r="B24" s="10"/>
      <c r="C24" s="10"/>
      <c r="D24" s="58">
        <v>115</v>
      </c>
      <c r="E24" s="29" t="s">
        <v>118</v>
      </c>
      <c r="F24" s="30" t="s">
        <v>117</v>
      </c>
      <c r="G24" s="40" t="s">
        <v>116</v>
      </c>
      <c r="H24" s="41" t="str">
        <f t="shared" si="1"/>
        <v>---</v>
      </c>
      <c r="I24" s="33" t="s">
        <v>30</v>
      </c>
      <c r="J24" s="34" t="s">
        <v>43</v>
      </c>
      <c r="K24" s="23">
        <v>1</v>
      </c>
      <c r="L24" s="55"/>
      <c r="M24" s="56">
        <v>0.003963657407407407</v>
      </c>
      <c r="N24" s="57">
        <f t="shared" si="2"/>
        <v>0.003963657407407407</v>
      </c>
      <c r="O24" s="57">
        <f t="shared" si="2"/>
        <v>0</v>
      </c>
      <c r="P24" s="6"/>
      <c r="Q24" s="6"/>
      <c r="R24" s="6"/>
      <c r="S24" s="6"/>
      <c r="T24" s="6"/>
      <c r="U24" s="6"/>
    </row>
    <row r="25" spans="1:21" ht="19.5" customHeight="1">
      <c r="A25" s="39">
        <v>7</v>
      </c>
      <c r="B25" s="10"/>
      <c r="C25" s="15">
        <v>2</v>
      </c>
      <c r="D25" s="12">
        <v>65</v>
      </c>
      <c r="E25" s="17" t="s">
        <v>98</v>
      </c>
      <c r="F25" s="18" t="s">
        <v>99</v>
      </c>
      <c r="G25" s="19">
        <v>20938</v>
      </c>
      <c r="H25" s="20">
        <f t="shared" si="1"/>
        <v>20132</v>
      </c>
      <c r="I25" s="21" t="s">
        <v>30</v>
      </c>
      <c r="J25" s="22" t="s">
        <v>31</v>
      </c>
      <c r="K25" s="23">
        <v>1</v>
      </c>
      <c r="L25" s="24">
        <v>0.8181</v>
      </c>
      <c r="M25" s="56">
        <v>0.003998958333333333</v>
      </c>
      <c r="N25" s="57">
        <f t="shared" si="2"/>
        <v>0.003998958333333333</v>
      </c>
      <c r="O25" s="57">
        <f t="shared" si="2"/>
        <v>0.0032715478124999997</v>
      </c>
      <c r="P25" s="6"/>
      <c r="Q25" s="6"/>
      <c r="R25" s="6"/>
      <c r="S25" s="6"/>
      <c r="T25" s="6"/>
      <c r="U25" s="6"/>
    </row>
    <row r="26" spans="1:21" ht="19.5" customHeight="1">
      <c r="A26" s="39">
        <v>8</v>
      </c>
      <c r="B26" s="10"/>
      <c r="C26" s="15">
        <v>4</v>
      </c>
      <c r="D26" s="12">
        <v>84</v>
      </c>
      <c r="E26" s="17" t="s">
        <v>77</v>
      </c>
      <c r="F26" s="18" t="s">
        <v>78</v>
      </c>
      <c r="G26" s="19">
        <v>18770</v>
      </c>
      <c r="H26" s="20">
        <f t="shared" si="1"/>
        <v>22300</v>
      </c>
      <c r="I26" s="21" t="s">
        <v>22</v>
      </c>
      <c r="J26" s="22" t="s">
        <v>57</v>
      </c>
      <c r="K26" s="23">
        <v>0.95</v>
      </c>
      <c r="L26" s="24">
        <v>0.7783</v>
      </c>
      <c r="M26" s="56">
        <v>0.006336921296296296</v>
      </c>
      <c r="N26" s="57">
        <f t="shared" si="2"/>
        <v>0.006020075231481481</v>
      </c>
      <c r="O26" s="57">
        <f t="shared" si="2"/>
        <v>0.0046854245526620365</v>
      </c>
      <c r="P26" s="6"/>
      <c r="Q26" s="6"/>
      <c r="R26" s="6"/>
      <c r="S26" s="6"/>
      <c r="T26" s="6"/>
      <c r="U26" s="6"/>
    </row>
    <row r="27" spans="1:21" ht="19.5" customHeight="1">
      <c r="A27" s="39"/>
      <c r="B27" s="10"/>
      <c r="C27" s="10"/>
      <c r="D27" s="58">
        <v>114</v>
      </c>
      <c r="E27" s="29" t="s">
        <v>115</v>
      </c>
      <c r="F27" s="30" t="s">
        <v>114</v>
      </c>
      <c r="G27" s="40" t="s">
        <v>42</v>
      </c>
      <c r="H27" s="41" t="str">
        <f t="shared" si="1"/>
        <v>---</v>
      </c>
      <c r="I27" s="33" t="s">
        <v>26</v>
      </c>
      <c r="J27" s="34" t="s">
        <v>43</v>
      </c>
      <c r="K27" s="23">
        <v>1</v>
      </c>
      <c r="L27" s="55"/>
      <c r="M27" s="56" t="s">
        <v>36</v>
      </c>
      <c r="N27" s="57"/>
      <c r="O27" s="57"/>
      <c r="P27" s="6"/>
      <c r="Q27" s="6"/>
      <c r="R27" s="6"/>
      <c r="S27" s="6"/>
      <c r="T27" s="6"/>
      <c r="U27" s="6"/>
    </row>
    <row r="28" spans="1:21" ht="19.5" customHeight="1">
      <c r="A28" s="39"/>
      <c r="B28" s="10"/>
      <c r="C28" s="10"/>
      <c r="D28" s="58">
        <v>105</v>
      </c>
      <c r="E28" s="29" t="s">
        <v>73</v>
      </c>
      <c r="F28" s="30" t="s">
        <v>106</v>
      </c>
      <c r="G28" s="40">
        <v>27159</v>
      </c>
      <c r="H28" s="41">
        <f t="shared" si="1"/>
        <v>13911</v>
      </c>
      <c r="I28" s="33" t="s">
        <v>30</v>
      </c>
      <c r="J28" s="34" t="s">
        <v>23</v>
      </c>
      <c r="K28" s="23">
        <v>1</v>
      </c>
      <c r="L28" s="55"/>
      <c r="M28" s="56" t="s">
        <v>36</v>
      </c>
      <c r="N28" s="57"/>
      <c r="O28" s="57"/>
      <c r="P28" s="6"/>
      <c r="Q28" s="6"/>
      <c r="R28" s="6"/>
      <c r="S28" s="6"/>
      <c r="T28" s="6"/>
      <c r="U28" s="6"/>
    </row>
  </sheetData>
  <sheetProtection/>
  <mergeCells count="26">
    <mergeCell ref="G8:G9"/>
    <mergeCell ref="H8:H9"/>
    <mergeCell ref="J8:J9"/>
    <mergeCell ref="A8:C8"/>
    <mergeCell ref="D8:D9"/>
    <mergeCell ref="E8:E9"/>
    <mergeCell ref="F8:F9"/>
    <mergeCell ref="N8:N9"/>
    <mergeCell ref="O8:O9"/>
    <mergeCell ref="K8:K9"/>
    <mergeCell ref="I8:I9"/>
    <mergeCell ref="M8:M9"/>
    <mergeCell ref="L8:L9"/>
    <mergeCell ref="N17:N18"/>
    <mergeCell ref="O17:O18"/>
    <mergeCell ref="K17:K18"/>
    <mergeCell ref="I17:I18"/>
    <mergeCell ref="M17:M18"/>
    <mergeCell ref="L17:L18"/>
    <mergeCell ref="G17:G18"/>
    <mergeCell ref="H17:H18"/>
    <mergeCell ref="J17:J18"/>
    <mergeCell ref="A17:C17"/>
    <mergeCell ref="D17:D18"/>
    <mergeCell ref="E17:E18"/>
    <mergeCell ref="F17:F1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showZeros="0" zoomScalePageLayoutView="0" workbookViewId="0" topLeftCell="A4">
      <selection activeCell="N17" sqref="N17"/>
    </sheetView>
  </sheetViews>
  <sheetFormatPr defaultColWidth="9.140625" defaultRowHeight="12.75"/>
  <cols>
    <col min="1" max="1" width="5.7109375" style="2" customWidth="1"/>
    <col min="2" max="2" width="4.57421875" style="2" hidden="1" customWidth="1"/>
    <col min="3" max="3" width="10.57421875" style="2" bestFit="1" customWidth="1"/>
    <col min="4" max="4" width="14.28125" style="2" customWidth="1"/>
    <col min="5" max="5" width="9.00390625" style="2" customWidth="1"/>
    <col min="6" max="6" width="5.00390625" style="2" bestFit="1" customWidth="1"/>
    <col min="7" max="7" width="3.421875" style="2" customWidth="1"/>
    <col min="8" max="8" width="7.7109375" style="2" bestFit="1" customWidth="1"/>
    <col min="9" max="9" width="4.421875" style="2" customWidth="1"/>
    <col min="10" max="10" width="9.57421875" style="2" customWidth="1"/>
    <col min="11" max="11" width="7.8515625" style="2" customWidth="1"/>
    <col min="12" max="17" width="9.57421875" style="2" customWidth="1"/>
    <col min="18" max="16384" width="9.140625" style="2" customWidth="1"/>
  </cols>
  <sheetData>
    <row r="1" spans="1:10" ht="20.25" customHeight="1">
      <c r="A1" s="1" t="s">
        <v>0</v>
      </c>
      <c r="C1" s="3"/>
      <c r="D1" s="3"/>
      <c r="E1" s="3"/>
      <c r="F1" s="3"/>
      <c r="G1" s="3"/>
      <c r="H1" s="3"/>
      <c r="I1" s="3"/>
      <c r="J1" s="3"/>
    </row>
    <row r="2" spans="1:10" ht="20.25" customHeight="1">
      <c r="A2" s="1" t="s">
        <v>1</v>
      </c>
      <c r="C2" s="3"/>
      <c r="D2" s="3"/>
      <c r="E2" s="3"/>
      <c r="F2" s="3"/>
      <c r="G2" s="3"/>
      <c r="H2" s="3"/>
      <c r="I2" s="3"/>
      <c r="J2" s="3"/>
    </row>
    <row r="3" spans="3:10" ht="12.75" customHeight="1">
      <c r="C3" s="5"/>
      <c r="D3" s="4" t="s">
        <v>171</v>
      </c>
      <c r="E3" s="5"/>
      <c r="F3" s="5"/>
      <c r="G3" s="5"/>
      <c r="H3" s="5"/>
      <c r="I3" s="5"/>
      <c r="J3" s="5"/>
    </row>
    <row r="4" spans="2:11" ht="12.75" customHeight="1">
      <c r="B4" s="4"/>
      <c r="C4" s="5"/>
      <c r="D4" s="5"/>
      <c r="E4" s="5"/>
      <c r="F4" s="5"/>
      <c r="G4" s="5"/>
      <c r="H4" s="5"/>
      <c r="I4" s="5"/>
      <c r="J4" s="5"/>
      <c r="K4" s="5"/>
    </row>
    <row r="5" spans="1:17" ht="19.5" customHeight="1">
      <c r="A5" s="6"/>
      <c r="B5" s="6"/>
      <c r="C5" s="7" t="s">
        <v>189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9.5" customHeight="1">
      <c r="A7" s="8"/>
      <c r="B7" s="6"/>
      <c r="C7" s="6"/>
      <c r="D7" s="6"/>
      <c r="E7" s="6"/>
      <c r="F7" s="6"/>
      <c r="G7" s="6"/>
      <c r="H7" s="6"/>
      <c r="I7" s="6"/>
      <c r="J7" s="54"/>
      <c r="K7" s="54"/>
      <c r="L7" s="6"/>
      <c r="M7" s="6"/>
      <c r="N7" s="6"/>
      <c r="O7" s="6"/>
      <c r="P7" s="6"/>
      <c r="Q7" s="6"/>
    </row>
    <row r="8" spans="1:17" ht="19.5" customHeight="1">
      <c r="A8" s="9" t="s">
        <v>5</v>
      </c>
      <c r="B8" s="130" t="s">
        <v>6</v>
      </c>
      <c r="C8" s="132" t="s">
        <v>7</v>
      </c>
      <c r="D8" s="134" t="s">
        <v>8</v>
      </c>
      <c r="E8" s="124" t="s">
        <v>9</v>
      </c>
      <c r="F8" s="126" t="s">
        <v>10</v>
      </c>
      <c r="G8" s="126" t="s">
        <v>11</v>
      </c>
      <c r="H8" s="126" t="s">
        <v>12</v>
      </c>
      <c r="I8" s="126" t="s">
        <v>13</v>
      </c>
      <c r="J8" s="141" t="s">
        <v>88</v>
      </c>
      <c r="K8" s="140" t="s">
        <v>16</v>
      </c>
      <c r="L8" s="6"/>
      <c r="M8" s="6"/>
      <c r="N8" s="6"/>
      <c r="O8" s="6"/>
      <c r="P8" s="6"/>
      <c r="Q8" s="6"/>
    </row>
    <row r="9" spans="1:17" ht="15" customHeight="1">
      <c r="A9" s="10" t="s">
        <v>18</v>
      </c>
      <c r="B9" s="131"/>
      <c r="C9" s="133"/>
      <c r="D9" s="135"/>
      <c r="E9" s="125"/>
      <c r="F9" s="127"/>
      <c r="G9" s="127"/>
      <c r="H9" s="127"/>
      <c r="I9" s="127"/>
      <c r="J9" s="141"/>
      <c r="K9" s="140"/>
      <c r="L9" s="6"/>
      <c r="M9" s="6"/>
      <c r="N9" s="6"/>
      <c r="O9" s="6"/>
      <c r="P9" s="6"/>
      <c r="Q9" s="6"/>
    </row>
    <row r="10" spans="1:17" ht="19.5" customHeight="1">
      <c r="A10" s="14">
        <v>1</v>
      </c>
      <c r="B10" s="58">
        <v>83</v>
      </c>
      <c r="C10" s="29" t="s">
        <v>109</v>
      </c>
      <c r="D10" s="30" t="s">
        <v>110</v>
      </c>
      <c r="E10" s="31">
        <v>33407</v>
      </c>
      <c r="F10" s="32">
        <f>IF(COUNT(E10)=0,"---",41070-E10)</f>
        <v>7663</v>
      </c>
      <c r="G10" s="33" t="s">
        <v>30</v>
      </c>
      <c r="H10" s="34" t="s">
        <v>57</v>
      </c>
      <c r="I10" s="23">
        <v>1</v>
      </c>
      <c r="J10" s="56">
        <v>0.017649884259259258</v>
      </c>
      <c r="K10" s="57">
        <f>J10*I10</f>
        <v>0.017649884259259258</v>
      </c>
      <c r="L10" s="36"/>
      <c r="M10" s="36"/>
      <c r="N10" s="36"/>
      <c r="O10" s="36"/>
      <c r="P10" s="36"/>
      <c r="Q10" s="36"/>
    </row>
    <row r="12" spans="1:17" ht="19.5" customHeight="1">
      <c r="A12" s="6"/>
      <c r="B12" s="6"/>
      <c r="C12" s="7" t="s">
        <v>190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9.5" customHeight="1">
      <c r="A14" s="8"/>
      <c r="B14" s="6"/>
      <c r="C14" s="6"/>
      <c r="D14" s="6"/>
      <c r="E14" s="6"/>
      <c r="F14" s="6"/>
      <c r="G14" s="6"/>
      <c r="H14" s="6"/>
      <c r="I14" s="6"/>
      <c r="J14" s="54"/>
      <c r="K14" s="54"/>
      <c r="L14" s="6"/>
      <c r="M14" s="6"/>
      <c r="N14" s="6"/>
      <c r="O14" s="6"/>
      <c r="P14" s="6"/>
      <c r="Q14" s="6"/>
    </row>
    <row r="15" spans="1:17" ht="19.5" customHeight="1">
      <c r="A15" s="9" t="s">
        <v>5</v>
      </c>
      <c r="B15" s="130" t="s">
        <v>6</v>
      </c>
      <c r="C15" s="132" t="s">
        <v>7</v>
      </c>
      <c r="D15" s="134" t="s">
        <v>8</v>
      </c>
      <c r="E15" s="124" t="s">
        <v>9</v>
      </c>
      <c r="F15" s="126" t="s">
        <v>10</v>
      </c>
      <c r="G15" s="126" t="s">
        <v>11</v>
      </c>
      <c r="H15" s="126" t="s">
        <v>12</v>
      </c>
      <c r="I15" s="126" t="s">
        <v>13</v>
      </c>
      <c r="J15" s="141" t="s">
        <v>88</v>
      </c>
      <c r="K15" s="140" t="s">
        <v>16</v>
      </c>
      <c r="L15" s="6"/>
      <c r="M15" s="6"/>
      <c r="N15" s="6"/>
      <c r="O15" s="6"/>
      <c r="P15" s="6"/>
      <c r="Q15" s="6"/>
    </row>
    <row r="16" spans="1:17" ht="15" customHeight="1">
      <c r="A16" s="10" t="s">
        <v>18</v>
      </c>
      <c r="B16" s="131"/>
      <c r="C16" s="133"/>
      <c r="D16" s="135"/>
      <c r="E16" s="125"/>
      <c r="F16" s="127"/>
      <c r="G16" s="127"/>
      <c r="H16" s="127"/>
      <c r="I16" s="127"/>
      <c r="J16" s="141"/>
      <c r="K16" s="140"/>
      <c r="L16" s="6"/>
      <c r="M16" s="6"/>
      <c r="N16" s="6"/>
      <c r="O16" s="6"/>
      <c r="P16" s="6"/>
      <c r="Q16" s="6"/>
    </row>
    <row r="17" spans="1:17" ht="19.5" customHeight="1">
      <c r="A17" s="14">
        <v>1</v>
      </c>
      <c r="B17" s="12">
        <v>61</v>
      </c>
      <c r="C17" s="29" t="s">
        <v>96</v>
      </c>
      <c r="D17" s="30" t="s">
        <v>97</v>
      </c>
      <c r="E17" s="31">
        <v>24822</v>
      </c>
      <c r="F17" s="32">
        <f aca="true" t="shared" si="0" ref="F17:F23">IF(COUNT(E17)=0,"---",41070-E17)</f>
        <v>16248</v>
      </c>
      <c r="G17" s="33" t="s">
        <v>30</v>
      </c>
      <c r="H17" s="34" t="s">
        <v>31</v>
      </c>
      <c r="I17" s="23">
        <v>1</v>
      </c>
      <c r="J17" s="56">
        <v>0.01363900462962963</v>
      </c>
      <c r="K17" s="57">
        <f>J17*I17</f>
        <v>0.01363900462962963</v>
      </c>
      <c r="L17" s="36"/>
      <c r="M17" s="36"/>
      <c r="N17" s="36"/>
      <c r="O17" s="36"/>
      <c r="P17" s="36"/>
      <c r="Q17" s="36"/>
    </row>
    <row r="18" spans="1:17" ht="19.5" customHeight="1">
      <c r="A18" s="14">
        <v>2</v>
      </c>
      <c r="B18" s="12">
        <v>107</v>
      </c>
      <c r="C18" s="29" t="s">
        <v>102</v>
      </c>
      <c r="D18" s="30" t="s">
        <v>103</v>
      </c>
      <c r="E18" s="31">
        <v>24406</v>
      </c>
      <c r="F18" s="32">
        <f t="shared" si="0"/>
        <v>16664</v>
      </c>
      <c r="G18" s="33" t="s">
        <v>30</v>
      </c>
      <c r="H18" s="34" t="s">
        <v>23</v>
      </c>
      <c r="I18" s="23">
        <v>1</v>
      </c>
      <c r="J18" s="56">
        <v>0.014357060185185186</v>
      </c>
      <c r="K18" s="57">
        <f>J18*I18</f>
        <v>0.014357060185185186</v>
      </c>
      <c r="L18" s="36"/>
      <c r="M18" s="36"/>
      <c r="N18" s="36"/>
      <c r="O18" s="36"/>
      <c r="P18" s="36"/>
      <c r="Q18" s="36"/>
    </row>
    <row r="19" spans="1:17" ht="19.5" customHeight="1">
      <c r="A19" s="14">
        <v>3</v>
      </c>
      <c r="B19" s="58">
        <v>115</v>
      </c>
      <c r="C19" s="29" t="s">
        <v>118</v>
      </c>
      <c r="D19" s="30" t="s">
        <v>117</v>
      </c>
      <c r="E19" s="31" t="s">
        <v>116</v>
      </c>
      <c r="F19" s="32" t="str">
        <f t="shared" si="0"/>
        <v>---</v>
      </c>
      <c r="G19" s="33" t="s">
        <v>30</v>
      </c>
      <c r="H19" s="34" t="s">
        <v>43</v>
      </c>
      <c r="I19" s="23">
        <v>1</v>
      </c>
      <c r="J19" s="56">
        <v>0.014867476851851852</v>
      </c>
      <c r="K19" s="57">
        <f>J19*I19</f>
        <v>0.014867476851851852</v>
      </c>
      <c r="L19" s="36"/>
      <c r="M19" s="36"/>
      <c r="N19" s="36"/>
      <c r="O19" s="36"/>
      <c r="P19" s="36"/>
      <c r="Q19" s="36"/>
    </row>
    <row r="20" spans="1:17" ht="19.5" customHeight="1">
      <c r="A20" s="14">
        <v>4</v>
      </c>
      <c r="B20" s="12">
        <v>65</v>
      </c>
      <c r="C20" s="29" t="s">
        <v>98</v>
      </c>
      <c r="D20" s="30" t="s">
        <v>99</v>
      </c>
      <c r="E20" s="31">
        <v>20938</v>
      </c>
      <c r="F20" s="32">
        <f t="shared" si="0"/>
        <v>20132</v>
      </c>
      <c r="G20" s="33" t="s">
        <v>30</v>
      </c>
      <c r="H20" s="34" t="s">
        <v>31</v>
      </c>
      <c r="I20" s="23">
        <v>1</v>
      </c>
      <c r="J20" s="56">
        <v>0.01544548611111111</v>
      </c>
      <c r="K20" s="57">
        <f>J20*I20</f>
        <v>0.01544548611111111</v>
      </c>
      <c r="L20" s="36"/>
      <c r="M20" s="36"/>
      <c r="N20" s="36"/>
      <c r="O20" s="36"/>
      <c r="P20" s="36"/>
      <c r="Q20" s="36"/>
    </row>
    <row r="21" spans="1:17" ht="19.5" customHeight="1">
      <c r="A21" s="14">
        <v>5</v>
      </c>
      <c r="B21" s="58">
        <v>114</v>
      </c>
      <c r="C21" s="29" t="s">
        <v>115</v>
      </c>
      <c r="D21" s="30" t="s">
        <v>114</v>
      </c>
      <c r="E21" s="31" t="s">
        <v>42</v>
      </c>
      <c r="F21" s="32" t="str">
        <f t="shared" si="0"/>
        <v>---</v>
      </c>
      <c r="G21" s="33" t="s">
        <v>26</v>
      </c>
      <c r="H21" s="34" t="s">
        <v>43</v>
      </c>
      <c r="I21" s="23">
        <v>1</v>
      </c>
      <c r="J21" s="56">
        <v>0.016397800925925927</v>
      </c>
      <c r="K21" s="57">
        <f>J21*I21</f>
        <v>0.016397800925925927</v>
      </c>
      <c r="L21" s="36"/>
      <c r="M21" s="36"/>
      <c r="N21" s="36"/>
      <c r="O21" s="36"/>
      <c r="P21" s="36"/>
      <c r="Q21" s="36"/>
    </row>
    <row r="22" spans="1:17" ht="19.5" customHeight="1">
      <c r="A22" s="14"/>
      <c r="B22" s="58">
        <v>80</v>
      </c>
      <c r="C22" s="29" t="s">
        <v>100</v>
      </c>
      <c r="D22" s="30" t="s">
        <v>101</v>
      </c>
      <c r="E22" s="31">
        <v>26749</v>
      </c>
      <c r="F22" s="32">
        <f t="shared" si="0"/>
        <v>14321</v>
      </c>
      <c r="G22" s="33" t="s">
        <v>30</v>
      </c>
      <c r="H22" s="34" t="s">
        <v>57</v>
      </c>
      <c r="I22" s="23">
        <v>1</v>
      </c>
      <c r="J22" s="56" t="s">
        <v>36</v>
      </c>
      <c r="K22" s="57"/>
      <c r="L22" s="36"/>
      <c r="M22" s="36"/>
      <c r="N22" s="36"/>
      <c r="O22" s="36"/>
      <c r="P22" s="36"/>
      <c r="Q22" s="36"/>
    </row>
    <row r="23" spans="1:17" ht="19.5" customHeight="1">
      <c r="A23" s="14"/>
      <c r="B23" s="58">
        <v>105</v>
      </c>
      <c r="C23" s="29" t="s">
        <v>73</v>
      </c>
      <c r="D23" s="30" t="s">
        <v>106</v>
      </c>
      <c r="E23" s="31">
        <v>27159</v>
      </c>
      <c r="F23" s="32">
        <f t="shared" si="0"/>
        <v>13911</v>
      </c>
      <c r="G23" s="33" t="s">
        <v>30</v>
      </c>
      <c r="H23" s="34" t="s">
        <v>23</v>
      </c>
      <c r="I23" s="23">
        <v>1</v>
      </c>
      <c r="J23" s="56" t="s">
        <v>36</v>
      </c>
      <c r="K23" s="57"/>
      <c r="L23" s="36"/>
      <c r="M23" s="36"/>
      <c r="N23" s="36"/>
      <c r="O23" s="36"/>
      <c r="P23" s="36"/>
      <c r="Q23" s="36"/>
    </row>
  </sheetData>
  <sheetProtection/>
  <mergeCells count="20">
    <mergeCell ref="K15:K16"/>
    <mergeCell ref="K8:K9"/>
    <mergeCell ref="I8:I9"/>
    <mergeCell ref="G8:G9"/>
    <mergeCell ref="J8:J9"/>
    <mergeCell ref="B15:B16"/>
    <mergeCell ref="E8:E9"/>
    <mergeCell ref="F8:F9"/>
    <mergeCell ref="E15:E16"/>
    <mergeCell ref="F15:F16"/>
    <mergeCell ref="H8:H9"/>
    <mergeCell ref="B8:B9"/>
    <mergeCell ref="C8:C9"/>
    <mergeCell ref="D8:D9"/>
    <mergeCell ref="G15:G16"/>
    <mergeCell ref="H15:H16"/>
    <mergeCell ref="I15:I16"/>
    <mergeCell ref="J15:J16"/>
    <mergeCell ref="C15:C16"/>
    <mergeCell ref="D15:D16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421875" style="73" customWidth="1"/>
    <col min="2" max="2" width="4.00390625" style="73" hidden="1" customWidth="1"/>
    <col min="3" max="3" width="9.7109375" style="74" customWidth="1"/>
    <col min="4" max="4" width="12.421875" style="74" customWidth="1"/>
    <col min="5" max="5" width="8.8515625" style="74" customWidth="1"/>
    <col min="6" max="6" width="8.00390625" style="74" bestFit="1" customWidth="1"/>
    <col min="7" max="7" width="7.421875" style="74" bestFit="1" customWidth="1"/>
    <col min="8" max="8" width="11.00390625" style="74" customWidth="1"/>
    <col min="9" max="9" width="5.57421875" style="74" customWidth="1"/>
    <col min="10" max="12" width="4.421875" style="73" customWidth="1"/>
    <col min="13" max="13" width="5.00390625" style="73" customWidth="1"/>
    <col min="14" max="17" width="4.421875" style="73" customWidth="1"/>
    <col min="18" max="18" width="8.8515625" style="60" customWidth="1"/>
    <col min="19" max="19" width="6.57421875" style="60" customWidth="1"/>
    <col min="20" max="16384" width="9.140625" style="74" customWidth="1"/>
  </cols>
  <sheetData>
    <row r="1" spans="1:18" s="2" customFormat="1" ht="20.25" customHeight="1">
      <c r="A1" s="1" t="s">
        <v>120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2" customFormat="1" ht="20.25" customHeight="1">
      <c r="A2" s="1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3:18" s="2" customFormat="1" ht="12.75" customHeight="1">
      <c r="C3" s="5"/>
      <c r="D3" s="4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9" s="60" customFormat="1" ht="12.75" customHeight="1"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s="60" customFormat="1" ht="19.5" customHeight="1">
      <c r="A5" s="63"/>
      <c r="B5" s="63"/>
      <c r="C5" s="64" t="s">
        <v>121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s="60" customFormat="1" ht="1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s="60" customFormat="1" ht="19.5" customHeight="1">
      <c r="A7" s="65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6"/>
      <c r="S7" s="66"/>
    </row>
    <row r="8" spans="1:24" s="60" customFormat="1" ht="19.5" customHeight="1">
      <c r="A8" s="9" t="s">
        <v>5</v>
      </c>
      <c r="B8" s="142" t="s">
        <v>6</v>
      </c>
      <c r="C8" s="146" t="s">
        <v>7</v>
      </c>
      <c r="D8" s="148" t="s">
        <v>8</v>
      </c>
      <c r="E8" s="150" t="s">
        <v>9</v>
      </c>
      <c r="F8" s="152" t="s">
        <v>10</v>
      </c>
      <c r="G8" s="152" t="s">
        <v>11</v>
      </c>
      <c r="H8" s="152" t="s">
        <v>12</v>
      </c>
      <c r="I8" s="142" t="s">
        <v>13</v>
      </c>
      <c r="J8" s="144" t="s">
        <v>122</v>
      </c>
      <c r="K8" s="144"/>
      <c r="L8" s="144"/>
      <c r="M8" s="144"/>
      <c r="N8" s="144"/>
      <c r="O8" s="144"/>
      <c r="P8" s="144"/>
      <c r="Q8" s="144"/>
      <c r="R8" s="145" t="s">
        <v>15</v>
      </c>
      <c r="S8" s="144" t="s">
        <v>16</v>
      </c>
      <c r="T8" s="63"/>
      <c r="U8" s="63"/>
      <c r="V8" s="63"/>
      <c r="W8" s="63"/>
      <c r="X8" s="63"/>
    </row>
    <row r="9" spans="1:24" s="60" customFormat="1" ht="15" customHeight="1">
      <c r="A9" s="10" t="s">
        <v>18</v>
      </c>
      <c r="B9" s="143"/>
      <c r="C9" s="147"/>
      <c r="D9" s="149"/>
      <c r="E9" s="151"/>
      <c r="F9" s="153"/>
      <c r="G9" s="153"/>
      <c r="H9" s="153"/>
      <c r="I9" s="143"/>
      <c r="J9" s="67">
        <v>1</v>
      </c>
      <c r="K9" s="67">
        <v>1.05</v>
      </c>
      <c r="L9" s="67">
        <v>1.1</v>
      </c>
      <c r="M9" s="67">
        <v>1.15</v>
      </c>
      <c r="N9" s="67">
        <v>1.2</v>
      </c>
      <c r="O9" s="67">
        <v>1.25</v>
      </c>
      <c r="P9" s="67">
        <v>1.3</v>
      </c>
      <c r="Q9" s="67"/>
      <c r="R9" s="145"/>
      <c r="S9" s="144"/>
      <c r="T9" s="63"/>
      <c r="U9" s="63"/>
      <c r="V9" s="63"/>
      <c r="W9" s="63"/>
      <c r="X9" s="63"/>
    </row>
    <row r="10" spans="1:25" s="76" customFormat="1" ht="19.5" customHeight="1">
      <c r="A10" s="68">
        <v>1</v>
      </c>
      <c r="B10" s="58">
        <v>67</v>
      </c>
      <c r="C10" s="29" t="s">
        <v>124</v>
      </c>
      <c r="D10" s="30" t="s">
        <v>125</v>
      </c>
      <c r="E10" s="72">
        <v>25895</v>
      </c>
      <c r="F10" s="32">
        <f>IF(COUNT(E10)=0,"---",41070-E10)</f>
        <v>15175</v>
      </c>
      <c r="G10" s="33" t="s">
        <v>26</v>
      </c>
      <c r="H10" s="34" t="s">
        <v>31</v>
      </c>
      <c r="I10" s="23">
        <v>1</v>
      </c>
      <c r="J10" s="69"/>
      <c r="K10" s="69"/>
      <c r="L10" s="69" t="s">
        <v>126</v>
      </c>
      <c r="M10" s="69" t="s">
        <v>126</v>
      </c>
      <c r="N10" s="69" t="s">
        <v>127</v>
      </c>
      <c r="O10" s="69" t="s">
        <v>127</v>
      </c>
      <c r="P10" s="69" t="s">
        <v>128</v>
      </c>
      <c r="Q10" s="69"/>
      <c r="R10" s="42">
        <v>1.25</v>
      </c>
      <c r="S10" s="70">
        <f>R10*I10</f>
        <v>1.25</v>
      </c>
      <c r="T10" s="71"/>
      <c r="U10" s="71"/>
      <c r="V10" s="71"/>
      <c r="W10" s="71"/>
      <c r="X10" s="71"/>
      <c r="Y10" s="71"/>
    </row>
    <row r="11" spans="1:25" s="76" customFormat="1" ht="19.5" customHeight="1">
      <c r="A11" s="68">
        <v>2</v>
      </c>
      <c r="B11" s="58">
        <v>96</v>
      </c>
      <c r="C11" s="29" t="s">
        <v>24</v>
      </c>
      <c r="D11" s="30" t="s">
        <v>25</v>
      </c>
      <c r="E11" s="72">
        <v>30163</v>
      </c>
      <c r="F11" s="32">
        <f>IF(COUNT(E11)=0,"---",41070-E11)</f>
        <v>10907</v>
      </c>
      <c r="G11" s="33" t="s">
        <v>26</v>
      </c>
      <c r="H11" s="34" t="s">
        <v>27</v>
      </c>
      <c r="I11" s="23">
        <v>1</v>
      </c>
      <c r="J11" s="69" t="s">
        <v>126</v>
      </c>
      <c r="K11" s="69" t="s">
        <v>126</v>
      </c>
      <c r="L11" s="69" t="s">
        <v>126</v>
      </c>
      <c r="M11" s="69" t="s">
        <v>126</v>
      </c>
      <c r="N11" s="69" t="s">
        <v>128</v>
      </c>
      <c r="O11" s="69"/>
      <c r="P11" s="69"/>
      <c r="Q11" s="69"/>
      <c r="R11" s="42">
        <v>1.15</v>
      </c>
      <c r="S11" s="70">
        <f>R11*I11</f>
        <v>1.15</v>
      </c>
      <c r="T11" s="71"/>
      <c r="U11" s="71"/>
      <c r="V11" s="71"/>
      <c r="W11" s="71"/>
      <c r="X11" s="71"/>
      <c r="Y11" s="71"/>
    </row>
    <row r="12" spans="1:25" s="76" customFormat="1" ht="19.5" customHeight="1">
      <c r="A12" s="68">
        <v>3</v>
      </c>
      <c r="B12" s="58">
        <v>64</v>
      </c>
      <c r="C12" s="29" t="s">
        <v>34</v>
      </c>
      <c r="D12" s="30" t="s">
        <v>35</v>
      </c>
      <c r="E12" s="72">
        <v>34235</v>
      </c>
      <c r="F12" s="32">
        <f>IF(COUNT(E12)=0,"---",41070-E12)</f>
        <v>6835</v>
      </c>
      <c r="G12" s="33" t="s">
        <v>26</v>
      </c>
      <c r="H12" s="34" t="s">
        <v>31</v>
      </c>
      <c r="I12" s="23">
        <v>1</v>
      </c>
      <c r="J12" s="69" t="s">
        <v>126</v>
      </c>
      <c r="K12" s="69" t="s">
        <v>127</v>
      </c>
      <c r="L12" s="69" t="s">
        <v>129</v>
      </c>
      <c r="M12" s="69" t="s">
        <v>126</v>
      </c>
      <c r="N12" s="69" t="s">
        <v>128</v>
      </c>
      <c r="O12" s="69"/>
      <c r="P12" s="69"/>
      <c r="Q12" s="69"/>
      <c r="R12" s="42">
        <v>1.15</v>
      </c>
      <c r="S12" s="70">
        <f>R12*I12</f>
        <v>1.15</v>
      </c>
      <c r="T12" s="71"/>
      <c r="U12" s="71"/>
      <c r="V12" s="71"/>
      <c r="W12" s="71"/>
      <c r="X12" s="71"/>
      <c r="Y12" s="71"/>
    </row>
    <row r="13" spans="1:25" s="76" customFormat="1" ht="19.5" customHeight="1">
      <c r="A13" s="68">
        <v>4</v>
      </c>
      <c r="B13" s="58">
        <v>104</v>
      </c>
      <c r="C13" s="29" t="s">
        <v>89</v>
      </c>
      <c r="D13" s="30" t="s">
        <v>90</v>
      </c>
      <c r="E13" s="72">
        <v>26668</v>
      </c>
      <c r="F13" s="32">
        <f>IF(COUNT(E13)=0,"---",41070-E13)</f>
        <v>14402</v>
      </c>
      <c r="G13" s="33" t="s">
        <v>30</v>
      </c>
      <c r="H13" s="34" t="s">
        <v>23</v>
      </c>
      <c r="I13" s="23">
        <v>1</v>
      </c>
      <c r="J13" s="69" t="s">
        <v>126</v>
      </c>
      <c r="K13" s="69" t="s">
        <v>128</v>
      </c>
      <c r="L13" s="69"/>
      <c r="M13" s="69"/>
      <c r="N13" s="69"/>
      <c r="O13" s="69"/>
      <c r="P13" s="69"/>
      <c r="Q13" s="69"/>
      <c r="R13" s="42">
        <v>1</v>
      </c>
      <c r="S13" s="70">
        <f>R13*I13</f>
        <v>1</v>
      </c>
      <c r="T13" s="71"/>
      <c r="U13" s="71"/>
      <c r="V13" s="71"/>
      <c r="W13" s="71"/>
      <c r="X13" s="71"/>
      <c r="Y13" s="71"/>
    </row>
    <row r="14" spans="2:19" s="60" customFormat="1" ht="12.75" customHeight="1"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 s="60" customFormat="1" ht="19.5" customHeight="1">
      <c r="A15" s="63"/>
      <c r="B15" s="63"/>
      <c r="C15" s="64" t="s">
        <v>130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60" customFormat="1" ht="1.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60" customFormat="1" ht="19.5" customHeight="1">
      <c r="A17" s="65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75"/>
      <c r="R17" s="66"/>
      <c r="S17" s="66"/>
    </row>
    <row r="18" spans="1:24" s="60" customFormat="1" ht="19.5" customHeight="1">
      <c r="A18" s="9" t="s">
        <v>5</v>
      </c>
      <c r="B18" s="142" t="s">
        <v>6</v>
      </c>
      <c r="C18" s="146" t="s">
        <v>7</v>
      </c>
      <c r="D18" s="148" t="s">
        <v>8</v>
      </c>
      <c r="E18" s="150" t="s">
        <v>9</v>
      </c>
      <c r="F18" s="152" t="s">
        <v>10</v>
      </c>
      <c r="G18" s="152" t="s">
        <v>11</v>
      </c>
      <c r="H18" s="152" t="s">
        <v>12</v>
      </c>
      <c r="I18" s="142" t="s">
        <v>13</v>
      </c>
      <c r="J18" s="144" t="s">
        <v>122</v>
      </c>
      <c r="K18" s="144"/>
      <c r="L18" s="144"/>
      <c r="M18" s="144"/>
      <c r="N18" s="144"/>
      <c r="O18" s="144"/>
      <c r="P18" s="144"/>
      <c r="Q18" s="144"/>
      <c r="R18" s="145" t="s">
        <v>15</v>
      </c>
      <c r="S18" s="144" t="s">
        <v>16</v>
      </c>
      <c r="T18" s="63"/>
      <c r="U18" s="63"/>
      <c r="V18" s="63"/>
      <c r="W18" s="63"/>
      <c r="X18" s="63"/>
    </row>
    <row r="19" spans="1:24" s="60" customFormat="1" ht="15" customHeight="1">
      <c r="A19" s="10" t="s">
        <v>18</v>
      </c>
      <c r="B19" s="143"/>
      <c r="C19" s="147"/>
      <c r="D19" s="149"/>
      <c r="E19" s="151"/>
      <c r="F19" s="153"/>
      <c r="G19" s="153"/>
      <c r="H19" s="153"/>
      <c r="I19" s="143"/>
      <c r="J19" s="67">
        <v>1.2</v>
      </c>
      <c r="K19" s="67">
        <v>1.25</v>
      </c>
      <c r="L19" s="67">
        <v>1.3</v>
      </c>
      <c r="M19" s="67">
        <v>1.35</v>
      </c>
      <c r="N19" s="67">
        <v>1.4</v>
      </c>
      <c r="O19" s="67">
        <v>1.45</v>
      </c>
      <c r="P19" s="67">
        <v>1.5</v>
      </c>
      <c r="Q19" s="67">
        <v>1.55</v>
      </c>
      <c r="R19" s="145"/>
      <c r="S19" s="144"/>
      <c r="T19" s="63"/>
      <c r="U19" s="63"/>
      <c r="V19" s="63"/>
      <c r="W19" s="63"/>
      <c r="X19" s="63"/>
    </row>
    <row r="20" spans="1:25" s="76" customFormat="1" ht="19.5" customHeight="1">
      <c r="A20" s="68">
        <v>1</v>
      </c>
      <c r="B20" s="58">
        <v>69</v>
      </c>
      <c r="C20" s="29" t="s">
        <v>96</v>
      </c>
      <c r="D20" s="30" t="s">
        <v>107</v>
      </c>
      <c r="E20" s="72">
        <v>29819</v>
      </c>
      <c r="F20" s="32">
        <f aca="true" t="shared" si="0" ref="F20:F26">IF(COUNT(E20)=0,"---",41070-E20)</f>
        <v>11251</v>
      </c>
      <c r="G20" s="33" t="s">
        <v>26</v>
      </c>
      <c r="H20" s="34" t="s">
        <v>31</v>
      </c>
      <c r="I20" s="23">
        <v>1</v>
      </c>
      <c r="J20" s="69"/>
      <c r="K20" s="69"/>
      <c r="L20" s="69"/>
      <c r="M20" s="69"/>
      <c r="N20" s="69" t="s">
        <v>126</v>
      </c>
      <c r="O20" s="69" t="s">
        <v>126</v>
      </c>
      <c r="P20" s="69" t="s">
        <v>126</v>
      </c>
      <c r="Q20" s="69" t="s">
        <v>128</v>
      </c>
      <c r="R20" s="42">
        <v>1.5</v>
      </c>
      <c r="S20" s="70">
        <f>R20*I20</f>
        <v>1.5</v>
      </c>
      <c r="T20" s="71"/>
      <c r="U20" s="71"/>
      <c r="V20" s="71"/>
      <c r="W20" s="71"/>
      <c r="X20" s="71"/>
      <c r="Y20" s="71"/>
    </row>
    <row r="21" spans="1:25" s="76" customFormat="1" ht="19.5" customHeight="1">
      <c r="A21" s="68">
        <v>2</v>
      </c>
      <c r="B21" s="58">
        <v>93</v>
      </c>
      <c r="C21" s="29" t="s">
        <v>64</v>
      </c>
      <c r="D21" s="30" t="s">
        <v>65</v>
      </c>
      <c r="E21" s="72">
        <v>33279</v>
      </c>
      <c r="F21" s="32">
        <f t="shared" si="0"/>
        <v>7791</v>
      </c>
      <c r="G21" s="33" t="s">
        <v>26</v>
      </c>
      <c r="H21" s="34" t="s">
        <v>27</v>
      </c>
      <c r="I21" s="23">
        <v>1</v>
      </c>
      <c r="J21" s="69"/>
      <c r="K21" s="69"/>
      <c r="L21" s="69" t="s">
        <v>126</v>
      </c>
      <c r="M21" s="69" t="s">
        <v>129</v>
      </c>
      <c r="N21" s="69" t="s">
        <v>126</v>
      </c>
      <c r="O21" s="69" t="s">
        <v>127</v>
      </c>
      <c r="P21" s="69" t="s">
        <v>128</v>
      </c>
      <c r="Q21" s="69"/>
      <c r="R21" s="42">
        <v>1.45</v>
      </c>
      <c r="S21" s="70">
        <f>R21*I21</f>
        <v>1.45</v>
      </c>
      <c r="T21" s="71"/>
      <c r="U21" s="71"/>
      <c r="V21" s="71"/>
      <c r="W21" s="71"/>
      <c r="X21" s="71"/>
      <c r="Y21" s="71"/>
    </row>
    <row r="22" spans="1:25" s="76" customFormat="1" ht="19.5" customHeight="1">
      <c r="A22" s="68">
        <v>3</v>
      </c>
      <c r="B22" s="58">
        <v>89</v>
      </c>
      <c r="C22" s="29" t="s">
        <v>58</v>
      </c>
      <c r="D22" s="30" t="s">
        <v>59</v>
      </c>
      <c r="E22" s="72">
        <v>34264</v>
      </c>
      <c r="F22" s="32">
        <f t="shared" si="0"/>
        <v>6806</v>
      </c>
      <c r="G22" s="33" t="s">
        <v>26</v>
      </c>
      <c r="H22" s="34" t="s">
        <v>60</v>
      </c>
      <c r="I22" s="23">
        <v>1</v>
      </c>
      <c r="J22" s="69" t="s">
        <v>126</v>
      </c>
      <c r="K22" s="69" t="s">
        <v>126</v>
      </c>
      <c r="L22" s="69" t="s">
        <v>126</v>
      </c>
      <c r="M22" s="69" t="s">
        <v>126</v>
      </c>
      <c r="N22" s="69" t="s">
        <v>129</v>
      </c>
      <c r="O22" s="69" t="s">
        <v>128</v>
      </c>
      <c r="P22" s="69"/>
      <c r="Q22" s="69"/>
      <c r="R22" s="42">
        <v>1.4</v>
      </c>
      <c r="S22" s="70">
        <f>R22*I22</f>
        <v>1.4</v>
      </c>
      <c r="T22" s="71"/>
      <c r="U22" s="71"/>
      <c r="V22" s="71"/>
      <c r="W22" s="71"/>
      <c r="X22" s="71"/>
      <c r="Y22" s="71"/>
    </row>
    <row r="23" spans="1:25" s="76" customFormat="1" ht="19.5" customHeight="1">
      <c r="A23" s="68">
        <v>4</v>
      </c>
      <c r="B23" s="58">
        <v>99</v>
      </c>
      <c r="C23" s="29" t="s">
        <v>68</v>
      </c>
      <c r="D23" s="30" t="s">
        <v>69</v>
      </c>
      <c r="E23" s="72">
        <v>34788</v>
      </c>
      <c r="F23" s="32">
        <f t="shared" si="0"/>
        <v>6282</v>
      </c>
      <c r="G23" s="33" t="s">
        <v>30</v>
      </c>
      <c r="H23" s="34" t="s">
        <v>27</v>
      </c>
      <c r="I23" s="23">
        <v>1</v>
      </c>
      <c r="J23" s="69" t="s">
        <v>127</v>
      </c>
      <c r="K23" s="69" t="s">
        <v>126</v>
      </c>
      <c r="L23" s="69" t="s">
        <v>128</v>
      </c>
      <c r="M23" s="69"/>
      <c r="N23" s="69"/>
      <c r="O23" s="69"/>
      <c r="P23" s="69"/>
      <c r="Q23" s="69"/>
      <c r="R23" s="42">
        <v>1.25</v>
      </c>
      <c r="S23" s="70">
        <f>R23*I23</f>
        <v>1.25</v>
      </c>
      <c r="T23" s="71"/>
      <c r="U23" s="71"/>
      <c r="V23" s="71"/>
      <c r="W23" s="71"/>
      <c r="X23" s="71"/>
      <c r="Y23" s="71"/>
    </row>
    <row r="24" spans="1:25" s="76" customFormat="1" ht="19.5" customHeight="1">
      <c r="A24" s="68">
        <v>5</v>
      </c>
      <c r="B24" s="58">
        <v>98</v>
      </c>
      <c r="C24" s="29" t="s">
        <v>131</v>
      </c>
      <c r="D24" s="30" t="s">
        <v>132</v>
      </c>
      <c r="E24" s="72">
        <v>27226</v>
      </c>
      <c r="F24" s="32">
        <f t="shared" si="0"/>
        <v>13844</v>
      </c>
      <c r="G24" s="33" t="s">
        <v>26</v>
      </c>
      <c r="H24" s="34" t="s">
        <v>27</v>
      </c>
      <c r="I24" s="23">
        <v>1</v>
      </c>
      <c r="J24" s="69" t="s">
        <v>129</v>
      </c>
      <c r="K24" s="69" t="s">
        <v>128</v>
      </c>
      <c r="L24" s="69"/>
      <c r="M24" s="69"/>
      <c r="N24" s="69"/>
      <c r="O24" s="69"/>
      <c r="P24" s="69"/>
      <c r="Q24" s="69"/>
      <c r="R24" s="42">
        <v>1.2</v>
      </c>
      <c r="S24" s="70">
        <f>R24*I24</f>
        <v>1.2</v>
      </c>
      <c r="T24" s="71"/>
      <c r="U24" s="71"/>
      <c r="V24" s="71"/>
      <c r="W24" s="71"/>
      <c r="X24" s="71"/>
      <c r="Y24" s="71"/>
    </row>
    <row r="25" spans="1:25" s="76" customFormat="1" ht="19.5" customHeight="1">
      <c r="A25" s="68"/>
      <c r="B25" s="58">
        <v>78</v>
      </c>
      <c r="C25" s="29" t="s">
        <v>133</v>
      </c>
      <c r="D25" s="30" t="s">
        <v>134</v>
      </c>
      <c r="E25" s="72">
        <v>32264</v>
      </c>
      <c r="F25" s="32">
        <f t="shared" si="0"/>
        <v>8806</v>
      </c>
      <c r="G25" s="33" t="s">
        <v>26</v>
      </c>
      <c r="H25" s="34" t="s">
        <v>57</v>
      </c>
      <c r="I25" s="23">
        <v>1</v>
      </c>
      <c r="J25" s="69"/>
      <c r="K25" s="69"/>
      <c r="L25" s="69"/>
      <c r="M25" s="69"/>
      <c r="N25" s="69"/>
      <c r="O25" s="69"/>
      <c r="P25" s="69"/>
      <c r="Q25" s="69"/>
      <c r="R25" s="42" t="s">
        <v>135</v>
      </c>
      <c r="S25" s="70"/>
      <c r="T25" s="71"/>
      <c r="U25" s="71"/>
      <c r="V25" s="71"/>
      <c r="W25" s="71"/>
      <c r="X25" s="71"/>
      <c r="Y25" s="71"/>
    </row>
    <row r="26" spans="1:25" s="76" customFormat="1" ht="19.5" customHeight="1">
      <c r="A26" s="68"/>
      <c r="B26" s="58">
        <v>72</v>
      </c>
      <c r="C26" s="29" t="s">
        <v>136</v>
      </c>
      <c r="D26" s="30" t="s">
        <v>137</v>
      </c>
      <c r="E26" s="72">
        <v>32235</v>
      </c>
      <c r="F26" s="32">
        <f t="shared" si="0"/>
        <v>8835</v>
      </c>
      <c r="G26" s="33" t="s">
        <v>26</v>
      </c>
      <c r="H26" s="34" t="s">
        <v>31</v>
      </c>
      <c r="I26" s="23">
        <v>1</v>
      </c>
      <c r="J26" s="69"/>
      <c r="K26" s="69"/>
      <c r="L26" s="69"/>
      <c r="M26" s="69"/>
      <c r="N26" s="69"/>
      <c r="O26" s="69"/>
      <c r="P26" s="69"/>
      <c r="Q26" s="69"/>
      <c r="R26" s="42" t="s">
        <v>135</v>
      </c>
      <c r="S26" s="70"/>
      <c r="T26" s="71"/>
      <c r="U26" s="71"/>
      <c r="V26" s="71"/>
      <c r="W26" s="71"/>
      <c r="X26" s="71"/>
      <c r="Y26" s="71"/>
    </row>
  </sheetData>
  <sheetProtection/>
  <mergeCells count="22">
    <mergeCell ref="R8:R9"/>
    <mergeCell ref="S8:S9"/>
    <mergeCell ref="I8:I9"/>
    <mergeCell ref="J8:Q8"/>
    <mergeCell ref="G8:G9"/>
    <mergeCell ref="E18:E19"/>
    <mergeCell ref="F18:F19"/>
    <mergeCell ref="G18:G19"/>
    <mergeCell ref="H8:H9"/>
    <mergeCell ref="S18:S19"/>
    <mergeCell ref="B8:B9"/>
    <mergeCell ref="C8:C9"/>
    <mergeCell ref="D8:D9"/>
    <mergeCell ref="E8:E9"/>
    <mergeCell ref="F8:F9"/>
    <mergeCell ref="H18:H19"/>
    <mergeCell ref="I18:I19"/>
    <mergeCell ref="J18:Q18"/>
    <mergeCell ref="R18:R19"/>
    <mergeCell ref="B18:B19"/>
    <mergeCell ref="C18:C19"/>
    <mergeCell ref="D18:D19"/>
  </mergeCells>
  <printOptions horizontalCentered="1"/>
  <pageMargins left="0.1968503937007874" right="0.1968503937007874" top="0.7874015748031497" bottom="0.5905511811023623" header="0.5118110236220472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federacijanb</cp:lastModifiedBy>
  <cp:lastPrinted>2012-06-10T08:54:52Z</cp:lastPrinted>
  <dcterms:created xsi:type="dcterms:W3CDTF">2012-06-10T03:53:55Z</dcterms:created>
  <dcterms:modified xsi:type="dcterms:W3CDTF">2014-06-02T11:07:51Z</dcterms:modified>
  <cp:category/>
  <cp:version/>
  <cp:contentType/>
  <cp:contentStatus/>
</cp:coreProperties>
</file>