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650"/>
  </bookViews>
  <sheets>
    <sheet name="Virselis" sheetId="1" r:id="rId1"/>
    <sheet name="60 M V ja" sheetId="19" r:id="rId2"/>
    <sheet name="100 M s jn vet" sheetId="7" r:id="rId3"/>
    <sheet name="100 V s jn vet" sheetId="8" r:id="rId4"/>
    <sheet name="200 M s" sheetId="20" r:id="rId5"/>
    <sheet name="200 V s" sheetId="22" r:id="rId6"/>
    <sheet name="400 M s j v" sheetId="14" r:id="rId7"/>
    <sheet name="400 V jn vet" sheetId="13" r:id="rId8"/>
    <sheet name="600 M ja" sheetId="3" r:id="rId9"/>
    <sheet name="800 M V s jn" sheetId="24" r:id="rId10"/>
    <sheet name="1500 M s vet" sheetId="4" r:id="rId11"/>
    <sheet name="1500 V s vet jn" sheetId="5" r:id="rId12"/>
    <sheet name="5000 M V" sheetId="18" r:id="rId13"/>
    <sheet name="Ietis V" sheetId="2" r:id="rId14"/>
    <sheet name="Aukštis M s" sheetId="10" r:id="rId15"/>
    <sheet name="Aukštis V s" sheetId="15" r:id="rId16"/>
    <sheet name="Tolis M" sheetId="25" r:id="rId17"/>
    <sheet name="Tolis V" sheetId="21" r:id="rId18"/>
    <sheet name="Diskas M s vet" sheetId="16" r:id="rId19"/>
    <sheet name="Diskas V" sheetId="17" r:id="rId20"/>
    <sheet name="Diskas V vet" sheetId="23" r:id="rId21"/>
    <sheet name="Kamuoliukas M V ja" sheetId="6" r:id="rId22"/>
    <sheet name="Rutulys M jn vet" sheetId="12" r:id="rId23"/>
    <sheet name="Rutulys V jn v" sheetId="9" r:id="rId24"/>
    <sheet name="Rutulys M V s" sheetId="26" r:id="rId25"/>
  </sheets>
  <externalReferences>
    <externalReference r:id="rId26"/>
  </externalReferences>
  <definedNames>
    <definedName name="_xlnm._FilterDatabase" localSheetId="10" hidden="1">'1500 M s vet'!#REF!</definedName>
    <definedName name="_xlnm._FilterDatabase" localSheetId="4" hidden="1">'200 M s'!#REF!</definedName>
    <definedName name="_xlnm._FilterDatabase" localSheetId="20" hidden="1">'Diskas V vet'!$A$7:$U$8</definedName>
    <definedName name="_xlnm._FilterDatabase" localSheetId="22" hidden="1">'Rutulys M jn vet'!$A$14:$V$15</definedName>
  </definedNames>
  <calcPr calcId="144525"/>
</workbook>
</file>

<file path=xl/calcChain.xml><?xml version="1.0" encoding="utf-8"?>
<calcChain xmlns="http://schemas.openxmlformats.org/spreadsheetml/2006/main">
  <c r="F33" i="26" l="1"/>
  <c r="Q32" i="26"/>
  <c r="R32" i="26" s="1"/>
  <c r="F32" i="26"/>
  <c r="R31" i="26"/>
  <c r="Q31" i="26"/>
  <c r="F31" i="26"/>
  <c r="Q30" i="26"/>
  <c r="R30" i="26" s="1"/>
  <c r="F30" i="26"/>
  <c r="R29" i="26"/>
  <c r="Q29" i="26"/>
  <c r="F29" i="26"/>
  <c r="Q28" i="26"/>
  <c r="R28" i="26" s="1"/>
  <c r="F28" i="26"/>
  <c r="R27" i="26"/>
  <c r="Q27" i="26"/>
  <c r="F27" i="26"/>
  <c r="Q26" i="26"/>
  <c r="R26" i="26" s="1"/>
  <c r="F26" i="26"/>
  <c r="R25" i="26"/>
  <c r="Q25" i="26"/>
  <c r="F25" i="26"/>
  <c r="Q24" i="26"/>
  <c r="R24" i="26" s="1"/>
  <c r="F24" i="26"/>
  <c r="R23" i="26"/>
  <c r="Q23" i="26"/>
  <c r="F23" i="26"/>
  <c r="Q18" i="26"/>
  <c r="R18" i="26" s="1"/>
  <c r="F18" i="26"/>
  <c r="R17" i="26"/>
  <c r="Q17" i="26"/>
  <c r="F17" i="26"/>
  <c r="Q16" i="26"/>
  <c r="R16" i="26" s="1"/>
  <c r="F16" i="26"/>
  <c r="R15" i="26"/>
  <c r="Q15" i="26"/>
  <c r="F15" i="26"/>
  <c r="Q14" i="26"/>
  <c r="R14" i="26" s="1"/>
  <c r="F14" i="26"/>
  <c r="R13" i="26"/>
  <c r="Q13" i="26"/>
  <c r="F13" i="26"/>
  <c r="Q12" i="26"/>
  <c r="R12" i="26" s="1"/>
  <c r="F12" i="26"/>
  <c r="R11" i="26"/>
  <c r="Q11" i="26"/>
  <c r="F11" i="26"/>
  <c r="Q10" i="26"/>
  <c r="R10" i="26" s="1"/>
  <c r="F10" i="26"/>
  <c r="R9" i="26"/>
  <c r="Q9" i="26"/>
  <c r="F9" i="26"/>
  <c r="U19" i="25" l="1"/>
  <c r="V19" i="25" s="1"/>
  <c r="W19" i="25" s="1"/>
  <c r="I19" i="25"/>
  <c r="U18" i="25"/>
  <c r="V18" i="25" s="1"/>
  <c r="W18" i="25" s="1"/>
  <c r="I18" i="25"/>
  <c r="U17" i="25"/>
  <c r="V17" i="25" s="1"/>
  <c r="W17" i="25" s="1"/>
  <c r="I17" i="25"/>
  <c r="U16" i="25"/>
  <c r="V16" i="25" s="1"/>
  <c r="W16" i="25" s="1"/>
  <c r="I16" i="25"/>
  <c r="U15" i="25"/>
  <c r="V15" i="25" s="1"/>
  <c r="W15" i="25" s="1"/>
  <c r="I15" i="25"/>
  <c r="U14" i="25"/>
  <c r="V14" i="25" s="1"/>
  <c r="W14" i="25" s="1"/>
  <c r="I14" i="25"/>
  <c r="U13" i="25"/>
  <c r="V13" i="25" s="1"/>
  <c r="W13" i="25" s="1"/>
  <c r="I13" i="25"/>
  <c r="U12" i="25"/>
  <c r="V12" i="25" s="1"/>
  <c r="W12" i="25" s="1"/>
  <c r="I12" i="25"/>
  <c r="U11" i="25"/>
  <c r="V11" i="25" s="1"/>
  <c r="W11" i="25" s="1"/>
  <c r="I11" i="25"/>
  <c r="U10" i="25"/>
  <c r="V10" i="25" s="1"/>
  <c r="W10" i="25" s="1"/>
  <c r="I10" i="25"/>
  <c r="U9" i="25"/>
  <c r="V9" i="25" s="1"/>
  <c r="W9" i="25" s="1"/>
  <c r="I9" i="25"/>
  <c r="G23" i="24"/>
  <c r="G24" i="24"/>
  <c r="L22" i="24"/>
  <c r="G22" i="24"/>
  <c r="L21" i="24"/>
  <c r="G21" i="24"/>
  <c r="L20" i="24"/>
  <c r="G20" i="24"/>
  <c r="L19" i="24"/>
  <c r="G19" i="24"/>
  <c r="G12" i="24"/>
  <c r="L11" i="24"/>
  <c r="G11" i="24"/>
  <c r="L10" i="24"/>
  <c r="G10" i="24"/>
  <c r="L9" i="24"/>
  <c r="G9" i="24"/>
  <c r="L8" i="24"/>
  <c r="G8" i="24"/>
  <c r="F14" i="23"/>
  <c r="R13" i="23"/>
  <c r="S13" i="23" s="1"/>
  <c r="T13" i="23" s="1"/>
  <c r="F13" i="23"/>
  <c r="R12" i="23"/>
  <c r="S12" i="23" s="1"/>
  <c r="T12" i="23" s="1"/>
  <c r="F12" i="23"/>
  <c r="R11" i="23"/>
  <c r="S11" i="23" s="1"/>
  <c r="T11" i="23" s="1"/>
  <c r="F11" i="23"/>
  <c r="R10" i="23"/>
  <c r="S10" i="23" s="1"/>
  <c r="T10" i="23" s="1"/>
  <c r="F10" i="23"/>
  <c r="R9" i="23"/>
  <c r="S9" i="23" s="1"/>
  <c r="T9" i="23" s="1"/>
  <c r="F9" i="23"/>
  <c r="F18" i="22"/>
  <c r="F17" i="22"/>
  <c r="K16" i="22"/>
  <c r="F16" i="22"/>
  <c r="K15" i="22"/>
  <c r="F15" i="22"/>
  <c r="K14" i="22"/>
  <c r="F14" i="22"/>
  <c r="K13" i="22"/>
  <c r="F13" i="22"/>
  <c r="K12" i="22"/>
  <c r="F12" i="22"/>
  <c r="K11" i="22"/>
  <c r="F11" i="22"/>
  <c r="K10" i="22"/>
  <c r="F10" i="22"/>
  <c r="K9" i="22"/>
  <c r="F9" i="22"/>
  <c r="I28" i="21"/>
  <c r="I27" i="21"/>
  <c r="I26" i="21"/>
  <c r="I25" i="21"/>
  <c r="I24" i="21"/>
  <c r="V23" i="21"/>
  <c r="W23" i="21" s="1"/>
  <c r="X23" i="21" s="1"/>
  <c r="I23" i="21"/>
  <c r="V22" i="21"/>
  <c r="W22" i="21" s="1"/>
  <c r="X22" i="21" s="1"/>
  <c r="I22" i="21"/>
  <c r="V21" i="21"/>
  <c r="W21" i="21" s="1"/>
  <c r="X21" i="21" s="1"/>
  <c r="I21" i="21"/>
  <c r="V20" i="21"/>
  <c r="W20" i="21" s="1"/>
  <c r="X20" i="21" s="1"/>
  <c r="I20" i="21"/>
  <c r="V19" i="21"/>
  <c r="W19" i="21" s="1"/>
  <c r="X19" i="21" s="1"/>
  <c r="I19" i="21"/>
  <c r="V18" i="21"/>
  <c r="W18" i="21" s="1"/>
  <c r="X18" i="21" s="1"/>
  <c r="I18" i="21"/>
  <c r="V17" i="21"/>
  <c r="W17" i="21" s="1"/>
  <c r="X17" i="21" s="1"/>
  <c r="I17" i="21"/>
  <c r="V16" i="21"/>
  <c r="W16" i="21" s="1"/>
  <c r="X16" i="21" s="1"/>
  <c r="I16" i="21"/>
  <c r="V15" i="21"/>
  <c r="W15" i="21" s="1"/>
  <c r="X15" i="21" s="1"/>
  <c r="I15" i="21"/>
  <c r="V14" i="21"/>
  <c r="W14" i="21" s="1"/>
  <c r="X14" i="21" s="1"/>
  <c r="I14" i="21"/>
  <c r="V13" i="21"/>
  <c r="W13" i="21" s="1"/>
  <c r="X13" i="21" s="1"/>
  <c r="I13" i="21"/>
  <c r="V12" i="21"/>
  <c r="W12" i="21" s="1"/>
  <c r="X12" i="21" s="1"/>
  <c r="I12" i="21"/>
  <c r="V11" i="21"/>
  <c r="W11" i="21" s="1"/>
  <c r="X11" i="21" s="1"/>
  <c r="I11" i="21"/>
  <c r="V10" i="21"/>
  <c r="W10" i="21" s="1"/>
  <c r="X10" i="21" s="1"/>
  <c r="I10" i="21"/>
  <c r="V9" i="21"/>
  <c r="W9" i="21" s="1"/>
  <c r="X9" i="21" s="1"/>
  <c r="I9" i="21"/>
  <c r="F14" i="20"/>
  <c r="F13" i="20"/>
  <c r="K12" i="20"/>
  <c r="F12" i="20"/>
  <c r="K11" i="20"/>
  <c r="F11" i="20"/>
  <c r="K10" i="20"/>
  <c r="F10" i="20"/>
  <c r="K9" i="20"/>
  <c r="F9" i="20"/>
  <c r="K23" i="19"/>
  <c r="F23" i="19"/>
  <c r="K22" i="19"/>
  <c r="F22" i="19"/>
  <c r="K21" i="19"/>
  <c r="F21" i="19"/>
  <c r="K20" i="19"/>
  <c r="F20" i="19"/>
  <c r="K11" i="19"/>
  <c r="F11" i="19"/>
  <c r="K10" i="19"/>
  <c r="F10" i="19"/>
  <c r="K9" i="19"/>
  <c r="F9" i="19"/>
  <c r="K20" i="18"/>
  <c r="F20" i="18"/>
  <c r="K19" i="18"/>
  <c r="F19" i="18"/>
  <c r="K18" i="18"/>
  <c r="F18" i="18"/>
  <c r="K17" i="18"/>
  <c r="F17" i="18"/>
  <c r="F10" i="18"/>
  <c r="S20" i="17"/>
  <c r="G20" i="17"/>
  <c r="U14" i="17"/>
  <c r="G14" i="17"/>
  <c r="U13" i="17"/>
  <c r="G13" i="17"/>
  <c r="S12" i="17"/>
  <c r="T12" i="17"/>
  <c r="U12" i="17"/>
  <c r="G12" i="17"/>
  <c r="S11" i="17"/>
  <c r="T11" i="17"/>
  <c r="U11" i="17"/>
  <c r="G11" i="17"/>
  <c r="T10" i="17"/>
  <c r="S10" i="17"/>
  <c r="G10" i="17"/>
  <c r="S9" i="17"/>
  <c r="T9" i="17"/>
  <c r="G9" i="17"/>
  <c r="G14" i="16"/>
  <c r="T13" i="16"/>
  <c r="U13" i="16"/>
  <c r="S13" i="16"/>
  <c r="G13" i="16"/>
  <c r="T12" i="16"/>
  <c r="U12" i="16"/>
  <c r="S12" i="16"/>
  <c r="G12" i="16"/>
  <c r="T11" i="16"/>
  <c r="U11" i="16"/>
  <c r="S11" i="16"/>
  <c r="G11" i="16"/>
  <c r="T10" i="16"/>
  <c r="U10" i="16"/>
  <c r="S10" i="16"/>
  <c r="G10" i="16"/>
  <c r="T9" i="16"/>
  <c r="U9" i="16"/>
  <c r="S9" i="16"/>
  <c r="G9" i="16"/>
  <c r="I10" i="14"/>
  <c r="I11" i="14"/>
  <c r="I12" i="14"/>
  <c r="I13" i="14"/>
  <c r="I14" i="14"/>
  <c r="I15" i="14"/>
  <c r="I9" i="14"/>
  <c r="F13" i="15"/>
  <c r="F12" i="15"/>
  <c r="F11" i="15"/>
  <c r="F10" i="15"/>
  <c r="F9" i="15"/>
  <c r="P15" i="14"/>
  <c r="P14" i="14"/>
  <c r="P13" i="14"/>
  <c r="O13" i="14"/>
  <c r="P12" i="14"/>
  <c r="O12" i="14"/>
  <c r="P11" i="14"/>
  <c r="O11" i="14"/>
  <c r="P10" i="14"/>
  <c r="O10" i="14"/>
  <c r="P9" i="14"/>
  <c r="O9" i="14"/>
  <c r="O17" i="13"/>
  <c r="P17" i="13"/>
  <c r="I17" i="13"/>
  <c r="P16" i="13"/>
  <c r="O16" i="13"/>
  <c r="I16" i="13"/>
  <c r="O15" i="13"/>
  <c r="P15" i="13"/>
  <c r="I15" i="13"/>
  <c r="P14" i="13"/>
  <c r="O14" i="13"/>
  <c r="I14" i="13"/>
  <c r="O13" i="13"/>
  <c r="P13" i="13"/>
  <c r="I13" i="13"/>
  <c r="P12" i="13"/>
  <c r="O12" i="13"/>
  <c r="I12" i="13"/>
  <c r="O11" i="13"/>
  <c r="P11" i="13"/>
  <c r="I11" i="13"/>
  <c r="P10" i="13"/>
  <c r="O10" i="13"/>
  <c r="I10" i="13"/>
  <c r="F21" i="12"/>
  <c r="R20" i="12"/>
  <c r="S20" i="12"/>
  <c r="T20" i="12"/>
  <c r="F20" i="12"/>
  <c r="R19" i="12"/>
  <c r="S19" i="12"/>
  <c r="T19" i="12"/>
  <c r="F19" i="12"/>
  <c r="R18" i="12"/>
  <c r="S18" i="12"/>
  <c r="T18" i="12"/>
  <c r="F18" i="12"/>
  <c r="R17" i="12"/>
  <c r="S17" i="12"/>
  <c r="T17" i="12"/>
  <c r="F17" i="12"/>
  <c r="R16" i="12"/>
  <c r="S16" i="12"/>
  <c r="T16" i="12"/>
  <c r="F16" i="12"/>
  <c r="R9" i="12"/>
  <c r="S9" i="12"/>
  <c r="T9" i="12"/>
  <c r="F11" i="10"/>
  <c r="S10" i="10"/>
  <c r="F10" i="10"/>
  <c r="S9" i="10"/>
  <c r="F9" i="10"/>
  <c r="R32" i="9"/>
  <c r="F32" i="9"/>
  <c r="R31" i="9"/>
  <c r="F31" i="9"/>
  <c r="R30" i="9"/>
  <c r="F30" i="9"/>
  <c r="F23" i="9"/>
  <c r="S22" i="9"/>
  <c r="R22" i="9"/>
  <c r="F22" i="9"/>
  <c r="R21" i="9"/>
  <c r="S21" i="9"/>
  <c r="F21" i="9"/>
  <c r="S20" i="9"/>
  <c r="R20" i="9"/>
  <c r="F20" i="9"/>
  <c r="R19" i="9"/>
  <c r="S19" i="9"/>
  <c r="F19" i="9"/>
  <c r="S18" i="9"/>
  <c r="R18" i="9"/>
  <c r="F18" i="9"/>
  <c r="R17" i="9"/>
  <c r="S17" i="9"/>
  <c r="F17" i="9"/>
  <c r="S16" i="9"/>
  <c r="R16" i="9"/>
  <c r="F16" i="9"/>
  <c r="R15" i="9"/>
  <c r="S15" i="9"/>
  <c r="F15" i="9"/>
  <c r="R9" i="9"/>
  <c r="F9" i="9"/>
  <c r="R28" i="8"/>
  <c r="S28" i="8"/>
  <c r="I28" i="8"/>
  <c r="R27" i="8"/>
  <c r="S27" i="8"/>
  <c r="I27" i="8"/>
  <c r="S26" i="8"/>
  <c r="R26" i="8"/>
  <c r="I26" i="8"/>
  <c r="R25" i="8"/>
  <c r="S25" i="8"/>
  <c r="I25" i="8"/>
  <c r="R24" i="8"/>
  <c r="S24" i="8"/>
  <c r="O24" i="8"/>
  <c r="P24" i="8"/>
  <c r="I24" i="8"/>
  <c r="R23" i="8"/>
  <c r="S23" i="8"/>
  <c r="O23" i="8"/>
  <c r="P23" i="8"/>
  <c r="I23" i="8"/>
  <c r="R22" i="8"/>
  <c r="S22" i="8"/>
  <c r="O22" i="8"/>
  <c r="P22" i="8"/>
  <c r="I22" i="8"/>
  <c r="R21" i="8"/>
  <c r="S21" i="8"/>
  <c r="O21" i="8"/>
  <c r="P21" i="8"/>
  <c r="I21" i="8"/>
  <c r="R20" i="8"/>
  <c r="S20" i="8"/>
  <c r="O20" i="8"/>
  <c r="I20" i="8"/>
  <c r="R19" i="8"/>
  <c r="S19" i="8"/>
  <c r="O19" i="8"/>
  <c r="P19" i="8"/>
  <c r="I19" i="8"/>
  <c r="R18" i="8"/>
  <c r="S18" i="8"/>
  <c r="O18" i="8"/>
  <c r="P18" i="8"/>
  <c r="I18" i="8"/>
  <c r="R17" i="8"/>
  <c r="S17" i="8"/>
  <c r="O17" i="8"/>
  <c r="P17" i="8"/>
  <c r="I17" i="8"/>
  <c r="R16" i="8"/>
  <c r="S16" i="8"/>
  <c r="O16" i="8"/>
  <c r="P16" i="8"/>
  <c r="I16" i="8"/>
  <c r="R15" i="8"/>
  <c r="S15" i="8"/>
  <c r="O15" i="8"/>
  <c r="P15" i="8"/>
  <c r="I15" i="8"/>
  <c r="R14" i="8"/>
  <c r="S14" i="8"/>
  <c r="O14" i="8"/>
  <c r="P14" i="8"/>
  <c r="I14" i="8"/>
  <c r="R13" i="8"/>
  <c r="S13" i="8"/>
  <c r="O13" i="8"/>
  <c r="P13" i="8"/>
  <c r="I13" i="8"/>
  <c r="O12" i="8"/>
  <c r="P12" i="8"/>
  <c r="I12" i="8"/>
  <c r="S11" i="8"/>
  <c r="R11" i="8"/>
  <c r="P11" i="8"/>
  <c r="O11" i="8"/>
  <c r="I11" i="8"/>
  <c r="R10" i="8"/>
  <c r="S10" i="8"/>
  <c r="O10" i="8"/>
  <c r="P10" i="8"/>
  <c r="I10" i="8"/>
  <c r="R23" i="7"/>
  <c r="S23" i="7"/>
  <c r="I23" i="7"/>
  <c r="R22" i="7"/>
  <c r="S22" i="7"/>
  <c r="I22" i="7"/>
  <c r="S21" i="7"/>
  <c r="R21" i="7"/>
  <c r="I21" i="7"/>
  <c r="R20" i="7"/>
  <c r="S20" i="7"/>
  <c r="O20" i="7"/>
  <c r="P20" i="7"/>
  <c r="I20" i="7"/>
  <c r="S19" i="7"/>
  <c r="R19" i="7"/>
  <c r="P19" i="7"/>
  <c r="O19" i="7"/>
  <c r="I19" i="7"/>
  <c r="R18" i="7"/>
  <c r="S18" i="7"/>
  <c r="O18" i="7"/>
  <c r="P18" i="7"/>
  <c r="I18" i="7"/>
  <c r="S17" i="7"/>
  <c r="R17" i="7"/>
  <c r="O17" i="7"/>
  <c r="P17" i="7"/>
  <c r="I17" i="7"/>
  <c r="R16" i="7"/>
  <c r="S16" i="7"/>
  <c r="O16" i="7"/>
  <c r="P16" i="7"/>
  <c r="I16" i="7"/>
  <c r="R15" i="7"/>
  <c r="S15" i="7"/>
  <c r="O15" i="7"/>
  <c r="P15" i="7"/>
  <c r="I15" i="7"/>
  <c r="R14" i="7"/>
  <c r="S14" i="7"/>
  <c r="O14" i="7"/>
  <c r="P14" i="7"/>
  <c r="I14" i="7"/>
  <c r="R13" i="7"/>
  <c r="S13" i="7"/>
  <c r="O13" i="7"/>
  <c r="P13" i="7"/>
  <c r="I13" i="7"/>
  <c r="R12" i="7"/>
  <c r="S12" i="7"/>
  <c r="O12" i="7"/>
  <c r="P12" i="7"/>
  <c r="I12" i="7"/>
  <c r="R11" i="7"/>
  <c r="S11" i="7"/>
  <c r="O11" i="7"/>
  <c r="P11" i="7"/>
  <c r="I11" i="7"/>
  <c r="R10" i="7"/>
  <c r="S10" i="7"/>
  <c r="O10" i="7"/>
  <c r="P10" i="7"/>
  <c r="I10" i="7"/>
  <c r="R23" i="6"/>
  <c r="S23" i="6"/>
  <c r="F23" i="6"/>
  <c r="R22" i="6"/>
  <c r="S22" i="6"/>
  <c r="F22" i="6"/>
  <c r="R21" i="6"/>
  <c r="S21" i="6"/>
  <c r="F21" i="6"/>
  <c r="R20" i="6"/>
  <c r="S20" i="6"/>
  <c r="F20" i="6"/>
  <c r="R11" i="6"/>
  <c r="S11" i="6"/>
  <c r="F11" i="6"/>
  <c r="R10" i="6"/>
  <c r="S10" i="6"/>
  <c r="F10" i="6"/>
  <c r="R9" i="6"/>
  <c r="S9" i="6"/>
  <c r="F9" i="6"/>
  <c r="I16" i="5"/>
  <c r="O15" i="5"/>
  <c r="P15" i="5"/>
  <c r="I15" i="5"/>
  <c r="P14" i="5"/>
  <c r="O14" i="5"/>
  <c r="I14" i="5"/>
  <c r="O13" i="5"/>
  <c r="P13" i="5"/>
  <c r="I13" i="5"/>
  <c r="P12" i="5"/>
  <c r="O12" i="5"/>
  <c r="I12" i="5"/>
  <c r="O11" i="5"/>
  <c r="P11" i="5"/>
  <c r="I11" i="5"/>
  <c r="P10" i="5"/>
  <c r="O10" i="5"/>
  <c r="I10" i="5"/>
  <c r="O9" i="5"/>
  <c r="P9" i="5"/>
  <c r="I9" i="5"/>
  <c r="I14" i="4"/>
  <c r="I13" i="4"/>
  <c r="O12" i="4"/>
  <c r="P12" i="4"/>
  <c r="I12" i="4"/>
  <c r="P11" i="4"/>
  <c r="O11" i="4"/>
  <c r="I11" i="4"/>
  <c r="O10" i="4"/>
  <c r="P10" i="4"/>
  <c r="I10" i="4"/>
  <c r="P9" i="4"/>
  <c r="O9" i="4"/>
  <c r="I9" i="4"/>
  <c r="G9" i="3"/>
  <c r="G8" i="3"/>
  <c r="G20" i="2"/>
  <c r="S19" i="2"/>
  <c r="T19" i="2"/>
  <c r="G19" i="2"/>
  <c r="T18" i="2"/>
  <c r="S18" i="2"/>
  <c r="G18" i="2"/>
  <c r="T12" i="2"/>
  <c r="G12" i="2"/>
  <c r="T11" i="2"/>
  <c r="S11" i="2"/>
  <c r="G11" i="2"/>
  <c r="S10" i="2"/>
  <c r="T10" i="2"/>
  <c r="G10" i="2"/>
  <c r="T9" i="2"/>
  <c r="S9" i="2"/>
  <c r="G9" i="2"/>
</calcChain>
</file>

<file path=xl/sharedStrings.xml><?xml version="1.0" encoding="utf-8"?>
<sst xmlns="http://schemas.openxmlformats.org/spreadsheetml/2006/main" count="1926" uniqueCount="265">
  <si>
    <t>LIETUVOS AKLŲJŲ IR SILPNAREGIŲ</t>
  </si>
  <si>
    <t>VASAROS LENGVOSIOS ATLETIKOS</t>
  </si>
  <si>
    <t>ČEMPIONATAS</t>
  </si>
  <si>
    <t>2019 m. birželio 15-16 d.</t>
  </si>
  <si>
    <t xml:space="preserve"> </t>
  </si>
  <si>
    <t>Varžybų vyriausioji sekretorė</t>
  </si>
  <si>
    <t>Alfonsas Buliuolis</t>
  </si>
  <si>
    <t>Birutė Zacharienė</t>
  </si>
  <si>
    <t>Lietuvos aklųjų ir silpnaregių lengvosios atletikos vasaros čempionatas</t>
  </si>
  <si>
    <t>Birštonas, 2019-06-15</t>
  </si>
  <si>
    <t>Ieties metimas vyrams</t>
  </si>
  <si>
    <t>Vieta</t>
  </si>
  <si>
    <t>Nr</t>
  </si>
  <si>
    <t>Vardas</t>
  </si>
  <si>
    <t>Pavardė</t>
  </si>
  <si>
    <t>Gim. data</t>
  </si>
  <si>
    <t>Amž.</t>
  </si>
  <si>
    <t>Gr.</t>
  </si>
  <si>
    <t>Klubas</t>
  </si>
  <si>
    <t>Koef.</t>
  </si>
  <si>
    <t>Vet. koef.</t>
  </si>
  <si>
    <t>Bandymai</t>
  </si>
  <si>
    <t>Rez.</t>
  </si>
  <si>
    <t>Rez. su koef.</t>
  </si>
  <si>
    <t>Vet. rez.</t>
  </si>
  <si>
    <t>Treneris</t>
  </si>
  <si>
    <t>S</t>
  </si>
  <si>
    <t>V</t>
  </si>
  <si>
    <t>Eilė</t>
  </si>
  <si>
    <t>Juozas</t>
  </si>
  <si>
    <t>Eigminas</t>
  </si>
  <si>
    <t>B2</t>
  </si>
  <si>
    <t>Perkūnas</t>
  </si>
  <si>
    <t>J.Tribienė</t>
  </si>
  <si>
    <t>Osvaldas</t>
  </si>
  <si>
    <t>Kucavičius</t>
  </si>
  <si>
    <t>B2/3</t>
  </si>
  <si>
    <t>Parolmpietis</t>
  </si>
  <si>
    <t>X</t>
  </si>
  <si>
    <t>Remigijus</t>
  </si>
  <si>
    <t>Bagdonas</t>
  </si>
  <si>
    <t>Savarankiškai</t>
  </si>
  <si>
    <t>b.k.</t>
  </si>
  <si>
    <t>Vytautas</t>
  </si>
  <si>
    <t>Girnius</t>
  </si>
  <si>
    <t>B1</t>
  </si>
  <si>
    <t>Sveikata</t>
  </si>
  <si>
    <t>DNS</t>
  </si>
  <si>
    <t xml:space="preserve">Ieties metimas vyrams - F41, F44, F46 - LPOK rinktinė </t>
  </si>
  <si>
    <t>Įrankio svoris</t>
  </si>
  <si>
    <t>Andrius</t>
  </si>
  <si>
    <t>Skuja</t>
  </si>
  <si>
    <t>F46</t>
  </si>
  <si>
    <t>LNSF</t>
  </si>
  <si>
    <t>D.Jusys</t>
  </si>
  <si>
    <t>800 g.</t>
  </si>
  <si>
    <t>Egidijus</t>
  </si>
  <si>
    <t>Valčiukas</t>
  </si>
  <si>
    <t>F41</t>
  </si>
  <si>
    <t>600 g.</t>
  </si>
  <si>
    <t>Jonas</t>
  </si>
  <si>
    <t>Spudis</t>
  </si>
  <si>
    <t>F44</t>
  </si>
  <si>
    <t>600 m bėgimas jaunutėms</t>
  </si>
  <si>
    <t>Takas</t>
  </si>
  <si>
    <t>Nr.</t>
  </si>
  <si>
    <t>Rezultatas</t>
  </si>
  <si>
    <t>JA</t>
  </si>
  <si>
    <t>Dileta</t>
  </si>
  <si>
    <t>Aleknavičiūtė</t>
  </si>
  <si>
    <t>B 3</t>
  </si>
  <si>
    <t>Šviesa</t>
  </si>
  <si>
    <t>2:45,00</t>
  </si>
  <si>
    <t>S.Sokolovas</t>
  </si>
  <si>
    <t>Justė</t>
  </si>
  <si>
    <t>Urbonavičiūtė</t>
  </si>
  <si>
    <t>2:48,88</t>
  </si>
  <si>
    <t>1500 m bėgimas moterims, veteranėms</t>
  </si>
  <si>
    <t>Aušra</t>
  </si>
  <si>
    <t>Garunkšnytė</t>
  </si>
  <si>
    <t>Šaltinis</t>
  </si>
  <si>
    <t>L.Balsys</t>
  </si>
  <si>
    <t>Sigita</t>
  </si>
  <si>
    <t>Markevičienė</t>
  </si>
  <si>
    <t>B 1</t>
  </si>
  <si>
    <t>Gitana</t>
  </si>
  <si>
    <t>Paslauskienė</t>
  </si>
  <si>
    <t>J.Auga, S.Sokolovas</t>
  </si>
  <si>
    <t>Kilminta</t>
  </si>
  <si>
    <t>Timofejevaitė</t>
  </si>
  <si>
    <t>B 2</t>
  </si>
  <si>
    <t>Elena</t>
  </si>
  <si>
    <t>Dinienė</t>
  </si>
  <si>
    <t>1500 m bėgimas vyrams, jauniams, veteranams</t>
  </si>
  <si>
    <t>JN</t>
  </si>
  <si>
    <t>Petras</t>
  </si>
  <si>
    <t>Krapikas</t>
  </si>
  <si>
    <t>Parolimpietis</t>
  </si>
  <si>
    <t>A.Buliuolis</t>
  </si>
  <si>
    <t>Povilas</t>
  </si>
  <si>
    <t>Arvydas</t>
  </si>
  <si>
    <t>Markevičius</t>
  </si>
  <si>
    <t>S.Sokolova</t>
  </si>
  <si>
    <t>Jurmantas</t>
  </si>
  <si>
    <t>Maselis</t>
  </si>
  <si>
    <t>Kęstutis</t>
  </si>
  <si>
    <t>Bartkėnas</t>
  </si>
  <si>
    <t>Zigmantas</t>
  </si>
  <si>
    <t>Rimkus</t>
  </si>
  <si>
    <t xml:space="preserve">B 2 </t>
  </si>
  <si>
    <t>Linas</t>
  </si>
  <si>
    <t>Balsys</t>
  </si>
  <si>
    <t>Vėjas</t>
  </si>
  <si>
    <t>Arnoldas</t>
  </si>
  <si>
    <t>Januškevičius</t>
  </si>
  <si>
    <t>B3</t>
  </si>
  <si>
    <t>I.Brasevičius</t>
  </si>
  <si>
    <t>Kamuoliuko metimas jaunutėms</t>
  </si>
  <si>
    <t>Miestas</t>
  </si>
  <si>
    <t>L. Balsys</t>
  </si>
  <si>
    <t>Giedrė</t>
  </si>
  <si>
    <t>Morkūnaitė</t>
  </si>
  <si>
    <t>Kamuoliuko metimas jaunučiams</t>
  </si>
  <si>
    <t>Kristianas</t>
  </si>
  <si>
    <t>Stasytis</t>
  </si>
  <si>
    <t>Augustas</t>
  </si>
  <si>
    <t>Girnys</t>
  </si>
  <si>
    <t>Ugnius</t>
  </si>
  <si>
    <t>Grigaitis</t>
  </si>
  <si>
    <t>Ivan</t>
  </si>
  <si>
    <t>Bolšakov</t>
  </si>
  <si>
    <t>100 m bėgimas moterims, jaunėms, veteranėms</t>
  </si>
  <si>
    <t>Finalas</t>
  </si>
  <si>
    <t>Atrankos bėg.</t>
  </si>
  <si>
    <t>Gluosnė</t>
  </si>
  <si>
    <t>Norkutė</t>
  </si>
  <si>
    <t>A.Januškevičius</t>
  </si>
  <si>
    <t>Monika</t>
  </si>
  <si>
    <t>Aželionytė</t>
  </si>
  <si>
    <t>Živilė</t>
  </si>
  <si>
    <t>Karoblienė</t>
  </si>
  <si>
    <t>Dangutė</t>
  </si>
  <si>
    <t>Skėrienė</t>
  </si>
  <si>
    <t>Salomėja</t>
  </si>
  <si>
    <t>Pilipavičienė</t>
  </si>
  <si>
    <t>Vanda</t>
  </si>
  <si>
    <t>Vežbavičiūtė</t>
  </si>
  <si>
    <t>Aušrinė</t>
  </si>
  <si>
    <t>Stoškuvienė</t>
  </si>
  <si>
    <t>Ingrida</t>
  </si>
  <si>
    <t>Mikitinienė</t>
  </si>
  <si>
    <t>Ilona</t>
  </si>
  <si>
    <t>Mielkaitytė</t>
  </si>
  <si>
    <t>Ligita</t>
  </si>
  <si>
    <t>Endzelytė</t>
  </si>
  <si>
    <t>100 m bėgimas vyrams, jauniams, veteranams</t>
  </si>
  <si>
    <t>Modestas</t>
  </si>
  <si>
    <t>Grauslys</t>
  </si>
  <si>
    <t>Mindaugas</t>
  </si>
  <si>
    <t>Dvylaitis</t>
  </si>
  <si>
    <t>Rokas</t>
  </si>
  <si>
    <t>Ažubalis</t>
  </si>
  <si>
    <t>J.Auga</t>
  </si>
  <si>
    <t>Ignas</t>
  </si>
  <si>
    <t>Mišeikis</t>
  </si>
  <si>
    <t>Anicetas</t>
  </si>
  <si>
    <t>Stankūnas</t>
  </si>
  <si>
    <t>Darius</t>
  </si>
  <si>
    <t>Vaitkevičius</t>
  </si>
  <si>
    <t>Pamarys</t>
  </si>
  <si>
    <t>Jakubauskas</t>
  </si>
  <si>
    <t>Antanas</t>
  </si>
  <si>
    <t>DQ</t>
  </si>
  <si>
    <t>Aivaras</t>
  </si>
  <si>
    <t>Miliauskas</t>
  </si>
  <si>
    <t>Deividas</t>
  </si>
  <si>
    <t>Pliavgo</t>
  </si>
  <si>
    <t>Pranas</t>
  </si>
  <si>
    <t>Pliuška</t>
  </si>
  <si>
    <t xml:space="preserve">B1 </t>
  </si>
  <si>
    <t>Rutulio stūmimas jauniams (5 kg)</t>
  </si>
  <si>
    <t>Matas</t>
  </si>
  <si>
    <t>Steponavičius</t>
  </si>
  <si>
    <t>5 kg.</t>
  </si>
  <si>
    <t>Rutulio stūmimas veteranams</t>
  </si>
  <si>
    <t>6 kg.</t>
  </si>
  <si>
    <t>Vincas</t>
  </si>
  <si>
    <t>Mikitinas</t>
  </si>
  <si>
    <t>7.26 kg.</t>
  </si>
  <si>
    <t>Edvardas</t>
  </si>
  <si>
    <t>Žakaris</t>
  </si>
  <si>
    <t xml:space="preserve">Rutulio stūmimas (F37, F41, F46 ) - LPOK rinktinė </t>
  </si>
  <si>
    <t>LPOK</t>
  </si>
  <si>
    <t>Donatas</t>
  </si>
  <si>
    <t>Dundzys</t>
  </si>
  <si>
    <t>F37</t>
  </si>
  <si>
    <t>J.Baltrušaitis</t>
  </si>
  <si>
    <t>d.Jusys</t>
  </si>
  <si>
    <t>4 kg.</t>
  </si>
  <si>
    <t>Šuolis į aukštį moterims</t>
  </si>
  <si>
    <t>Aukštis</t>
  </si>
  <si>
    <t>1</t>
  </si>
  <si>
    <t>-</t>
  </si>
  <si>
    <t>O</t>
  </si>
  <si>
    <t>xxx</t>
  </si>
  <si>
    <t>1,25</t>
  </si>
  <si>
    <t>2</t>
  </si>
  <si>
    <t>1,10</t>
  </si>
  <si>
    <t>NM</t>
  </si>
  <si>
    <t>400 m bėgimas jauniams ir veteranams</t>
  </si>
  <si>
    <t>Hermis</t>
  </si>
  <si>
    <t>Kasperavičius</t>
  </si>
  <si>
    <t>Andrej</t>
  </si>
  <si>
    <t>Konorev</t>
  </si>
  <si>
    <t>Alfredas</t>
  </si>
  <si>
    <t>Bystrickis</t>
  </si>
  <si>
    <t>Rutulio stūmimas jaunėms</t>
  </si>
  <si>
    <t>Gabrielė</t>
  </si>
  <si>
    <t>Eglinskaitė</t>
  </si>
  <si>
    <t>3 kg.</t>
  </si>
  <si>
    <t>Rutulio stūmimas veteranėms</t>
  </si>
  <si>
    <t>x</t>
  </si>
  <si>
    <t>Roma</t>
  </si>
  <si>
    <t>Girnienė</t>
  </si>
  <si>
    <t>400 m bėgimas moterims</t>
  </si>
  <si>
    <t>Šuolis į aukštį vyrams</t>
  </si>
  <si>
    <t>o</t>
  </si>
  <si>
    <t>Paulius</t>
  </si>
  <si>
    <t>Kalvelis</t>
  </si>
  <si>
    <t>xo</t>
  </si>
  <si>
    <t>xxo</t>
  </si>
  <si>
    <t>Mantas</t>
  </si>
  <si>
    <t>Mačiuta</t>
  </si>
  <si>
    <t>R. Strazdaitė</t>
  </si>
  <si>
    <t>Gim. Data</t>
  </si>
  <si>
    <t>Disko metimas moterims ir veteranėms (1kg.)</t>
  </si>
  <si>
    <t>Oksana</t>
  </si>
  <si>
    <t>Dobravolskaja</t>
  </si>
  <si>
    <t>Silva</t>
  </si>
  <si>
    <t>Kovėraitė</t>
  </si>
  <si>
    <t>Disko metimas vyrams (2 kg.)</t>
  </si>
  <si>
    <t>Žygimantas</t>
  </si>
  <si>
    <t>Matusevičius</t>
  </si>
  <si>
    <t>Burakovas</t>
  </si>
  <si>
    <t xml:space="preserve">Disko metimas vyrams (F37) - LPOK rinktinė </t>
  </si>
  <si>
    <t>1 kg.</t>
  </si>
  <si>
    <t>Birštonas, 2019-06-16</t>
  </si>
  <si>
    <t>5000 m bėgimas moterims</t>
  </si>
  <si>
    <t>5000 m bėgimas vyrams</t>
  </si>
  <si>
    <t>60 m bėgimas jaunutėms</t>
  </si>
  <si>
    <t>60 m bėgimas jaunučiams</t>
  </si>
  <si>
    <t>200 m bėgimas moterims</t>
  </si>
  <si>
    <t>Šuolis į tolį vyrams (visos grupės)</t>
  </si>
  <si>
    <t>200 m bėgimas vyrams</t>
  </si>
  <si>
    <t>Gr</t>
  </si>
  <si>
    <t>Disko metimas veteranams (1,5 kg)</t>
  </si>
  <si>
    <t>800 m bėgimas moterims ir jaunėms</t>
  </si>
  <si>
    <t>800 m bėgimas vyrams</t>
  </si>
  <si>
    <t>Šuolis į tolį moterims (visos grupės)</t>
  </si>
  <si>
    <r>
      <t xml:space="preserve">Birštonas, </t>
    </r>
    <r>
      <rPr>
        <sz val="12"/>
        <rFont val="Verdana"/>
        <family val="2"/>
      </rPr>
      <t xml:space="preserve"> B. Sruogos  g. 18</t>
    </r>
  </si>
  <si>
    <t>Rutulio stūmimas moterims (4 kg)</t>
  </si>
  <si>
    <t>Rutulio stūmimas vyrams (7,257 kg)</t>
  </si>
  <si>
    <t>Simas</t>
  </si>
  <si>
    <t>Devainis</t>
  </si>
  <si>
    <t>Varžybų vyriausiasis teisėjas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</si>
</sst>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mm\-dd"/>
    <numFmt numFmtId="165" formatCode="yy"/>
    <numFmt numFmtId="166" formatCode="0.0000"/>
    <numFmt numFmtId="167" formatCode="m:ss.00"/>
    <numFmt numFmtId="168" formatCode="yyyy/mm/dd;@"/>
    <numFmt numFmtId="169" formatCode="0.0"/>
    <numFmt numFmtId="170" formatCode="mm:ss.00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sz val="10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</font>
    <font>
      <sz val="8"/>
      <name val="Arial"/>
      <family val="2"/>
      <charset val="186"/>
    </font>
    <font>
      <sz val="7"/>
      <name val="Arial"/>
      <family val="2"/>
      <charset val="186"/>
    </font>
    <font>
      <b/>
      <sz val="7"/>
      <name val="Arial"/>
      <family val="2"/>
      <charset val="186"/>
    </font>
    <font>
      <sz val="10"/>
      <name val="Times New Roman"/>
      <family val="1"/>
    </font>
    <font>
      <sz val="9"/>
      <name val="Arial"/>
      <family val="2"/>
      <charset val="186"/>
    </font>
    <font>
      <sz val="11"/>
      <color indexed="9"/>
      <name val="Arial"/>
      <family val="2"/>
      <charset val="186"/>
    </font>
    <font>
      <sz val="11"/>
      <name val="Calibri"/>
      <family val="2"/>
      <charset val="186"/>
    </font>
    <font>
      <b/>
      <sz val="11"/>
      <color indexed="9"/>
      <name val="Arial"/>
      <family val="2"/>
      <charset val="186"/>
    </font>
    <font>
      <sz val="11"/>
      <color indexed="9"/>
      <name val="Arial"/>
      <family val="2"/>
    </font>
    <font>
      <sz val="10"/>
      <name val="Arial"/>
      <charset val="186"/>
    </font>
    <font>
      <b/>
      <sz val="8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7" borderId="1" applyNumberFormat="0" applyAlignment="0" applyProtection="0"/>
    <xf numFmtId="0" fontId="2" fillId="0" borderId="0"/>
    <xf numFmtId="0" fontId="16" fillId="0" borderId="3" applyNumberFormat="0" applyFill="0" applyAlignment="0" applyProtection="0"/>
    <xf numFmtId="0" fontId="1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9" fillId="23" borderId="4" applyNumberFormat="0" applyFont="0" applyAlignment="0" applyProtection="0"/>
    <xf numFmtId="0" fontId="2" fillId="0" borderId="0"/>
    <xf numFmtId="0" fontId="37" fillId="0" borderId="0"/>
    <xf numFmtId="0" fontId="1" fillId="0" borderId="0"/>
    <xf numFmtId="0" fontId="1" fillId="0" borderId="0"/>
  </cellStyleXfs>
  <cellXfs count="432">
    <xf numFmtId="0" fontId="0" fillId="0" borderId="0" xfId="0"/>
    <xf numFmtId="0" fontId="3" fillId="0" borderId="5" xfId="44" applyFont="1" applyBorder="1"/>
    <xf numFmtId="0" fontId="3" fillId="0" borderId="0" xfId="44" applyFont="1"/>
    <xf numFmtId="0" fontId="4" fillId="0" borderId="0" xfId="44" applyFont="1"/>
    <xf numFmtId="0" fontId="5" fillId="0" borderId="0" xfId="44" applyFont="1"/>
    <xf numFmtId="0" fontId="6" fillId="0" borderId="0" xfId="44" applyFont="1"/>
    <xf numFmtId="0" fontId="3" fillId="0" borderId="6" xfId="44" applyFont="1" applyBorder="1"/>
    <xf numFmtId="0" fontId="3" fillId="0" borderId="0" xfId="44" applyFont="1" applyBorder="1"/>
    <xf numFmtId="0" fontId="7" fillId="0" borderId="0" xfId="44" applyFont="1"/>
    <xf numFmtId="49" fontId="4" fillId="0" borderId="0" xfId="44" applyNumberFormat="1" applyFont="1"/>
    <xf numFmtId="0" fontId="3" fillId="0" borderId="7" xfId="44" applyFont="1" applyBorder="1"/>
    <xf numFmtId="0" fontId="3" fillId="0" borderId="8" xfId="44" applyFont="1" applyBorder="1"/>
    <xf numFmtId="0" fontId="9" fillId="0" borderId="0" xfId="44" applyFont="1"/>
    <xf numFmtId="0" fontId="20" fillId="0" borderId="0" xfId="40" applyFont="1" applyFill="1"/>
    <xf numFmtId="0" fontId="2" fillId="0" borderId="0" xfId="40" applyFont="1" applyFill="1"/>
    <xf numFmtId="0" fontId="21" fillId="0" borderId="0" xfId="40" applyFont="1" applyFill="1" applyAlignment="1">
      <alignment vertical="top" wrapText="1"/>
    </xf>
    <xf numFmtId="0" fontId="21" fillId="0" borderId="0" xfId="38" applyFont="1" applyAlignment="1">
      <alignment vertical="top" wrapText="1"/>
    </xf>
    <xf numFmtId="0" fontId="2" fillId="0" borderId="0" xfId="38" applyFont="1"/>
    <xf numFmtId="0" fontId="2" fillId="0" borderId="0" xfId="40" applyFont="1" applyFill="1" applyAlignment="1">
      <alignment horizontal="left"/>
    </xf>
    <xf numFmtId="0" fontId="2" fillId="0" borderId="0" xfId="38" applyFont="1" applyAlignment="1">
      <alignment horizontal="right" wrapText="1"/>
    </xf>
    <xf numFmtId="0" fontId="2" fillId="0" borderId="0" xfId="38" applyFont="1" applyAlignment="1">
      <alignment vertical="center"/>
    </xf>
    <xf numFmtId="0" fontId="22" fillId="0" borderId="0" xfId="38" applyFont="1" applyAlignment="1">
      <alignment vertical="center"/>
    </xf>
    <xf numFmtId="0" fontId="23" fillId="0" borderId="0" xfId="38" applyFont="1" applyAlignment="1">
      <alignment vertical="center"/>
    </xf>
    <xf numFmtId="0" fontId="2" fillId="0" borderId="0" xfId="38" applyFont="1" applyBorder="1" applyAlignment="1">
      <alignment horizontal="center" vertical="center"/>
    </xf>
    <xf numFmtId="0" fontId="25" fillId="0" borderId="9" xfId="43" applyFont="1" applyFill="1" applyBorder="1" applyAlignment="1">
      <alignment horizontal="center" vertical="center"/>
    </xf>
    <xf numFmtId="0" fontId="26" fillId="0" borderId="9" xfId="38" applyFont="1" applyBorder="1" applyAlignment="1">
      <alignment vertical="center"/>
    </xf>
    <xf numFmtId="0" fontId="26" fillId="0" borderId="9" xfId="38" applyFont="1" applyBorder="1" applyAlignment="1">
      <alignment horizontal="center" vertical="center" wrapText="1"/>
    </xf>
    <xf numFmtId="0" fontId="26" fillId="0" borderId="9" xfId="38" applyFont="1" applyFill="1" applyBorder="1" applyAlignment="1">
      <alignment horizontal="center" vertical="center" wrapText="1"/>
    </xf>
    <xf numFmtId="0" fontId="19" fillId="0" borderId="9" xfId="38" applyFont="1" applyFill="1" applyBorder="1" applyAlignment="1">
      <alignment horizontal="center" vertical="center"/>
    </xf>
    <xf numFmtId="0" fontId="27" fillId="0" borderId="9" xfId="43" applyFont="1" applyFill="1" applyBorder="1" applyAlignment="1">
      <alignment vertical="center"/>
    </xf>
    <xf numFmtId="0" fontId="27" fillId="0" borderId="9" xfId="43" applyFont="1" applyFill="1" applyBorder="1" applyAlignment="1">
      <alignment horizontal="center" vertical="center"/>
    </xf>
    <xf numFmtId="0" fontId="19" fillId="0" borderId="9" xfId="38" applyFont="1" applyFill="1" applyBorder="1" applyAlignment="1">
      <alignment vertical="center"/>
    </xf>
    <xf numFmtId="0" fontId="19" fillId="0" borderId="10" xfId="38" applyFont="1" applyFill="1" applyBorder="1" applyAlignment="1">
      <alignment horizontal="center" vertical="center"/>
    </xf>
    <xf numFmtId="0" fontId="2" fillId="0" borderId="9" xfId="32" applyFont="1" applyFill="1" applyBorder="1" applyAlignment="1">
      <alignment horizontal="right" vertical="center"/>
    </xf>
    <xf numFmtId="0" fontId="23" fillId="0" borderId="9" xfId="32" applyFont="1" applyFill="1" applyBorder="1" applyAlignment="1">
      <alignment horizontal="left" vertical="center"/>
    </xf>
    <xf numFmtId="164" fontId="28" fillId="0" borderId="9" xfId="32" applyNumberFormat="1" applyFont="1" applyFill="1" applyBorder="1" applyAlignment="1">
      <alignment horizontal="center" vertical="center"/>
    </xf>
    <xf numFmtId="165" fontId="28" fillId="0" borderId="9" xfId="32" applyNumberFormat="1" applyFont="1" applyFill="1" applyBorder="1" applyAlignment="1">
      <alignment horizontal="center" vertical="center"/>
    </xf>
    <xf numFmtId="49" fontId="28" fillId="0" borderId="9" xfId="32" applyNumberFormat="1" applyFont="1" applyFill="1" applyBorder="1" applyAlignment="1">
      <alignment horizontal="left" vertical="center"/>
    </xf>
    <xf numFmtId="0" fontId="29" fillId="0" borderId="9" xfId="32" applyFont="1" applyFill="1" applyBorder="1" applyAlignment="1">
      <alignment horizontal="left" vertical="center"/>
    </xf>
    <xf numFmtId="0" fontId="29" fillId="0" borderId="9" xfId="32" applyFont="1" applyFill="1" applyBorder="1" applyAlignment="1">
      <alignment horizontal="center" vertical="center"/>
    </xf>
    <xf numFmtId="166" fontId="29" fillId="0" borderId="9" xfId="38" quotePrefix="1" applyNumberFormat="1" applyFont="1" applyFill="1" applyBorder="1" applyAlignment="1">
      <alignment horizontal="center" vertical="center"/>
    </xf>
    <xf numFmtId="2" fontId="29" fillId="0" borderId="9" xfId="38" applyNumberFormat="1" applyFont="1" applyFill="1" applyBorder="1" applyAlignment="1">
      <alignment horizontal="center" vertical="center"/>
    </xf>
    <xf numFmtId="2" fontId="29" fillId="0" borderId="9" xfId="38" quotePrefix="1" applyNumberFormat="1" applyFont="1" applyFill="1" applyBorder="1" applyAlignment="1">
      <alignment horizontal="center" vertical="center"/>
    </xf>
    <xf numFmtId="2" fontId="2" fillId="0" borderId="9" xfId="38" applyNumberFormat="1" applyFont="1" applyFill="1" applyBorder="1" applyAlignment="1">
      <alignment horizontal="center" vertical="center"/>
    </xf>
    <xf numFmtId="2" fontId="29" fillId="0" borderId="9" xfId="32" applyNumberFormat="1" applyFont="1" applyFill="1" applyBorder="1" applyAlignment="1">
      <alignment horizontal="left" vertical="center"/>
    </xf>
    <xf numFmtId="0" fontId="21" fillId="0" borderId="0" xfId="32" applyFont="1" applyAlignment="1">
      <alignment vertical="top" wrapText="1"/>
    </xf>
    <xf numFmtId="0" fontId="21" fillId="0" borderId="0" xfId="32" applyFont="1" applyAlignment="1">
      <alignment horizontal="center" vertical="top" wrapText="1"/>
    </xf>
    <xf numFmtId="167" fontId="21" fillId="0" borderId="0" xfId="32" applyNumberFormat="1" applyFont="1" applyAlignment="1">
      <alignment vertical="top" wrapText="1"/>
    </xf>
    <xf numFmtId="0" fontId="2" fillId="0" borderId="0" xfId="32" applyFont="1"/>
    <xf numFmtId="0" fontId="2" fillId="0" borderId="0" xfId="32" applyFont="1" applyAlignment="1">
      <alignment horizontal="right" wrapText="1"/>
    </xf>
    <xf numFmtId="0" fontId="2" fillId="0" borderId="0" xfId="32" applyFont="1" applyAlignment="1">
      <alignment horizontal="center" wrapText="1"/>
    </xf>
    <xf numFmtId="167" fontId="2" fillId="0" borderId="0" xfId="32" applyNumberFormat="1" applyFont="1" applyAlignment="1">
      <alignment horizontal="right" wrapText="1"/>
    </xf>
    <xf numFmtId="0" fontId="2" fillId="0" borderId="0" xfId="32" applyFont="1" applyAlignment="1">
      <alignment horizontal="left"/>
    </xf>
    <xf numFmtId="0" fontId="2" fillId="0" borderId="0" xfId="32" applyFont="1" applyAlignment="1">
      <alignment vertical="center"/>
    </xf>
    <xf numFmtId="0" fontId="22" fillId="0" borderId="0" xfId="32" applyFont="1" applyAlignment="1">
      <alignment vertical="center"/>
    </xf>
    <xf numFmtId="0" fontId="2" fillId="0" borderId="0" xfId="32" applyFont="1" applyAlignment="1">
      <alignment horizontal="center" vertical="center"/>
    </xf>
    <xf numFmtId="167" fontId="2" fillId="0" borderId="0" xfId="32" applyNumberFormat="1" applyFont="1" applyAlignment="1">
      <alignment vertical="center"/>
    </xf>
    <xf numFmtId="0" fontId="23" fillId="0" borderId="9" xfId="32" applyFont="1" applyFill="1" applyBorder="1" applyAlignment="1">
      <alignment horizontal="center" vertical="center"/>
    </xf>
    <xf numFmtId="0" fontId="26" fillId="0" borderId="9" xfId="32" applyFont="1" applyFill="1" applyBorder="1" applyAlignment="1">
      <alignment horizontal="center" vertical="center" wrapText="1"/>
    </xf>
    <xf numFmtId="0" fontId="2" fillId="0" borderId="9" xfId="32" applyFont="1" applyFill="1" applyBorder="1" applyAlignment="1">
      <alignment horizontal="center" vertical="center"/>
    </xf>
    <xf numFmtId="0" fontId="2" fillId="0" borderId="9" xfId="40" applyFont="1" applyFill="1" applyBorder="1" applyAlignment="1">
      <alignment horizontal="right" vertical="center"/>
    </xf>
    <xf numFmtId="0" fontId="23" fillId="0" borderId="9" xfId="40" applyFont="1" applyFill="1" applyBorder="1" applyAlignment="1">
      <alignment horizontal="left" vertical="center"/>
    </xf>
    <xf numFmtId="164" fontId="28" fillId="0" borderId="9" xfId="40" applyNumberFormat="1" applyFont="1" applyFill="1" applyBorder="1" applyAlignment="1">
      <alignment horizontal="center" vertical="center"/>
    </xf>
    <xf numFmtId="165" fontId="28" fillId="0" borderId="9" xfId="40" applyNumberFormat="1" applyFont="1" applyFill="1" applyBorder="1" applyAlignment="1">
      <alignment horizontal="center" vertical="center"/>
    </xf>
    <xf numFmtId="49" fontId="28" fillId="0" borderId="9" xfId="40" applyNumberFormat="1" applyFont="1" applyFill="1" applyBorder="1" applyAlignment="1">
      <alignment horizontal="left" vertical="center"/>
    </xf>
    <xf numFmtId="0" fontId="28" fillId="0" borderId="9" xfId="40" applyFont="1" applyFill="1" applyBorder="1" applyAlignment="1">
      <alignment horizontal="left" vertical="center"/>
    </xf>
    <xf numFmtId="0" fontId="28" fillId="0" borderId="9" xfId="40" applyFont="1" applyFill="1" applyBorder="1" applyAlignment="1">
      <alignment horizontal="center" vertical="center"/>
    </xf>
    <xf numFmtId="49" fontId="2" fillId="0" borderId="9" xfId="40" applyNumberFormat="1" applyFont="1" applyFill="1" applyBorder="1" applyAlignment="1">
      <alignment horizontal="center" vertical="center"/>
    </xf>
    <xf numFmtId="0" fontId="28" fillId="0" borderId="9" xfId="40" applyNumberFormat="1" applyFont="1" applyFill="1" applyBorder="1" applyAlignment="1">
      <alignment horizontal="left" vertical="center"/>
    </xf>
    <xf numFmtId="0" fontId="2" fillId="0" borderId="0" xfId="32" applyFont="1" applyAlignment="1">
      <alignment horizontal="center"/>
    </xf>
    <xf numFmtId="167" fontId="2" fillId="0" borderId="0" xfId="32" applyNumberFormat="1" applyFont="1"/>
    <xf numFmtId="0" fontId="23" fillId="0" borderId="0" xfId="32" applyFont="1" applyAlignment="1">
      <alignment vertical="center"/>
    </xf>
    <xf numFmtId="0" fontId="2" fillId="0" borderId="0" xfId="32" applyFont="1" applyBorder="1" applyAlignment="1">
      <alignment horizontal="center" vertical="center"/>
    </xf>
    <xf numFmtId="0" fontId="31" fillId="25" borderId="9" xfId="43" applyFont="1" applyFill="1" applyBorder="1" applyAlignment="1">
      <alignment horizontal="center" vertical="center"/>
    </xf>
    <xf numFmtId="0" fontId="2" fillId="0" borderId="9" xfId="32" applyFont="1" applyBorder="1" applyAlignment="1">
      <alignment horizontal="center"/>
    </xf>
    <xf numFmtId="0" fontId="28" fillId="0" borderId="9" xfId="32" applyFont="1" applyFill="1" applyBorder="1" applyAlignment="1">
      <alignment horizontal="left" vertical="center"/>
    </xf>
    <xf numFmtId="0" fontId="28" fillId="0" borderId="9" xfId="32" applyFont="1" applyFill="1" applyBorder="1" applyAlignment="1">
      <alignment horizontal="center" vertical="center"/>
    </xf>
    <xf numFmtId="0" fontId="28" fillId="0" borderId="9" xfId="32" applyNumberFormat="1" applyFont="1" applyFill="1" applyBorder="1" applyAlignment="1">
      <alignment horizontal="center" vertical="center"/>
    </xf>
    <xf numFmtId="167" fontId="23" fillId="0" borderId="9" xfId="32" applyNumberFormat="1" applyFont="1" applyFill="1" applyBorder="1" applyAlignment="1">
      <alignment horizontal="center" vertical="center"/>
    </xf>
    <xf numFmtId="167" fontId="2" fillId="0" borderId="9" xfId="32" applyNumberFormat="1" applyFont="1" applyFill="1" applyBorder="1" applyAlignment="1">
      <alignment horizontal="center" vertical="center"/>
    </xf>
    <xf numFmtId="0" fontId="2" fillId="0" borderId="0" xfId="32" applyFont="1" applyFill="1"/>
    <xf numFmtId="0" fontId="23" fillId="0" borderId="9" xfId="32" applyFont="1" applyBorder="1" applyAlignment="1">
      <alignment horizontal="center" vertical="center"/>
    </xf>
    <xf numFmtId="0" fontId="2" fillId="26" borderId="9" xfId="43" applyFont="1" applyFill="1" applyBorder="1" applyAlignment="1">
      <alignment horizontal="center" vertical="center"/>
    </xf>
    <xf numFmtId="164" fontId="23" fillId="0" borderId="9" xfId="32" applyNumberFormat="1" applyFont="1" applyFill="1" applyBorder="1" applyAlignment="1">
      <alignment horizontal="left" vertical="center"/>
    </xf>
    <xf numFmtId="168" fontId="28" fillId="0" borderId="9" xfId="32" applyNumberFormat="1" applyFont="1" applyFill="1" applyBorder="1" applyAlignment="1">
      <alignment horizontal="center" vertical="center"/>
    </xf>
    <xf numFmtId="0" fontId="2" fillId="24" borderId="0" xfId="32" applyFont="1" applyFill="1"/>
    <xf numFmtId="0" fontId="23" fillId="0" borderId="9" xfId="38" applyFont="1" applyBorder="1" applyAlignment="1">
      <alignment horizontal="center" vertical="center"/>
    </xf>
    <xf numFmtId="0" fontId="2" fillId="0" borderId="9" xfId="38" applyFont="1" applyBorder="1" applyAlignment="1">
      <alignment horizontal="center" vertical="center"/>
    </xf>
    <xf numFmtId="0" fontId="29" fillId="0" borderId="9" xfId="40" applyFont="1" applyFill="1" applyBorder="1" applyAlignment="1">
      <alignment horizontal="left" vertical="center"/>
    </xf>
    <xf numFmtId="0" fontId="29" fillId="0" borderId="9" xfId="40" applyFont="1" applyFill="1" applyBorder="1" applyAlignment="1">
      <alignment horizontal="center" vertical="center"/>
    </xf>
    <xf numFmtId="2" fontId="28" fillId="0" borderId="9" xfId="40" applyNumberFormat="1" applyFont="1" applyFill="1" applyBorder="1" applyAlignment="1">
      <alignment horizontal="center" vertical="center"/>
    </xf>
    <xf numFmtId="0" fontId="28" fillId="0" borderId="9" xfId="38" applyFont="1" applyBorder="1" applyAlignment="1">
      <alignment horizontal="center" vertical="center"/>
    </xf>
    <xf numFmtId="0" fontId="2" fillId="0" borderId="0" xfId="40" applyFont="1" applyFill="1" applyBorder="1" applyAlignment="1">
      <alignment horizontal="right" vertical="center"/>
    </xf>
    <xf numFmtId="0" fontId="23" fillId="0" borderId="0" xfId="40" applyFont="1" applyFill="1" applyBorder="1" applyAlignment="1">
      <alignment horizontal="left" vertical="center"/>
    </xf>
    <xf numFmtId="164" fontId="28" fillId="0" borderId="0" xfId="40" applyNumberFormat="1" applyFont="1" applyFill="1" applyBorder="1" applyAlignment="1">
      <alignment horizontal="center" vertical="center"/>
    </xf>
    <xf numFmtId="165" fontId="28" fillId="0" borderId="0" xfId="40" applyNumberFormat="1" applyFont="1" applyFill="1" applyBorder="1" applyAlignment="1">
      <alignment horizontal="center" vertical="center"/>
    </xf>
    <xf numFmtId="49" fontId="28" fillId="0" borderId="0" xfId="40" applyNumberFormat="1" applyFont="1" applyFill="1" applyBorder="1" applyAlignment="1">
      <alignment horizontal="left" vertical="center"/>
    </xf>
    <xf numFmtId="0" fontId="29" fillId="0" borderId="0" xfId="40" applyFont="1" applyFill="1" applyBorder="1" applyAlignment="1">
      <alignment horizontal="left" vertical="center"/>
    </xf>
    <xf numFmtId="0" fontId="29" fillId="0" borderId="0" xfId="40" applyFont="1" applyFill="1" applyBorder="1" applyAlignment="1">
      <alignment horizontal="center" vertical="center"/>
    </xf>
    <xf numFmtId="2" fontId="28" fillId="0" borderId="0" xfId="40" applyNumberFormat="1" applyFont="1" applyFill="1" applyBorder="1" applyAlignment="1">
      <alignment horizontal="center" vertical="center"/>
    </xf>
    <xf numFmtId="0" fontId="28" fillId="0" borderId="0" xfId="38" applyFont="1" applyBorder="1" applyAlignment="1">
      <alignment horizontal="center" vertical="center"/>
    </xf>
    <xf numFmtId="2" fontId="2" fillId="0" borderId="0" xfId="38" applyNumberFormat="1" applyFont="1" applyFill="1" applyBorder="1" applyAlignment="1">
      <alignment horizontal="center" vertical="center"/>
    </xf>
    <xf numFmtId="0" fontId="28" fillId="0" borderId="0" xfId="40" applyNumberFormat="1" applyFont="1" applyFill="1" applyBorder="1" applyAlignment="1">
      <alignment horizontal="left" vertical="center"/>
    </xf>
    <xf numFmtId="0" fontId="2" fillId="0" borderId="0" xfId="38" applyFont="1" applyAlignment="1">
      <alignment horizontal="center" vertical="center"/>
    </xf>
    <xf numFmtId="0" fontId="23" fillId="0" borderId="0" xfId="38" applyFont="1" applyAlignment="1">
      <alignment horizontal="center" vertical="center"/>
    </xf>
    <xf numFmtId="0" fontId="28" fillId="0" borderId="9" xfId="40" applyNumberFormat="1" applyFont="1" applyFill="1" applyBorder="1" applyAlignment="1">
      <alignment horizontal="center" vertical="center"/>
    </xf>
    <xf numFmtId="0" fontId="2" fillId="0" borderId="0" xfId="40" applyFont="1" applyFill="1" applyAlignment="1">
      <alignment horizontal="right" wrapText="1"/>
    </xf>
    <xf numFmtId="0" fontId="2" fillId="0" borderId="0" xfId="40" applyFont="1" applyFill="1" applyAlignment="1">
      <alignment vertical="center"/>
    </xf>
    <xf numFmtId="0" fontId="22" fillId="0" borderId="0" xfId="40" applyFont="1" applyFill="1" applyAlignment="1">
      <alignment vertical="center"/>
    </xf>
    <xf numFmtId="0" fontId="2" fillId="0" borderId="0" xfId="40" applyFont="1" applyFill="1" applyBorder="1" applyAlignment="1">
      <alignment vertical="center"/>
    </xf>
    <xf numFmtId="0" fontId="23" fillId="0" borderId="0" xfId="40" applyFont="1" applyFill="1" applyAlignment="1">
      <alignment vertical="center"/>
    </xf>
    <xf numFmtId="0" fontId="2" fillId="0" borderId="12" xfId="36" applyFont="1" applyFill="1" applyBorder="1" applyAlignment="1">
      <alignment horizontal="left" vertical="center"/>
    </xf>
    <xf numFmtId="0" fontId="2" fillId="0" borderId="6" xfId="36" applyFont="1" applyFill="1" applyBorder="1" applyAlignment="1">
      <alignment horizontal="center" vertical="center"/>
    </xf>
    <xf numFmtId="0" fontId="2" fillId="0" borderId="10" xfId="36" applyFont="1" applyFill="1" applyBorder="1" applyAlignment="1">
      <alignment horizontal="center" vertical="center"/>
    </xf>
    <xf numFmtId="0" fontId="2" fillId="0" borderId="12" xfId="36" applyFont="1" applyFill="1" applyBorder="1" applyAlignment="1">
      <alignment horizontal="center" vertical="center"/>
    </xf>
    <xf numFmtId="0" fontId="2" fillId="0" borderId="0" xfId="36" applyFont="1" applyFill="1" applyAlignment="1">
      <alignment vertical="center"/>
    </xf>
    <xf numFmtId="0" fontId="2" fillId="0" borderId="9" xfId="43" applyFont="1" applyFill="1" applyBorder="1" applyAlignment="1">
      <alignment horizontal="center" vertical="center"/>
    </xf>
    <xf numFmtId="0" fontId="2" fillId="0" borderId="9" xfId="40" applyFont="1" applyFill="1" applyBorder="1" applyAlignment="1">
      <alignment horizontal="center" vertical="center"/>
    </xf>
    <xf numFmtId="166" fontId="29" fillId="0" borderId="9" xfId="40" applyNumberFormat="1" applyFont="1" applyFill="1" applyBorder="1" applyAlignment="1">
      <alignment horizontal="center" vertical="center"/>
    </xf>
    <xf numFmtId="2" fontId="2" fillId="0" borderId="9" xfId="40" applyNumberFormat="1" applyFont="1" applyFill="1" applyBorder="1" applyAlignment="1">
      <alignment horizontal="center" vertical="center"/>
    </xf>
    <xf numFmtId="0" fontId="32" fillId="0" borderId="9" xfId="43" applyFont="1" applyFill="1" applyBorder="1" applyAlignment="1">
      <alignment horizontal="center" vertical="center"/>
    </xf>
    <xf numFmtId="0" fontId="2" fillId="0" borderId="0" xfId="38" applyFont="1" applyFill="1" applyAlignment="1">
      <alignment horizontal="center"/>
    </xf>
    <xf numFmtId="0" fontId="21" fillId="0" borderId="0" xfId="38" applyFont="1" applyFill="1" applyAlignment="1">
      <alignment vertical="top" wrapText="1"/>
    </xf>
    <xf numFmtId="0" fontId="2" fillId="0" borderId="0" xfId="38" applyFont="1" applyFill="1"/>
    <xf numFmtId="0" fontId="2" fillId="0" borderId="0" xfId="38" applyFont="1" applyFill="1" applyAlignment="1">
      <alignment horizontal="right" wrapText="1"/>
    </xf>
    <xf numFmtId="0" fontId="2" fillId="0" borderId="0" xfId="38" applyFont="1" applyFill="1" applyAlignment="1">
      <alignment horizontal="left"/>
    </xf>
    <xf numFmtId="0" fontId="2" fillId="0" borderId="0" xfId="38" applyFont="1" applyFill="1" applyAlignment="1">
      <alignment vertical="center"/>
    </xf>
    <xf numFmtId="0" fontId="22" fillId="0" borderId="0" xfId="38" applyFont="1" applyFill="1" applyAlignment="1">
      <alignment vertical="center"/>
    </xf>
    <xf numFmtId="0" fontId="2" fillId="0" borderId="0" xfId="38" applyFont="1" applyFill="1" applyBorder="1" applyAlignment="1">
      <alignment vertical="center"/>
    </xf>
    <xf numFmtId="0" fontId="23" fillId="0" borderId="0" xfId="38" applyFont="1" applyFill="1" applyAlignment="1">
      <alignment vertical="center"/>
    </xf>
    <xf numFmtId="0" fontId="2" fillId="0" borderId="9" xfId="38" applyFont="1" applyFill="1" applyBorder="1" applyAlignment="1">
      <alignment horizontal="center"/>
    </xf>
    <xf numFmtId="0" fontId="2" fillId="0" borderId="9" xfId="38" applyFont="1" applyFill="1" applyBorder="1"/>
    <xf numFmtId="0" fontId="2" fillId="0" borderId="9" xfId="36" applyFont="1" applyFill="1" applyBorder="1" applyAlignment="1">
      <alignment horizontal="left" vertical="center"/>
    </xf>
    <xf numFmtId="166" fontId="28" fillId="0" borderId="9" xfId="40" applyNumberFormat="1" applyFont="1" applyFill="1" applyBorder="1" applyAlignment="1">
      <alignment horizontal="center" vertical="center"/>
    </xf>
    <xf numFmtId="0" fontId="28" fillId="0" borderId="9" xfId="43" applyFont="1" applyFill="1" applyBorder="1" applyAlignment="1">
      <alignment horizontal="center" vertical="center"/>
    </xf>
    <xf numFmtId="0" fontId="2" fillId="0" borderId="0" xfId="41" applyFont="1" applyFill="1" applyAlignment="1">
      <alignment horizontal="left"/>
    </xf>
    <xf numFmtId="0" fontId="2" fillId="0" borderId="9" xfId="38" applyNumberFormat="1" applyFont="1" applyBorder="1" applyAlignment="1">
      <alignment horizontal="center" vertical="center"/>
    </xf>
    <xf numFmtId="164" fontId="28" fillId="0" borderId="9" xfId="32" applyNumberFormat="1" applyFont="1" applyBorder="1" applyAlignment="1">
      <alignment horizontal="center" vertical="center"/>
    </xf>
    <xf numFmtId="165" fontId="28" fillId="0" borderId="9" xfId="38" applyNumberFormat="1" applyFont="1" applyFill="1" applyBorder="1" applyAlignment="1">
      <alignment horizontal="center" vertical="center"/>
    </xf>
    <xf numFmtId="49" fontId="28" fillId="0" borderId="9" xfId="38" applyNumberFormat="1" applyFont="1" applyFill="1" applyBorder="1" applyAlignment="1">
      <alignment horizontal="left" vertical="center"/>
    </xf>
    <xf numFmtId="2" fontId="28" fillId="0" borderId="9" xfId="38" applyNumberFormat="1" applyFont="1" applyBorder="1" applyAlignment="1">
      <alignment horizontal="center" vertical="center"/>
    </xf>
    <xf numFmtId="2" fontId="28" fillId="0" borderId="9" xfId="32" applyNumberFormat="1" applyFont="1" applyFill="1" applyBorder="1" applyAlignment="1">
      <alignment horizontal="center" vertical="center"/>
    </xf>
    <xf numFmtId="0" fontId="28" fillId="0" borderId="9" xfId="40" applyFont="1" applyFill="1" applyBorder="1" applyAlignment="1">
      <alignment vertical="center"/>
    </xf>
    <xf numFmtId="0" fontId="2" fillId="0" borderId="9" xfId="38" applyFont="1" applyFill="1" applyBorder="1" applyAlignment="1">
      <alignment horizontal="right" vertical="center"/>
    </xf>
    <xf numFmtId="0" fontId="23" fillId="0" borderId="9" xfId="38" applyFont="1" applyFill="1" applyBorder="1" applyAlignment="1">
      <alignment horizontal="left" vertical="center"/>
    </xf>
    <xf numFmtId="164" fontId="28" fillId="0" borderId="9" xfId="38" applyNumberFormat="1" applyFont="1" applyFill="1" applyBorder="1" applyAlignment="1">
      <alignment horizontal="center" vertical="center"/>
    </xf>
    <xf numFmtId="0" fontId="29" fillId="0" borderId="9" xfId="38" applyFont="1" applyFill="1" applyBorder="1" applyAlignment="1">
      <alignment horizontal="left" vertical="center"/>
    </xf>
    <xf numFmtId="169" fontId="29" fillId="0" borderId="9" xfId="38" applyNumberFormat="1" applyFont="1" applyFill="1" applyBorder="1" applyAlignment="1">
      <alignment horizontal="center" vertical="center"/>
    </xf>
    <xf numFmtId="166" fontId="29" fillId="0" borderId="9" xfId="38" applyNumberFormat="1" applyFont="1" applyFill="1" applyBorder="1" applyAlignment="1">
      <alignment horizontal="center" vertical="center"/>
    </xf>
    <xf numFmtId="2" fontId="28" fillId="0" borderId="9" xfId="38" applyNumberFormat="1" applyFont="1" applyFill="1" applyBorder="1" applyAlignment="1">
      <alignment horizontal="center" vertical="center"/>
    </xf>
    <xf numFmtId="1" fontId="28" fillId="0" borderId="9" xfId="38" applyNumberFormat="1" applyFont="1" applyFill="1" applyBorder="1" applyAlignment="1">
      <alignment horizontal="center" vertical="center"/>
    </xf>
    <xf numFmtId="2" fontId="29" fillId="0" borderId="9" xfId="38" applyNumberFormat="1" applyFont="1" applyFill="1" applyBorder="1" applyAlignment="1">
      <alignment horizontal="left" vertical="center"/>
    </xf>
    <xf numFmtId="1" fontId="29" fillId="0" borderId="9" xfId="38" applyNumberFormat="1" applyFont="1" applyFill="1" applyBorder="1" applyAlignment="1">
      <alignment horizontal="center" vertical="center"/>
    </xf>
    <xf numFmtId="2" fontId="28" fillId="0" borderId="9" xfId="38" quotePrefix="1" applyNumberFormat="1" applyFont="1" applyFill="1" applyBorder="1" applyAlignment="1">
      <alignment horizontal="center" vertical="center"/>
    </xf>
    <xf numFmtId="2" fontId="28" fillId="0" borderId="9" xfId="32" applyNumberFormat="1" applyFont="1" applyFill="1" applyBorder="1" applyAlignment="1">
      <alignment horizontal="left" vertical="center"/>
    </xf>
    <xf numFmtId="0" fontId="23" fillId="0" borderId="13" xfId="32" applyFont="1" applyBorder="1" applyAlignment="1">
      <alignment horizontal="center" vertical="center"/>
    </xf>
    <xf numFmtId="0" fontId="26" fillId="0" borderId="9" xfId="32" applyFont="1" applyBorder="1" applyAlignment="1">
      <alignment horizontal="center" vertical="center" wrapText="1"/>
    </xf>
    <xf numFmtId="0" fontId="26" fillId="0" borderId="9" xfId="32" applyFont="1" applyBorder="1" applyAlignment="1">
      <alignment horizontal="center" vertical="center"/>
    </xf>
    <xf numFmtId="2" fontId="26" fillId="0" borderId="8" xfId="32" applyNumberFormat="1" applyFont="1" applyBorder="1" applyAlignment="1">
      <alignment horizontal="center" vertical="center" wrapText="1"/>
    </xf>
    <xf numFmtId="49" fontId="2" fillId="0" borderId="9" xfId="32" applyNumberFormat="1" applyFont="1" applyFill="1" applyBorder="1" applyAlignment="1">
      <alignment horizontal="center"/>
    </xf>
    <xf numFmtId="168" fontId="28" fillId="0" borderId="9" xfId="40" applyNumberFormat="1" applyFont="1" applyFill="1" applyBorder="1" applyAlignment="1">
      <alignment horizontal="center" vertical="center"/>
    </xf>
    <xf numFmtId="49" fontId="23" fillId="0" borderId="9" xfId="32" applyNumberFormat="1" applyFont="1" applyFill="1" applyBorder="1" applyAlignment="1">
      <alignment horizontal="center" vertical="center"/>
    </xf>
    <xf numFmtId="2" fontId="2" fillId="0" borderId="9" xfId="32" applyNumberFormat="1" applyFont="1" applyBorder="1" applyAlignment="1">
      <alignment horizontal="center" vertical="center"/>
    </xf>
    <xf numFmtId="0" fontId="2" fillId="0" borderId="0" xfId="32" applyFont="1" applyFill="1" applyAlignment="1">
      <alignment horizontal="center"/>
    </xf>
    <xf numFmtId="49" fontId="2" fillId="0" borderId="0" xfId="32" applyNumberFormat="1" applyFont="1" applyFill="1" applyAlignment="1">
      <alignment horizontal="center"/>
    </xf>
    <xf numFmtId="165" fontId="2" fillId="0" borderId="0" xfId="32" applyNumberFormat="1" applyFont="1" applyFill="1" applyAlignment="1">
      <alignment horizontal="center"/>
    </xf>
    <xf numFmtId="0" fontId="2" fillId="0" borderId="0" xfId="32" applyFont="1" applyFill="1" applyAlignment="1">
      <alignment horizontal="left"/>
    </xf>
    <xf numFmtId="0" fontId="2" fillId="0" borderId="0" xfId="32" applyFont="1" applyFill="1" applyAlignment="1">
      <alignment horizontal="right" wrapText="1"/>
    </xf>
    <xf numFmtId="0" fontId="2" fillId="0" borderId="0" xfId="32" applyFont="1" applyFill="1" applyAlignment="1">
      <alignment horizontal="center" wrapText="1"/>
    </xf>
    <xf numFmtId="0" fontId="2" fillId="0" borderId="0" xfId="32" applyFont="1" applyFill="1" applyBorder="1"/>
    <xf numFmtId="0" fontId="2" fillId="0" borderId="0" xfId="32" applyFont="1" applyFill="1" applyAlignment="1">
      <alignment vertical="center"/>
    </xf>
    <xf numFmtId="0" fontId="22" fillId="0" borderId="0" xfId="32" applyFont="1" applyFill="1" applyAlignment="1">
      <alignment vertical="center"/>
    </xf>
    <xf numFmtId="0" fontId="2" fillId="0" borderId="0" xfId="32" applyFont="1" applyFill="1" applyAlignment="1">
      <alignment horizontal="center" vertical="center"/>
    </xf>
    <xf numFmtId="0" fontId="2" fillId="0" borderId="0" xfId="32" applyFont="1" applyFill="1" applyBorder="1" applyAlignment="1">
      <alignment vertical="center"/>
    </xf>
    <xf numFmtId="0" fontId="2" fillId="0" borderId="0" xfId="43" applyFont="1"/>
    <xf numFmtId="0" fontId="23" fillId="0" borderId="0" xfId="43" applyFont="1" applyAlignment="1">
      <alignment vertical="center"/>
    </xf>
    <xf numFmtId="0" fontId="2" fillId="0" borderId="0" xfId="43" applyFont="1" applyAlignment="1">
      <alignment vertical="center"/>
    </xf>
    <xf numFmtId="0" fontId="2" fillId="0" borderId="0" xfId="36" applyFont="1" applyFill="1" applyBorder="1" applyAlignment="1">
      <alignment horizontal="left" vertical="center"/>
    </xf>
    <xf numFmtId="0" fontId="2" fillId="0" borderId="0" xfId="36" applyFont="1" applyFill="1" applyBorder="1" applyAlignment="1">
      <alignment horizontal="center" vertical="center"/>
    </xf>
    <xf numFmtId="0" fontId="2" fillId="0" borderId="9" xfId="32" applyFont="1" applyFill="1" applyBorder="1" applyAlignment="1">
      <alignment horizontal="center"/>
    </xf>
    <xf numFmtId="0" fontId="2" fillId="0" borderId="9" xfId="32" applyFont="1" applyFill="1" applyBorder="1"/>
    <xf numFmtId="0" fontId="28" fillId="0" borderId="9" xfId="32" applyFont="1" applyFill="1" applyBorder="1" applyAlignment="1">
      <alignment vertical="center"/>
    </xf>
    <xf numFmtId="0" fontId="2" fillId="0" borderId="0" xfId="38" applyFont="1" applyAlignment="1">
      <alignment horizontal="center" wrapText="1"/>
    </xf>
    <xf numFmtId="0" fontId="22" fillId="0" borderId="0" xfId="38" applyFont="1" applyAlignment="1">
      <alignment horizontal="center" vertical="center"/>
    </xf>
    <xf numFmtId="0" fontId="23" fillId="0" borderId="13" xfId="38" applyFont="1" applyBorder="1" applyAlignment="1">
      <alignment horizontal="center" vertical="center"/>
    </xf>
    <xf numFmtId="0" fontId="2" fillId="24" borderId="9" xfId="38" applyFont="1" applyFill="1" applyBorder="1" applyAlignment="1">
      <alignment horizontal="center" vertical="center"/>
    </xf>
    <xf numFmtId="0" fontId="26" fillId="0" borderId="8" xfId="38" applyFont="1" applyBorder="1" applyAlignment="1">
      <alignment horizontal="center" vertical="center" wrapText="1"/>
    </xf>
    <xf numFmtId="0" fontId="2" fillId="0" borderId="9" xfId="32" applyFont="1" applyBorder="1" applyAlignment="1">
      <alignment horizontal="center" vertical="center"/>
    </xf>
    <xf numFmtId="0" fontId="2" fillId="0" borderId="12" xfId="32" applyFont="1" applyBorder="1" applyAlignment="1">
      <alignment horizontal="center" vertical="center"/>
    </xf>
    <xf numFmtId="0" fontId="2" fillId="0" borderId="12" xfId="38" applyFont="1" applyFill="1" applyBorder="1" applyAlignment="1">
      <alignment horizontal="right" vertical="center"/>
    </xf>
    <xf numFmtId="0" fontId="23" fillId="0" borderId="10" xfId="38" applyFont="1" applyFill="1" applyBorder="1" applyAlignment="1">
      <alignment horizontal="left" vertical="center"/>
    </xf>
    <xf numFmtId="0" fontId="29" fillId="0" borderId="9" xfId="38" applyFont="1" applyFill="1" applyBorder="1" applyAlignment="1">
      <alignment horizontal="center" vertical="center"/>
    </xf>
    <xf numFmtId="0" fontId="2" fillId="0" borderId="0" xfId="38" applyFont="1" applyFill="1" applyBorder="1" applyAlignment="1">
      <alignment horizontal="right" vertical="center"/>
    </xf>
    <xf numFmtId="0" fontId="23" fillId="0" borderId="0" xfId="38" applyFont="1" applyFill="1" applyBorder="1" applyAlignment="1">
      <alignment horizontal="left" vertical="center"/>
    </xf>
    <xf numFmtId="164" fontId="28" fillId="0" borderId="0" xfId="38" applyNumberFormat="1" applyFont="1" applyFill="1" applyBorder="1" applyAlignment="1">
      <alignment horizontal="center" vertical="center"/>
    </xf>
    <xf numFmtId="165" fontId="28" fillId="0" borderId="0" xfId="38" applyNumberFormat="1" applyFont="1" applyFill="1" applyBorder="1" applyAlignment="1">
      <alignment horizontal="center" vertical="center"/>
    </xf>
    <xf numFmtId="49" fontId="28" fillId="0" borderId="0" xfId="38" applyNumberFormat="1" applyFont="1" applyFill="1" applyBorder="1" applyAlignment="1">
      <alignment horizontal="left" vertical="center"/>
    </xf>
    <xf numFmtId="0" fontId="29" fillId="0" borderId="0" xfId="38" applyFont="1" applyFill="1" applyBorder="1" applyAlignment="1">
      <alignment horizontal="left" vertical="center"/>
    </xf>
    <xf numFmtId="0" fontId="29" fillId="0" borderId="0" xfId="38" applyFont="1" applyFill="1" applyBorder="1" applyAlignment="1">
      <alignment horizontal="center" vertical="center"/>
    </xf>
    <xf numFmtId="166" fontId="29" fillId="0" borderId="0" xfId="38" applyNumberFormat="1" applyFont="1" applyFill="1" applyBorder="1" applyAlignment="1">
      <alignment horizontal="center" vertical="center"/>
    </xf>
    <xf numFmtId="2" fontId="29" fillId="0" borderId="0" xfId="38" applyNumberFormat="1" applyFont="1" applyFill="1" applyBorder="1" applyAlignment="1">
      <alignment horizontal="center" vertical="center"/>
    </xf>
    <xf numFmtId="1" fontId="29" fillId="0" borderId="0" xfId="38" applyNumberFormat="1" applyFont="1" applyFill="1" applyBorder="1" applyAlignment="1">
      <alignment horizontal="center" vertical="center"/>
    </xf>
    <xf numFmtId="2" fontId="29" fillId="0" borderId="0" xfId="38" applyNumberFormat="1" applyFont="1" applyFill="1" applyBorder="1" applyAlignment="1">
      <alignment horizontal="left" vertical="center"/>
    </xf>
    <xf numFmtId="0" fontId="2" fillId="0" borderId="9" xfId="32" applyFont="1" applyBorder="1" applyAlignment="1">
      <alignment horizontal="right" vertical="center"/>
    </xf>
    <xf numFmtId="0" fontId="23" fillId="0" borderId="9" xfId="32" applyFont="1" applyBorder="1" applyAlignment="1">
      <alignment vertical="center"/>
    </xf>
    <xf numFmtId="0" fontId="28" fillId="0" borderId="9" xfId="32" applyFont="1" applyBorder="1" applyAlignment="1">
      <alignment vertical="center"/>
    </xf>
    <xf numFmtId="0" fontId="28" fillId="0" borderId="9" xfId="32" applyFont="1" applyBorder="1" applyAlignment="1">
      <alignment horizontal="center" vertical="center"/>
    </xf>
    <xf numFmtId="2" fontId="28" fillId="0" borderId="9" xfId="32" applyNumberFormat="1" applyFont="1" applyBorder="1" applyAlignment="1">
      <alignment horizontal="center" vertical="center"/>
    </xf>
    <xf numFmtId="0" fontId="29" fillId="0" borderId="9" xfId="40" applyNumberFormat="1" applyFont="1" applyFill="1" applyBorder="1" applyAlignment="1">
      <alignment horizontal="left" vertical="center"/>
    </xf>
    <xf numFmtId="0" fontId="2" fillId="0" borderId="0" xfId="38" applyFont="1" applyAlignment="1">
      <alignment horizontal="center"/>
    </xf>
    <xf numFmtId="0" fontId="21" fillId="0" borderId="0" xfId="38" applyFont="1" applyAlignment="1">
      <alignment horizontal="center" vertical="top" wrapText="1"/>
    </xf>
    <xf numFmtId="0" fontId="2" fillId="0" borderId="0" xfId="38" applyFont="1" applyAlignment="1">
      <alignment horizontal="left"/>
    </xf>
    <xf numFmtId="0" fontId="2" fillId="0" borderId="11" xfId="40" applyFont="1" applyFill="1" applyBorder="1" applyAlignment="1">
      <alignment horizontal="center" vertical="center"/>
    </xf>
    <xf numFmtId="0" fontId="2" fillId="0" borderId="11" xfId="43" applyFont="1" applyFill="1" applyBorder="1" applyAlignment="1">
      <alignment horizontal="center" vertical="center"/>
    </xf>
    <xf numFmtId="0" fontId="2" fillId="0" borderId="9" xfId="38" applyFont="1" applyFill="1" applyBorder="1" applyAlignment="1">
      <alignment horizontal="center" vertical="center"/>
    </xf>
    <xf numFmtId="164" fontId="28" fillId="0" borderId="9" xfId="38" applyNumberFormat="1" applyFont="1" applyBorder="1" applyAlignment="1">
      <alignment horizontal="center" vertical="center"/>
    </xf>
    <xf numFmtId="167" fontId="2" fillId="0" borderId="9" xfId="38" applyNumberFormat="1" applyFont="1" applyFill="1" applyBorder="1" applyAlignment="1">
      <alignment horizontal="center" vertical="center"/>
    </xf>
    <xf numFmtId="0" fontId="2" fillId="0" borderId="9" xfId="38" applyFont="1" applyBorder="1" applyAlignment="1">
      <alignment vertical="center"/>
    </xf>
    <xf numFmtId="0" fontId="34" fillId="0" borderId="0" xfId="43" applyFont="1"/>
    <xf numFmtId="0" fontId="2" fillId="0" borderId="0" xfId="40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49" fontId="2" fillId="0" borderId="9" xfId="32" applyNumberFormat="1" applyFont="1" applyFill="1" applyBorder="1" applyAlignment="1">
      <alignment horizontal="center" vertical="center"/>
    </xf>
    <xf numFmtId="0" fontId="2" fillId="0" borderId="9" xfId="32" applyFont="1" applyBorder="1" applyAlignment="1">
      <alignment vertical="center"/>
    </xf>
    <xf numFmtId="2" fontId="2" fillId="0" borderId="9" xfId="32" applyNumberFormat="1" applyFont="1" applyFill="1" applyBorder="1" applyAlignment="1">
      <alignment horizontal="center" vertical="center"/>
    </xf>
    <xf numFmtId="0" fontId="2" fillId="0" borderId="9" xfId="38" applyNumberFormat="1" applyFont="1" applyFill="1" applyBorder="1" applyAlignment="1">
      <alignment horizontal="center" vertical="center"/>
    </xf>
    <xf numFmtId="2" fontId="23" fillId="0" borderId="9" xfId="38" applyNumberFormat="1" applyFont="1" applyFill="1" applyBorder="1" applyAlignment="1">
      <alignment horizontal="center" vertical="center"/>
    </xf>
    <xf numFmtId="2" fontId="2" fillId="0" borderId="9" xfId="38" applyNumberFormat="1" applyFont="1" applyBorder="1" applyAlignment="1">
      <alignment horizontal="center" vertical="center"/>
    </xf>
    <xf numFmtId="0" fontId="36" fillId="0" borderId="9" xfId="43" applyFont="1" applyFill="1" applyBorder="1" applyAlignment="1">
      <alignment horizontal="center" vertical="center"/>
    </xf>
    <xf numFmtId="1" fontId="29" fillId="0" borderId="9" xfId="38" quotePrefix="1" applyNumberFormat="1" applyFont="1" applyFill="1" applyBorder="1" applyAlignment="1">
      <alignment horizontal="center" vertical="center"/>
    </xf>
    <xf numFmtId="0" fontId="26" fillId="0" borderId="11" xfId="36" applyFont="1" applyFill="1" applyBorder="1" applyAlignment="1">
      <alignment horizontal="center" vertical="center" wrapText="1"/>
    </xf>
    <xf numFmtId="0" fontId="26" fillId="0" borderId="8" xfId="36" applyFont="1" applyFill="1" applyBorder="1" applyAlignment="1">
      <alignment horizontal="center" vertical="center" wrapText="1"/>
    </xf>
    <xf numFmtId="0" fontId="26" fillId="0" borderId="11" xfId="36" applyFont="1" applyFill="1" applyBorder="1" applyAlignment="1">
      <alignment horizontal="center" vertical="center"/>
    </xf>
    <xf numFmtId="0" fontId="26" fillId="0" borderId="8" xfId="36" applyFont="1" applyFill="1" applyBorder="1" applyAlignment="1">
      <alignment horizontal="center" vertical="center"/>
    </xf>
    <xf numFmtId="0" fontId="26" fillId="0" borderId="11" xfId="40" applyFont="1" applyFill="1" applyBorder="1" applyAlignment="1">
      <alignment horizontal="center" vertical="center" wrapText="1"/>
    </xf>
    <xf numFmtId="0" fontId="26" fillId="0" borderId="8" xfId="40" applyFont="1" applyFill="1" applyBorder="1" applyAlignment="1">
      <alignment horizontal="center" vertical="center" wrapText="1"/>
    </xf>
    <xf numFmtId="0" fontId="26" fillId="0" borderId="11" xfId="40" applyFont="1" applyFill="1" applyBorder="1" applyAlignment="1">
      <alignment horizontal="center" vertical="center"/>
    </xf>
    <xf numFmtId="0" fontId="26" fillId="0" borderId="8" xfId="40" applyFont="1" applyFill="1" applyBorder="1" applyAlignment="1">
      <alignment horizontal="center" vertical="center"/>
    </xf>
    <xf numFmtId="0" fontId="23" fillId="0" borderId="7" xfId="43" applyFont="1" applyFill="1" applyBorder="1" applyAlignment="1">
      <alignment horizontal="center" vertical="center"/>
    </xf>
    <xf numFmtId="0" fontId="2" fillId="0" borderId="7" xfId="43" applyFont="1" applyFill="1" applyBorder="1" applyAlignment="1">
      <alignment horizontal="center" vertical="center"/>
    </xf>
    <xf numFmtId="0" fontId="23" fillId="0" borderId="12" xfId="43" applyFont="1" applyFill="1" applyBorder="1" applyAlignment="1">
      <alignment horizontal="center" vertical="center"/>
    </xf>
    <xf numFmtId="0" fontId="24" fillId="0" borderId="6" xfId="43" applyFont="1" applyFill="1" applyBorder="1" applyAlignment="1">
      <alignment horizontal="center" vertical="center"/>
    </xf>
    <xf numFmtId="0" fontId="24" fillId="0" borderId="10" xfId="43" applyFont="1" applyFill="1" applyBorder="1" applyAlignment="1">
      <alignment horizontal="center" vertical="center"/>
    </xf>
    <xf numFmtId="0" fontId="26" fillId="0" borderId="13" xfId="40" applyFont="1" applyFill="1" applyBorder="1" applyAlignment="1">
      <alignment horizontal="center" vertical="center"/>
    </xf>
    <xf numFmtId="0" fontId="26" fillId="0" borderId="15" xfId="40" applyFont="1" applyFill="1" applyBorder="1" applyAlignment="1">
      <alignment horizontal="center" vertical="center"/>
    </xf>
    <xf numFmtId="0" fontId="26" fillId="0" borderId="14" xfId="40" applyFont="1" applyFill="1" applyBorder="1" applyAlignment="1">
      <alignment horizontal="center" vertical="center"/>
    </xf>
    <xf numFmtId="0" fontId="26" fillId="0" borderId="16" xfId="40" applyFont="1" applyFill="1" applyBorder="1" applyAlignment="1">
      <alignment horizontal="center" vertical="center"/>
    </xf>
    <xf numFmtId="0" fontId="26" fillId="0" borderId="9" xfId="36" applyFont="1" applyFill="1" applyBorder="1" applyAlignment="1">
      <alignment horizontal="center" vertical="center" wrapText="1"/>
    </xf>
    <xf numFmtId="0" fontId="26" fillId="0" borderId="9" xfId="36" applyFont="1" applyFill="1" applyBorder="1" applyAlignment="1">
      <alignment horizontal="center" vertical="center"/>
    </xf>
    <xf numFmtId="0" fontId="26" fillId="0" borderId="9" xfId="38" applyFont="1" applyFill="1" applyBorder="1" applyAlignment="1">
      <alignment vertical="center"/>
    </xf>
    <xf numFmtId="0" fontId="26" fillId="0" borderId="9" xfId="38" applyFont="1" applyFill="1" applyBorder="1" applyAlignment="1">
      <alignment horizontal="center" vertical="center" wrapText="1"/>
    </xf>
    <xf numFmtId="0" fontId="2" fillId="0" borderId="12" xfId="36" applyFont="1" applyFill="1" applyBorder="1" applyAlignment="1">
      <alignment horizontal="center" vertical="center"/>
    </xf>
    <xf numFmtId="0" fontId="2" fillId="0" borderId="6" xfId="36" applyFont="1" applyFill="1" applyBorder="1" applyAlignment="1">
      <alignment horizontal="center" vertical="center"/>
    </xf>
    <xf numFmtId="0" fontId="2" fillId="0" borderId="10" xfId="36" applyFont="1" applyFill="1" applyBorder="1" applyAlignment="1">
      <alignment horizontal="center" vertical="center"/>
    </xf>
    <xf numFmtId="0" fontId="26" fillId="0" borderId="11" xfId="38" applyFont="1" applyFill="1" applyBorder="1" applyAlignment="1">
      <alignment horizontal="center" vertical="center"/>
    </xf>
    <xf numFmtId="0" fontId="26" fillId="0" borderId="8" xfId="38" applyFont="1" applyFill="1" applyBorder="1" applyAlignment="1">
      <alignment horizontal="center" vertical="center"/>
    </xf>
    <xf numFmtId="0" fontId="23" fillId="0" borderId="9" xfId="38" applyFont="1" applyFill="1" applyBorder="1" applyAlignment="1">
      <alignment horizontal="center" vertical="center"/>
    </xf>
    <xf numFmtId="0" fontId="33" fillId="0" borderId="9" xfId="43" applyFont="1" applyFill="1" applyBorder="1" applyAlignment="1">
      <alignment horizontal="center" vertical="center"/>
    </xf>
    <xf numFmtId="0" fontId="26" fillId="0" borderId="9" xfId="38" applyFont="1" applyFill="1" applyBorder="1" applyAlignment="1">
      <alignment horizontal="center" vertical="center"/>
    </xf>
    <xf numFmtId="0" fontId="26" fillId="0" borderId="9" xfId="38" applyFont="1" applyFill="1" applyBorder="1" applyAlignment="1">
      <alignment horizontal="right" vertical="center"/>
    </xf>
    <xf numFmtId="0" fontId="26" fillId="0" borderId="9" xfId="32" applyFont="1" applyFill="1" applyBorder="1" applyAlignment="1">
      <alignment vertical="center"/>
    </xf>
    <xf numFmtId="0" fontId="26" fillId="0" borderId="11" xfId="38" applyFont="1" applyBorder="1" applyAlignment="1">
      <alignment vertical="center"/>
    </xf>
    <xf numFmtId="0" fontId="26" fillId="0" borderId="8" xfId="38" applyFont="1" applyBorder="1" applyAlignment="1">
      <alignment vertical="center"/>
    </xf>
    <xf numFmtId="0" fontId="26" fillId="0" borderId="9" xfId="38" applyFont="1" applyBorder="1" applyAlignment="1">
      <alignment horizontal="center" vertical="center"/>
    </xf>
    <xf numFmtId="0" fontId="26" fillId="0" borderId="9" xfId="38" applyFont="1" applyBorder="1" applyAlignment="1">
      <alignment horizontal="center" vertical="center" wrapText="1"/>
    </xf>
    <xf numFmtId="0" fontId="33" fillId="0" borderId="6" xfId="43" applyFont="1" applyFill="1" applyBorder="1" applyAlignment="1">
      <alignment horizontal="center" vertical="center"/>
    </xf>
    <xf numFmtId="0" fontId="33" fillId="0" borderId="10" xfId="43" applyFont="1" applyFill="1" applyBorder="1" applyAlignment="1">
      <alignment horizontal="center" vertical="center"/>
    </xf>
    <xf numFmtId="0" fontId="26" fillId="0" borderId="11" xfId="38" applyFont="1" applyBorder="1" applyAlignment="1">
      <alignment horizontal="center" vertical="center"/>
    </xf>
    <xf numFmtId="0" fontId="26" fillId="0" borderId="8" xfId="38" applyFont="1" applyBorder="1" applyAlignment="1">
      <alignment horizontal="center" vertical="center"/>
    </xf>
    <xf numFmtId="0" fontId="26" fillId="0" borderId="13" xfId="38" applyFont="1" applyBorder="1" applyAlignment="1">
      <alignment horizontal="right" vertical="center"/>
    </xf>
    <xf numFmtId="0" fontId="26" fillId="0" borderId="15" xfId="38" applyFont="1" applyBorder="1" applyAlignment="1">
      <alignment horizontal="right" vertical="center"/>
    </xf>
    <xf numFmtId="0" fontId="26" fillId="0" borderId="14" xfId="38" applyFont="1" applyBorder="1" applyAlignment="1">
      <alignment vertical="center"/>
    </xf>
    <xf numFmtId="0" fontId="26" fillId="0" borderId="16" xfId="38" applyFont="1" applyBorder="1" applyAlignment="1">
      <alignment vertical="center"/>
    </xf>
    <xf numFmtId="0" fontId="26" fillId="0" borderId="11" xfId="38" applyFont="1" applyBorder="1" applyAlignment="1">
      <alignment horizontal="center" vertical="center" wrapText="1"/>
    </xf>
    <xf numFmtId="0" fontId="26" fillId="0" borderId="8" xfId="38" applyFont="1" applyBorder="1" applyAlignment="1">
      <alignment horizontal="center" vertical="center" wrapText="1"/>
    </xf>
    <xf numFmtId="0" fontId="26" fillId="0" borderId="9" xfId="32" applyFont="1" applyFill="1" applyBorder="1" applyAlignment="1">
      <alignment horizontal="center" vertical="center" wrapText="1"/>
    </xf>
    <xf numFmtId="0" fontId="26" fillId="0" borderId="9" xfId="32" applyFont="1" applyFill="1" applyBorder="1" applyAlignment="1">
      <alignment horizontal="center" vertical="center"/>
    </xf>
    <xf numFmtId="0" fontId="23" fillId="0" borderId="7" xfId="43" applyFont="1" applyBorder="1" applyAlignment="1">
      <alignment horizontal="center" vertical="center"/>
    </xf>
    <xf numFmtId="0" fontId="2" fillId="0" borderId="7" xfId="43" applyFont="1" applyBorder="1" applyAlignment="1">
      <alignment horizontal="center" vertical="center"/>
    </xf>
    <xf numFmtId="0" fontId="23" fillId="0" borderId="9" xfId="32" applyFont="1" applyFill="1" applyBorder="1" applyAlignment="1">
      <alignment horizontal="center" vertical="center"/>
    </xf>
    <xf numFmtId="0" fontId="23" fillId="0" borderId="9" xfId="32" applyFont="1" applyBorder="1" applyAlignment="1">
      <alignment horizontal="center" vertical="center"/>
    </xf>
    <xf numFmtId="0" fontId="26" fillId="0" borderId="9" xfId="32" applyFont="1" applyFill="1" applyBorder="1" applyAlignment="1">
      <alignment horizontal="right" vertical="center"/>
    </xf>
    <xf numFmtId="0" fontId="26" fillId="0" borderId="11" xfId="32" applyFont="1" applyBorder="1" applyAlignment="1">
      <alignment horizontal="center" vertical="center"/>
    </xf>
    <xf numFmtId="0" fontId="26" fillId="0" borderId="8" xfId="32" applyFont="1" applyBorder="1" applyAlignment="1">
      <alignment horizontal="center" vertical="center"/>
    </xf>
    <xf numFmtId="167" fontId="26" fillId="0" borderId="11" xfId="32" applyNumberFormat="1" applyFont="1" applyBorder="1" applyAlignment="1">
      <alignment horizontal="center" vertical="center"/>
    </xf>
    <xf numFmtId="167" fontId="26" fillId="0" borderId="8" xfId="32" applyNumberFormat="1" applyFont="1" applyBorder="1" applyAlignment="1">
      <alignment horizontal="center" vertical="center"/>
    </xf>
    <xf numFmtId="167" fontId="26" fillId="0" borderId="11" xfId="32" applyNumberFormat="1" applyFont="1" applyBorder="1" applyAlignment="1">
      <alignment horizontal="center" vertical="center" wrapText="1"/>
    </xf>
    <xf numFmtId="167" fontId="26" fillId="0" borderId="8" xfId="32" applyNumberFormat="1" applyFont="1" applyBorder="1" applyAlignment="1">
      <alignment horizontal="center" vertical="center" wrapText="1"/>
    </xf>
    <xf numFmtId="0" fontId="26" fillId="0" borderId="9" xfId="40" applyFont="1" applyFill="1" applyBorder="1" applyAlignment="1">
      <alignment horizontal="center" vertical="center"/>
    </xf>
    <xf numFmtId="0" fontId="26" fillId="0" borderId="11" xfId="32" applyFont="1" applyFill="1" applyBorder="1" applyAlignment="1">
      <alignment horizontal="right" vertical="center"/>
    </xf>
    <xf numFmtId="0" fontId="26" fillId="0" borderId="8" xfId="32" applyFont="1" applyFill="1" applyBorder="1" applyAlignment="1">
      <alignment horizontal="right" vertical="center"/>
    </xf>
    <xf numFmtId="0" fontId="26" fillId="0" borderId="11" xfId="32" applyFont="1" applyFill="1" applyBorder="1" applyAlignment="1">
      <alignment horizontal="left" vertical="center"/>
    </xf>
    <xf numFmtId="0" fontId="26" fillId="0" borderId="8" xfId="32" applyFont="1" applyFill="1" applyBorder="1" applyAlignment="1">
      <alignment horizontal="left" vertical="center"/>
    </xf>
    <xf numFmtId="0" fontId="23" fillId="0" borderId="11" xfId="32" applyFont="1" applyBorder="1" applyAlignment="1">
      <alignment horizontal="center" vertical="center"/>
    </xf>
    <xf numFmtId="0" fontId="23" fillId="0" borderId="8" xfId="32" applyFont="1" applyBorder="1" applyAlignment="1">
      <alignment horizontal="center" vertical="center"/>
    </xf>
    <xf numFmtId="0" fontId="23" fillId="0" borderId="12" xfId="32" applyFont="1" applyFill="1" applyBorder="1" applyAlignment="1">
      <alignment horizontal="center" vertical="center"/>
    </xf>
    <xf numFmtId="0" fontId="23" fillId="0" borderId="6" xfId="32" applyFont="1" applyFill="1" applyBorder="1" applyAlignment="1">
      <alignment horizontal="center" vertical="center"/>
    </xf>
    <xf numFmtId="0" fontId="23" fillId="0" borderId="10" xfId="32" applyFont="1" applyFill="1" applyBorder="1" applyAlignment="1">
      <alignment horizontal="center" vertical="center"/>
    </xf>
    <xf numFmtId="0" fontId="30" fillId="0" borderId="9" xfId="34" applyFont="1" applyFill="1" applyBorder="1" applyAlignment="1">
      <alignment horizontal="center" vertical="center" wrapText="1"/>
    </xf>
    <xf numFmtId="0" fontId="26" fillId="0" borderId="9" xfId="37" applyFont="1" applyFill="1" applyBorder="1" applyAlignment="1">
      <alignment horizontal="center" vertical="center" wrapText="1"/>
    </xf>
    <xf numFmtId="0" fontId="24" fillId="0" borderId="9" xfId="43" applyFont="1" applyFill="1" applyBorder="1" applyAlignment="1">
      <alignment horizontal="center" vertical="center"/>
    </xf>
    <xf numFmtId="0" fontId="26" fillId="0" borderId="9" xfId="38" applyFont="1" applyBorder="1" applyAlignment="1">
      <alignment horizontal="right" vertical="center"/>
    </xf>
    <xf numFmtId="0" fontId="26" fillId="0" borderId="9" xfId="38" applyFont="1" applyBorder="1" applyAlignment="1">
      <alignment vertical="center"/>
    </xf>
    <xf numFmtId="0" fontId="26" fillId="0" borderId="11" xfId="32" applyFont="1" applyBorder="1" applyAlignment="1">
      <alignment vertical="center"/>
    </xf>
    <xf numFmtId="0" fontId="26" fillId="0" borderId="8" xfId="32" applyFont="1" applyBorder="1" applyAlignment="1">
      <alignment vertical="center"/>
    </xf>
    <xf numFmtId="0" fontId="26" fillId="0" borderId="9" xfId="32" applyFont="1" applyBorder="1" applyAlignment="1">
      <alignment horizontal="center" vertical="center" wrapText="1"/>
    </xf>
    <xf numFmtId="0" fontId="26" fillId="0" borderId="9" xfId="32" applyFont="1" applyBorder="1" applyAlignment="1">
      <alignment horizontal="center" vertical="center"/>
    </xf>
    <xf numFmtId="0" fontId="26" fillId="0" borderId="11" xfId="32" applyFont="1" applyBorder="1" applyAlignment="1">
      <alignment horizontal="center" vertical="center" wrapText="1"/>
    </xf>
    <xf numFmtId="0" fontId="26" fillId="0" borderId="8" xfId="32" applyFont="1" applyBorder="1" applyAlignment="1">
      <alignment horizontal="center" vertical="center" wrapText="1"/>
    </xf>
    <xf numFmtId="0" fontId="26" fillId="0" borderId="13" xfId="32" applyFont="1" applyBorder="1" applyAlignment="1">
      <alignment horizontal="right" vertical="center"/>
    </xf>
    <xf numFmtId="0" fontId="26" fillId="0" borderId="15" xfId="32" applyFont="1" applyBorder="1" applyAlignment="1">
      <alignment horizontal="right" vertical="center"/>
    </xf>
    <xf numFmtId="0" fontId="26" fillId="0" borderId="14" xfId="32" applyFont="1" applyBorder="1" applyAlignment="1">
      <alignment vertical="center"/>
    </xf>
    <xf numFmtId="0" fontId="26" fillId="0" borderId="16" xfId="32" applyFont="1" applyBorder="1" applyAlignment="1">
      <alignment vertical="center"/>
    </xf>
    <xf numFmtId="0" fontId="25" fillId="0" borderId="11" xfId="43" applyFont="1" applyFill="1" applyBorder="1" applyAlignment="1">
      <alignment horizontal="center" vertical="center"/>
    </xf>
    <xf numFmtId="0" fontId="35" fillId="0" borderId="8" xfId="43" applyFont="1" applyFill="1" applyBorder="1" applyAlignment="1">
      <alignment horizontal="center" vertical="center"/>
    </xf>
    <xf numFmtId="0" fontId="26" fillId="0" borderId="9" xfId="43" applyFont="1" applyBorder="1" applyAlignment="1">
      <alignment horizontal="center" vertical="center"/>
    </xf>
    <xf numFmtId="0" fontId="26" fillId="0" borderId="12" xfId="38" applyFont="1" applyBorder="1" applyAlignment="1">
      <alignment horizontal="center" vertical="center" wrapText="1"/>
    </xf>
    <xf numFmtId="0" fontId="26" fillId="0" borderId="6" xfId="38" applyFont="1" applyBorder="1" applyAlignment="1">
      <alignment horizontal="center" vertical="center" wrapText="1"/>
    </xf>
    <xf numFmtId="0" fontId="26" fillId="0" borderId="10" xfId="38" applyFont="1" applyBorder="1" applyAlignment="1">
      <alignment horizontal="center" vertical="center" wrapText="1"/>
    </xf>
    <xf numFmtId="0" fontId="26" fillId="0" borderId="12" xfId="38" applyFont="1" applyBorder="1" applyAlignment="1">
      <alignment horizontal="center" vertical="center"/>
    </xf>
    <xf numFmtId="0" fontId="11" fillId="0" borderId="6" xfId="43" applyBorder="1" applyAlignment="1">
      <alignment horizontal="center" vertical="center"/>
    </xf>
    <xf numFmtId="0" fontId="11" fillId="0" borderId="10" xfId="43" applyBorder="1" applyAlignment="1">
      <alignment horizontal="center" vertical="center"/>
    </xf>
    <xf numFmtId="0" fontId="30" fillId="0" borderId="9" xfId="38" applyFont="1" applyBorder="1" applyAlignment="1">
      <alignment vertical="center" wrapText="1"/>
    </xf>
    <xf numFmtId="0" fontId="26" fillId="0" borderId="9" xfId="38" quotePrefix="1" applyFont="1" applyBorder="1" applyAlignment="1">
      <alignment horizontal="center" vertical="center" wrapText="1"/>
    </xf>
    <xf numFmtId="0" fontId="26" fillId="0" borderId="11" xfId="37" applyFont="1" applyFill="1" applyBorder="1" applyAlignment="1">
      <alignment horizontal="center" vertical="center" wrapText="1"/>
    </xf>
    <xf numFmtId="0" fontId="26" fillId="0" borderId="8" xfId="37" applyFont="1" applyFill="1" applyBorder="1" applyAlignment="1">
      <alignment horizontal="center" vertical="center" wrapText="1"/>
    </xf>
    <xf numFmtId="0" fontId="23" fillId="0" borderId="11" xfId="38" applyFont="1" applyBorder="1" applyAlignment="1">
      <alignment horizontal="center" vertical="center"/>
    </xf>
    <xf numFmtId="0" fontId="23" fillId="0" borderId="8" xfId="38" applyFont="1" applyBorder="1" applyAlignment="1">
      <alignment horizontal="center" vertical="center"/>
    </xf>
    <xf numFmtId="170" fontId="21" fillId="0" borderId="0" xfId="32" applyNumberFormat="1" applyFont="1" applyAlignment="1">
      <alignment vertical="top" wrapText="1"/>
    </xf>
    <xf numFmtId="170" fontId="2" fillId="0" borderId="0" xfId="32" applyNumberFormat="1" applyFont="1" applyAlignment="1">
      <alignment horizontal="right" wrapText="1"/>
    </xf>
    <xf numFmtId="170" fontId="2" fillId="0" borderId="0" xfId="32" applyNumberFormat="1" applyFont="1" applyAlignment="1">
      <alignment vertical="center"/>
    </xf>
    <xf numFmtId="170" fontId="2" fillId="0" borderId="0" xfId="32" applyNumberFormat="1" applyFont="1" applyBorder="1" applyAlignment="1">
      <alignment horizontal="center" vertical="center"/>
    </xf>
    <xf numFmtId="0" fontId="26" fillId="0" borderId="9" xfId="32" applyFont="1" applyBorder="1" applyAlignment="1">
      <alignment horizontal="right" vertical="center"/>
    </xf>
    <xf numFmtId="0" fontId="26" fillId="0" borderId="9" xfId="32" applyFont="1" applyBorder="1" applyAlignment="1">
      <alignment vertical="center"/>
    </xf>
    <xf numFmtId="170" fontId="26" fillId="0" borderId="9" xfId="32" applyNumberFormat="1" applyFont="1" applyBorder="1" applyAlignment="1">
      <alignment horizontal="center" vertical="center"/>
    </xf>
    <xf numFmtId="165" fontId="28" fillId="0" borderId="9" xfId="32" applyNumberFormat="1" applyFont="1" applyFill="1" applyBorder="1" applyAlignment="1">
      <alignment horizontal="left" vertical="center"/>
    </xf>
    <xf numFmtId="170" fontId="2" fillId="0" borderId="9" xfId="32" applyNumberFormat="1" applyFont="1" applyBorder="1" applyAlignment="1">
      <alignment horizontal="center" vertical="center"/>
    </xf>
    <xf numFmtId="167" fontId="28" fillId="0" borderId="9" xfId="32" applyNumberFormat="1" applyFont="1" applyFill="1" applyBorder="1" applyAlignment="1">
      <alignment horizontal="left" vertical="center"/>
    </xf>
    <xf numFmtId="0" fontId="2" fillId="0" borderId="0" xfId="32" applyFont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0" fontId="23" fillId="0" borderId="0" xfId="32" applyFont="1" applyFill="1" applyBorder="1" applyAlignment="1">
      <alignment horizontal="left" vertical="center"/>
    </xf>
    <xf numFmtId="164" fontId="28" fillId="0" borderId="0" xfId="32" applyNumberFormat="1" applyFont="1" applyBorder="1" applyAlignment="1">
      <alignment horizontal="center" vertical="center"/>
    </xf>
    <xf numFmtId="165" fontId="28" fillId="0" borderId="0" xfId="32" applyNumberFormat="1" applyFont="1" applyFill="1" applyBorder="1" applyAlignment="1">
      <alignment horizontal="left" vertical="center"/>
    </xf>
    <xf numFmtId="0" fontId="28" fillId="0" borderId="0" xfId="32" applyFont="1" applyFill="1" applyBorder="1" applyAlignment="1">
      <alignment horizontal="left" vertical="center"/>
    </xf>
    <xf numFmtId="0" fontId="28" fillId="0" borderId="0" xfId="32" applyFont="1" applyFill="1" applyBorder="1" applyAlignment="1">
      <alignment horizontal="center" vertical="center"/>
    </xf>
    <xf numFmtId="167" fontId="2" fillId="0" borderId="0" xfId="32" applyNumberFormat="1" applyFont="1" applyFill="1" applyBorder="1" applyAlignment="1">
      <alignment horizontal="center" vertical="center"/>
    </xf>
    <xf numFmtId="167" fontId="28" fillId="0" borderId="0" xfId="32" applyNumberFormat="1" applyFont="1" applyFill="1" applyBorder="1" applyAlignment="1">
      <alignment horizontal="left" vertical="center"/>
    </xf>
    <xf numFmtId="170" fontId="2" fillId="0" borderId="0" xfId="32" applyNumberFormat="1" applyFont="1"/>
    <xf numFmtId="0" fontId="20" fillId="0" borderId="0" xfId="47" applyFont="1" applyFill="1"/>
    <xf numFmtId="0" fontId="2" fillId="0" borderId="0" xfId="47" applyFont="1" applyFill="1"/>
    <xf numFmtId="0" fontId="21" fillId="0" borderId="0" xfId="47" applyFont="1" applyFill="1" applyAlignment="1">
      <alignment vertical="top" wrapText="1"/>
    </xf>
    <xf numFmtId="0" fontId="2" fillId="0" borderId="0" xfId="47" applyFont="1" applyFill="1" applyAlignment="1">
      <alignment horizontal="left"/>
    </xf>
    <xf numFmtId="0" fontId="2" fillId="0" borderId="0" xfId="47" applyFont="1" applyFill="1" applyAlignment="1">
      <alignment horizontal="right" wrapText="1"/>
    </xf>
    <xf numFmtId="0" fontId="2" fillId="0" borderId="0" xfId="47" applyFont="1" applyFill="1" applyAlignment="1">
      <alignment vertical="center"/>
    </xf>
    <xf numFmtId="0" fontId="22" fillId="0" borderId="0" xfId="47" applyFont="1" applyFill="1" applyAlignment="1">
      <alignment vertical="center"/>
    </xf>
    <xf numFmtId="0" fontId="2" fillId="0" borderId="0" xfId="47" applyFont="1" applyFill="1" applyBorder="1" applyAlignment="1">
      <alignment vertical="center"/>
    </xf>
    <xf numFmtId="0" fontId="23" fillId="0" borderId="0" xfId="47" applyFont="1" applyFill="1" applyAlignment="1">
      <alignment vertical="center"/>
    </xf>
    <xf numFmtId="0" fontId="23" fillId="0" borderId="7" xfId="48" applyFont="1" applyFill="1" applyBorder="1" applyAlignment="1">
      <alignment horizontal="center" vertical="center"/>
    </xf>
    <xf numFmtId="0" fontId="2" fillId="0" borderId="7" xfId="48" applyFont="1" applyFill="1" applyBorder="1" applyAlignment="1">
      <alignment horizontal="center" vertical="center"/>
    </xf>
    <xf numFmtId="0" fontId="23" fillId="0" borderId="12" xfId="48" applyFont="1" applyBorder="1" applyAlignment="1">
      <alignment horizontal="center" vertical="center"/>
    </xf>
    <xf numFmtId="0" fontId="26" fillId="0" borderId="11" xfId="47" applyFont="1" applyFill="1" applyBorder="1" applyAlignment="1">
      <alignment horizontal="center" vertical="center"/>
    </xf>
    <xf numFmtId="0" fontId="26" fillId="0" borderId="13" xfId="38" applyFont="1" applyFill="1" applyBorder="1" applyAlignment="1">
      <alignment horizontal="right" vertical="center"/>
    </xf>
    <xf numFmtId="0" fontId="26" fillId="0" borderId="14" xfId="38" applyFont="1" applyFill="1" applyBorder="1" applyAlignment="1">
      <alignment vertical="center"/>
    </xf>
    <xf numFmtId="0" fontId="26" fillId="0" borderId="11" xfId="47" applyFont="1" applyFill="1" applyBorder="1" applyAlignment="1">
      <alignment horizontal="center" vertical="center" wrapText="1"/>
    </xf>
    <xf numFmtId="0" fontId="24" fillId="0" borderId="9" xfId="48" applyFont="1" applyFill="1" applyBorder="1" applyAlignment="1">
      <alignment horizontal="center" vertical="center"/>
    </xf>
    <xf numFmtId="0" fontId="26" fillId="0" borderId="8" xfId="47" applyFont="1" applyFill="1" applyBorder="1" applyAlignment="1">
      <alignment horizontal="center" vertical="center"/>
    </xf>
    <xf numFmtId="0" fontId="26" fillId="0" borderId="15" xfId="38" applyFont="1" applyFill="1" applyBorder="1" applyAlignment="1">
      <alignment horizontal="right" vertical="center"/>
    </xf>
    <xf numFmtId="0" fontId="26" fillId="0" borderId="16" xfId="38" applyFont="1" applyFill="1" applyBorder="1" applyAlignment="1">
      <alignment vertical="center"/>
    </xf>
    <xf numFmtId="0" fontId="26" fillId="0" borderId="8" xfId="47" applyFont="1" applyFill="1" applyBorder="1" applyAlignment="1">
      <alignment horizontal="center" vertical="center" wrapText="1"/>
    </xf>
    <xf numFmtId="0" fontId="28" fillId="0" borderId="9" xfId="48" applyFont="1" applyFill="1" applyBorder="1" applyAlignment="1">
      <alignment horizontal="center" vertical="center"/>
    </xf>
    <xf numFmtId="0" fontId="2" fillId="0" borderId="12" xfId="47" applyFont="1" applyFill="1" applyBorder="1" applyAlignment="1">
      <alignment horizontal="right" vertical="center"/>
    </xf>
    <xf numFmtId="0" fontId="23" fillId="0" borderId="10" xfId="47" applyFont="1" applyFill="1" applyBorder="1" applyAlignment="1">
      <alignment horizontal="left" vertical="center"/>
    </xf>
    <xf numFmtId="164" fontId="28" fillId="0" borderId="9" xfId="47" applyNumberFormat="1" applyFont="1" applyFill="1" applyBorder="1" applyAlignment="1">
      <alignment horizontal="center" vertical="center"/>
    </xf>
    <xf numFmtId="165" fontId="28" fillId="0" borderId="9" xfId="47" applyNumberFormat="1" applyFont="1" applyFill="1" applyBorder="1" applyAlignment="1">
      <alignment horizontal="center" vertical="center"/>
    </xf>
    <xf numFmtId="49" fontId="28" fillId="0" borderId="9" xfId="47" applyNumberFormat="1" applyFont="1" applyFill="1" applyBorder="1" applyAlignment="1">
      <alignment horizontal="left" vertical="center"/>
    </xf>
    <xf numFmtId="0" fontId="28" fillId="0" borderId="9" xfId="47" applyFont="1" applyFill="1" applyBorder="1" applyAlignment="1">
      <alignment horizontal="left" vertical="center"/>
    </xf>
    <xf numFmtId="0" fontId="28" fillId="0" borderId="9" xfId="47" applyFont="1" applyFill="1" applyBorder="1" applyAlignment="1">
      <alignment horizontal="center" vertical="center"/>
    </xf>
    <xf numFmtId="2" fontId="2" fillId="0" borderId="9" xfId="47" applyNumberFormat="1" applyFont="1" applyFill="1" applyBorder="1" applyAlignment="1">
      <alignment horizontal="center" vertical="center"/>
    </xf>
    <xf numFmtId="0" fontId="28" fillId="0" borderId="9" xfId="47" applyNumberFormat="1" applyFont="1" applyFill="1" applyBorder="1" applyAlignment="1">
      <alignment horizontal="left" vertical="center"/>
    </xf>
    <xf numFmtId="0" fontId="28" fillId="0" borderId="0" xfId="47" applyFont="1" applyFill="1"/>
    <xf numFmtId="14" fontId="2" fillId="0" borderId="0" xfId="47" applyNumberFormat="1" applyFont="1" applyFill="1"/>
    <xf numFmtId="0" fontId="23" fillId="0" borderId="12" xfId="38" applyFont="1" applyFill="1" applyBorder="1" applyAlignment="1">
      <alignment horizontal="center" vertical="center"/>
    </xf>
    <xf numFmtId="0" fontId="26" fillId="0" borderId="11" xfId="38" applyFont="1" applyFill="1" applyBorder="1" applyAlignment="1">
      <alignment horizontal="center" vertical="center" wrapText="1"/>
    </xf>
    <xf numFmtId="0" fontId="26" fillId="0" borderId="11" xfId="38" applyFont="1" applyFill="1" applyBorder="1" applyAlignment="1">
      <alignment vertical="center"/>
    </xf>
    <xf numFmtId="0" fontId="26" fillId="0" borderId="8" xfId="38" applyFont="1" applyFill="1" applyBorder="1" applyAlignment="1">
      <alignment horizontal="center" vertical="center" wrapText="1"/>
    </xf>
    <xf numFmtId="0" fontId="26" fillId="0" borderId="8" xfId="38" applyFont="1" applyFill="1" applyBorder="1" applyAlignment="1">
      <alignment vertical="center"/>
    </xf>
    <xf numFmtId="0" fontId="2" fillId="0" borderId="9" xfId="48" applyFont="1" applyFill="1" applyBorder="1" applyAlignment="1">
      <alignment horizontal="center" vertical="center"/>
    </xf>
    <xf numFmtId="0" fontId="29" fillId="0" borderId="9" xfId="47" applyFont="1" applyFill="1" applyBorder="1" applyAlignment="1">
      <alignment horizontal="left" vertical="center"/>
    </xf>
    <xf numFmtId="0" fontId="29" fillId="0" borderId="9" xfId="47" applyFont="1" applyFill="1" applyBorder="1" applyAlignment="1">
      <alignment horizontal="center" vertical="center"/>
    </xf>
    <xf numFmtId="2" fontId="21" fillId="0" borderId="0" xfId="32" applyNumberFormat="1" applyFont="1" applyAlignment="1">
      <alignment vertical="top" wrapText="1"/>
    </xf>
    <xf numFmtId="2" fontId="2" fillId="0" borderId="0" xfId="32" applyNumberFormat="1" applyFont="1" applyAlignment="1">
      <alignment horizontal="right" wrapText="1"/>
    </xf>
    <xf numFmtId="2" fontId="2" fillId="0" borderId="0" xfId="32" applyNumberFormat="1" applyFont="1" applyAlignment="1">
      <alignment vertical="center"/>
    </xf>
    <xf numFmtId="0" fontId="23" fillId="0" borderId="0" xfId="48" applyFont="1" applyAlignment="1">
      <alignment vertical="center"/>
    </xf>
    <xf numFmtId="0" fontId="2" fillId="0" borderId="0" xfId="48" applyFont="1" applyAlignment="1">
      <alignment vertical="center"/>
    </xf>
    <xf numFmtId="2" fontId="2" fillId="0" borderId="0" xfId="48" applyNumberFormat="1" applyFont="1" applyAlignment="1">
      <alignment vertical="center"/>
    </xf>
    <xf numFmtId="0" fontId="2" fillId="0" borderId="0" xfId="48" applyFont="1"/>
    <xf numFmtId="0" fontId="26" fillId="0" borderId="9" xfId="48" applyFont="1" applyFill="1" applyBorder="1" applyAlignment="1">
      <alignment horizontal="center" vertical="center"/>
    </xf>
    <xf numFmtId="2" fontId="26" fillId="0" borderId="9" xfId="32" applyNumberFormat="1" applyFont="1" applyFill="1" applyBorder="1" applyAlignment="1">
      <alignment horizontal="center" vertical="center"/>
    </xf>
    <xf numFmtId="2" fontId="26" fillId="0" borderId="9" xfId="32" applyNumberFormat="1" applyFont="1" applyFill="1" applyBorder="1" applyAlignment="1">
      <alignment horizontal="center" vertical="center" wrapText="1"/>
    </xf>
    <xf numFmtId="0" fontId="2" fillId="0" borderId="9" xfId="32" applyFont="1" applyFill="1" applyBorder="1" applyAlignment="1">
      <alignment vertical="center"/>
    </xf>
    <xf numFmtId="2" fontId="2" fillId="0" borderId="0" xfId="32" applyNumberFormat="1" applyFont="1"/>
    <xf numFmtId="0" fontId="21" fillId="0" borderId="0" xfId="32" applyFont="1" applyFill="1" applyAlignment="1">
      <alignment vertical="top" wrapText="1"/>
    </xf>
    <xf numFmtId="0" fontId="23" fillId="0" borderId="0" xfId="32" applyFont="1" applyFill="1" applyAlignment="1">
      <alignment vertical="center"/>
    </xf>
    <xf numFmtId="0" fontId="2" fillId="0" borderId="0" xfId="32" applyFont="1" applyFill="1" applyBorder="1" applyAlignment="1">
      <alignment horizontal="center" vertical="center"/>
    </xf>
    <xf numFmtId="0" fontId="23" fillId="0" borderId="11" xfId="32" applyFont="1" applyFill="1" applyBorder="1" applyAlignment="1">
      <alignment horizontal="center" vertical="center"/>
    </xf>
    <xf numFmtId="0" fontId="38" fillId="0" borderId="9" xfId="32" applyFont="1" applyFill="1" applyBorder="1" applyAlignment="1">
      <alignment horizontal="center" vertical="center" wrapText="1"/>
    </xf>
    <xf numFmtId="0" fontId="23" fillId="0" borderId="8" xfId="32" applyFont="1" applyFill="1" applyBorder="1" applyAlignment="1">
      <alignment horizontal="center" vertical="center"/>
    </xf>
    <xf numFmtId="0" fontId="38" fillId="0" borderId="9" xfId="32" applyFont="1" applyFill="1" applyBorder="1" applyAlignment="1">
      <alignment horizontal="center" vertical="center" wrapText="1"/>
    </xf>
    <xf numFmtId="0" fontId="23" fillId="0" borderId="9" xfId="32" applyFont="1" applyFill="1" applyBorder="1" applyAlignment="1">
      <alignment vertical="center"/>
    </xf>
    <xf numFmtId="166" fontId="28" fillId="0" borderId="9" xfId="32" applyNumberFormat="1" applyFont="1" applyFill="1" applyBorder="1" applyAlignment="1">
      <alignment horizontal="center" vertical="center"/>
    </xf>
    <xf numFmtId="0" fontId="2" fillId="27" borderId="9" xfId="32" applyFont="1" applyFill="1" applyBorder="1" applyAlignment="1">
      <alignment vertical="center"/>
    </xf>
    <xf numFmtId="0" fontId="2" fillId="28" borderId="9" xfId="32" applyFont="1" applyFill="1" applyBorder="1" applyAlignment="1">
      <alignment vertical="center"/>
    </xf>
    <xf numFmtId="0" fontId="2" fillId="0" borderId="7" xfId="48" applyFont="1" applyBorder="1" applyAlignment="1">
      <alignment horizontal="center" vertical="center"/>
    </xf>
    <xf numFmtId="0" fontId="26" fillId="0" borderId="11" xfId="48" applyFont="1" applyBorder="1" applyAlignment="1">
      <alignment horizontal="center" vertical="center"/>
    </xf>
    <xf numFmtId="2" fontId="26" fillId="0" borderId="9" xfId="32" applyNumberFormat="1" applyFont="1" applyBorder="1" applyAlignment="1">
      <alignment horizontal="center" vertical="center"/>
    </xf>
    <xf numFmtId="2" fontId="26" fillId="0" borderId="9" xfId="32" applyNumberFormat="1" applyFont="1" applyBorder="1" applyAlignment="1">
      <alignment horizontal="center" vertical="center" wrapText="1"/>
    </xf>
    <xf numFmtId="0" fontId="26" fillId="0" borderId="8" xfId="48" applyFont="1" applyBorder="1" applyAlignment="1">
      <alignment horizontal="center" vertical="center"/>
    </xf>
    <xf numFmtId="0" fontId="29" fillId="0" borderId="9" xfId="32" applyFont="1" applyFill="1" applyBorder="1" applyAlignment="1">
      <alignment vertical="center"/>
    </xf>
    <xf numFmtId="0" fontId="2" fillId="0" borderId="9" xfId="38" applyFont="1" applyBorder="1" applyAlignment="1">
      <alignment horizontal="center"/>
    </xf>
    <xf numFmtId="0" fontId="29" fillId="0" borderId="9" xfId="32" applyNumberFormat="1" applyFont="1" applyFill="1" applyBorder="1" applyAlignment="1">
      <alignment horizontal="center" vertical="center"/>
    </xf>
    <xf numFmtId="0" fontId="33" fillId="0" borderId="9" xfId="48" applyFont="1" applyFill="1" applyBorder="1" applyAlignment="1">
      <alignment horizontal="center" vertical="center"/>
    </xf>
    <xf numFmtId="167" fontId="26" fillId="0" borderId="9" xfId="32" applyNumberFormat="1" applyFont="1" applyFill="1" applyBorder="1" applyAlignment="1">
      <alignment horizontal="center" vertical="center"/>
    </xf>
    <xf numFmtId="167" fontId="26" fillId="0" borderId="9" xfId="32" applyNumberFormat="1" applyFont="1" applyFill="1" applyBorder="1" applyAlignment="1">
      <alignment horizontal="center" vertical="center" wrapText="1"/>
    </xf>
    <xf numFmtId="0" fontId="19" fillId="0" borderId="9" xfId="32" applyFont="1" applyFill="1" applyBorder="1" applyAlignment="1">
      <alignment horizontal="center" vertical="center"/>
    </xf>
    <xf numFmtId="0" fontId="36" fillId="0" borderId="9" xfId="48" applyFont="1" applyFill="1" applyBorder="1" applyAlignment="1">
      <alignment horizontal="center" vertical="center"/>
    </xf>
    <xf numFmtId="0" fontId="2" fillId="26" borderId="9" xfId="49" applyFont="1" applyFill="1" applyBorder="1" applyAlignment="1">
      <alignment horizontal="center" vertical="center"/>
    </xf>
    <xf numFmtId="166" fontId="29" fillId="0" borderId="9" xfId="32" applyNumberFormat="1" applyFont="1" applyFill="1" applyBorder="1" applyAlignment="1">
      <alignment horizontal="center" vertical="center"/>
    </xf>
    <xf numFmtId="1" fontId="28" fillId="0" borderId="9" xfId="32" applyNumberFormat="1" applyFont="1" applyFill="1" applyBorder="1" applyAlignment="1">
      <alignment horizontal="center" vertical="center"/>
    </xf>
    <xf numFmtId="0" fontId="31" fillId="25" borderId="9" xfId="49" applyFont="1" applyFill="1" applyBorder="1" applyAlignment="1">
      <alignment horizontal="center" vertical="center"/>
    </xf>
    <xf numFmtId="0" fontId="2" fillId="28" borderId="9" xfId="32" applyFont="1" applyFill="1" applyBorder="1" applyAlignment="1">
      <alignment horizontal="center" vertical="center"/>
    </xf>
    <xf numFmtId="0" fontId="38" fillId="0" borderId="11" xfId="38" applyFont="1" applyBorder="1" applyAlignment="1">
      <alignment horizontal="center" vertical="center" wrapText="1"/>
    </xf>
    <xf numFmtId="0" fontId="38" fillId="0" borderId="8" xfId="38" applyFont="1" applyBorder="1" applyAlignment="1">
      <alignment horizontal="center" vertical="center" wrapText="1"/>
    </xf>
    <xf numFmtId="0" fontId="34" fillId="0" borderId="9" xfId="49" applyFont="1" applyBorder="1" applyAlignment="1">
      <alignment horizontal="center"/>
    </xf>
  </cellXfs>
  <cellStyles count="5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Input 2" xfId="28"/>
    <cellStyle name="Įprastas 2" xfId="29"/>
    <cellStyle name="Linked Cell 2" xfId="30"/>
    <cellStyle name="Neutral 2" xfId="31"/>
    <cellStyle name="Normal" xfId="0" builtinId="0"/>
    <cellStyle name="Normal 13" xfId="32"/>
    <cellStyle name="Normal 2" xfId="33"/>
    <cellStyle name="Normal 2 2" xfId="34"/>
    <cellStyle name="Normal 3" xfId="35"/>
    <cellStyle name="Normal 4" xfId="36"/>
    <cellStyle name="Normal 4 2" xfId="37"/>
    <cellStyle name="Normal 5" xfId="38"/>
    <cellStyle name="Normal 5 2" xfId="39"/>
    <cellStyle name="Normal 6" xfId="40"/>
    <cellStyle name="Normal 6 2" xfId="41"/>
    <cellStyle name="Normal 6 3" xfId="42"/>
    <cellStyle name="Normal 6 4" xfId="47"/>
    <cellStyle name="Normal 7" xfId="43"/>
    <cellStyle name="Normal 7 2" xfId="49"/>
    <cellStyle name="Normal 8" xfId="48"/>
    <cellStyle name="Normal_Rezultatai 2011v 2" xfId="44"/>
    <cellStyle name="Note 2" xfId="45"/>
    <cellStyle name="Paprastas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26</xdr:row>
      <xdr:rowOff>247650</xdr:rowOff>
    </xdr:from>
    <xdr:to>
      <xdr:col>7</xdr:col>
      <xdr:colOff>352425</xdr:colOff>
      <xdr:row>31</xdr:row>
      <xdr:rowOff>38100</xdr:rowOff>
    </xdr:to>
    <xdr:pic>
      <xdr:nvPicPr>
        <xdr:cNvPr id="1058" name="Picture 2" descr="C:\Users\glunrk\Desktop\Liepa\lasf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648200"/>
          <a:ext cx="1828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rute\Desktop\LASF%202019%20vasara\100%20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M s jn vet"/>
    </sheetNames>
    <sheetDataSet>
      <sheetData sheetId="0">
        <row r="11">
          <cell r="S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22" zoomScaleNormal="100" workbookViewId="0">
      <selection activeCell="J28" sqref="J28"/>
    </sheetView>
  </sheetViews>
  <sheetFormatPr defaultRowHeight="12.75" x14ac:dyDescent="0.2"/>
  <cols>
    <col min="1" max="1" width="4.42578125" style="2" customWidth="1"/>
    <col min="2" max="2" width="0.5703125" style="2" customWidth="1"/>
    <col min="3" max="3" width="3.5703125" style="2" customWidth="1"/>
    <col min="4" max="41" width="5.5703125" style="2" customWidth="1"/>
    <col min="42" max="16384" width="9.140625" style="2"/>
  </cols>
  <sheetData>
    <row r="1" spans="2:4" x14ac:dyDescent="0.2">
      <c r="B1" s="1"/>
    </row>
    <row r="2" spans="2:4" ht="15" x14ac:dyDescent="0.2">
      <c r="B2" s="1"/>
      <c r="D2" s="3"/>
    </row>
    <row r="3" spans="2:4" x14ac:dyDescent="0.2">
      <c r="B3" s="1"/>
    </row>
    <row r="4" spans="2:4" x14ac:dyDescent="0.2">
      <c r="B4" s="1"/>
    </row>
    <row r="5" spans="2:4" x14ac:dyDescent="0.2">
      <c r="B5" s="1"/>
    </row>
    <row r="6" spans="2:4" x14ac:dyDescent="0.2">
      <c r="B6" s="1"/>
    </row>
    <row r="7" spans="2:4" x14ac:dyDescent="0.2">
      <c r="B7" s="1"/>
    </row>
    <row r="8" spans="2:4" ht="13.5" customHeight="1" x14ac:dyDescent="0.2">
      <c r="B8" s="1"/>
    </row>
    <row r="9" spans="2:4" x14ac:dyDescent="0.2">
      <c r="B9" s="1"/>
    </row>
    <row r="10" spans="2:4" x14ac:dyDescent="0.2">
      <c r="B10" s="1"/>
    </row>
    <row r="11" spans="2:4" x14ac:dyDescent="0.2">
      <c r="B11" s="1"/>
    </row>
    <row r="12" spans="2:4" x14ac:dyDescent="0.2">
      <c r="B12" s="1"/>
    </row>
    <row r="13" spans="2:4" x14ac:dyDescent="0.2">
      <c r="B13" s="1"/>
    </row>
    <row r="14" spans="2:4" x14ac:dyDescent="0.2">
      <c r="B14" s="1"/>
    </row>
    <row r="15" spans="2:4" x14ac:dyDescent="0.2">
      <c r="B15" s="1"/>
    </row>
    <row r="16" spans="2:4" ht="22.5" x14ac:dyDescent="0.3">
      <c r="B16" s="1"/>
      <c r="D16" s="4" t="s">
        <v>0</v>
      </c>
    </row>
    <row r="17" spans="1:15" x14ac:dyDescent="0.2">
      <c r="B17" s="1"/>
    </row>
    <row r="18" spans="1:15" ht="22.5" x14ac:dyDescent="0.3">
      <c r="B18" s="1"/>
      <c r="D18" s="4" t="s">
        <v>1</v>
      </c>
    </row>
    <row r="19" spans="1:15" x14ac:dyDescent="0.2">
      <c r="B19" s="1"/>
    </row>
    <row r="20" spans="1:15" ht="22.5" x14ac:dyDescent="0.3">
      <c r="B20" s="1"/>
      <c r="D20" s="4" t="s">
        <v>2</v>
      </c>
    </row>
    <row r="21" spans="1:15" ht="17.25" customHeight="1" x14ac:dyDescent="0.3">
      <c r="B21" s="1"/>
      <c r="D21" s="5"/>
    </row>
    <row r="22" spans="1:15" x14ac:dyDescent="0.2">
      <c r="B22" s="1"/>
    </row>
    <row r="23" spans="1:15" ht="17.25" customHeight="1" x14ac:dyDescent="0.3">
      <c r="B23" s="1"/>
      <c r="D23" s="5"/>
    </row>
    <row r="24" spans="1:15" ht="5.0999999999999996" customHeight="1" x14ac:dyDescent="0.2">
      <c r="B24" s="1"/>
    </row>
    <row r="25" spans="1:15" ht="3" customHeight="1" x14ac:dyDescent="0.2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5.0999999999999996" customHeight="1" x14ac:dyDescent="0.2">
      <c r="B26" s="1"/>
    </row>
    <row r="27" spans="1:15" ht="19.5" x14ac:dyDescent="0.25">
      <c r="B27" s="1"/>
      <c r="D27" s="8"/>
    </row>
    <row r="28" spans="1:15" x14ac:dyDescent="0.2">
      <c r="B28" s="1"/>
    </row>
    <row r="29" spans="1:15" x14ac:dyDescent="0.2">
      <c r="B29" s="1"/>
    </row>
    <row r="30" spans="1:15" x14ac:dyDescent="0.2">
      <c r="B30" s="1"/>
    </row>
    <row r="31" spans="1:15" x14ac:dyDescent="0.2">
      <c r="B31" s="1"/>
    </row>
    <row r="32" spans="1:15" x14ac:dyDescent="0.2">
      <c r="B32" s="1"/>
    </row>
    <row r="33" spans="1:14" x14ac:dyDescent="0.2">
      <c r="B33" s="1"/>
    </row>
    <row r="34" spans="1:14" x14ac:dyDescent="0.2">
      <c r="B34" s="1"/>
    </row>
    <row r="35" spans="1:14" x14ac:dyDescent="0.2">
      <c r="B35" s="1"/>
    </row>
    <row r="36" spans="1:14" x14ac:dyDescent="0.2">
      <c r="B36" s="1"/>
    </row>
    <row r="37" spans="1:14" x14ac:dyDescent="0.2">
      <c r="B37" s="1"/>
    </row>
    <row r="38" spans="1:14" x14ac:dyDescent="0.2">
      <c r="B38" s="1"/>
    </row>
    <row r="39" spans="1:14" x14ac:dyDescent="0.2">
      <c r="B39" s="1"/>
    </row>
    <row r="40" spans="1:14" ht="15" x14ac:dyDescent="0.2">
      <c r="B40" s="1"/>
      <c r="D40" s="9" t="s">
        <v>3</v>
      </c>
    </row>
    <row r="41" spans="1:14" ht="6.95" customHeight="1" x14ac:dyDescent="0.2">
      <c r="A41" s="10"/>
      <c r="B41" s="11"/>
      <c r="C41" s="10"/>
      <c r="D41" s="10"/>
      <c r="E41" s="10"/>
      <c r="F41" s="10"/>
      <c r="G41" s="10"/>
      <c r="H41" s="10"/>
      <c r="I41" s="10"/>
    </row>
    <row r="42" spans="1:14" ht="6.95" customHeight="1" x14ac:dyDescent="0.2">
      <c r="B42" s="1"/>
      <c r="I42" s="2" t="s">
        <v>4</v>
      </c>
    </row>
    <row r="43" spans="1:14" ht="15" x14ac:dyDescent="0.2">
      <c r="B43" s="1"/>
      <c r="D43" s="3" t="s">
        <v>259</v>
      </c>
    </row>
    <row r="44" spans="1:14" x14ac:dyDescent="0.2">
      <c r="B44" s="1"/>
    </row>
    <row r="45" spans="1:14" x14ac:dyDescent="0.2">
      <c r="B45" s="1"/>
    </row>
    <row r="46" spans="1:14" x14ac:dyDescent="0.2">
      <c r="B46" s="1"/>
    </row>
    <row r="47" spans="1:14" x14ac:dyDescent="0.2">
      <c r="B47" s="1"/>
      <c r="E47" s="2" t="s">
        <v>264</v>
      </c>
      <c r="L47" s="2" t="s">
        <v>6</v>
      </c>
    </row>
    <row r="48" spans="1:14" x14ac:dyDescent="0.2">
      <c r="B48" s="1"/>
      <c r="N48" s="12"/>
    </row>
    <row r="49" spans="2:14" x14ac:dyDescent="0.2">
      <c r="B49" s="1"/>
    </row>
    <row r="50" spans="2:14" x14ac:dyDescent="0.2">
      <c r="B50" s="1"/>
      <c r="E50" s="2" t="s">
        <v>5</v>
      </c>
      <c r="L50" s="2" t="s">
        <v>7</v>
      </c>
    </row>
    <row r="51" spans="2:14" x14ac:dyDescent="0.2">
      <c r="B51" s="1"/>
      <c r="N51" s="12"/>
    </row>
    <row r="52" spans="2:14" x14ac:dyDescent="0.2">
      <c r="N52" s="12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24"/>
  <sheetViews>
    <sheetView showZeros="0" topLeftCell="A4" workbookViewId="0">
      <selection activeCell="B10" sqref="B10"/>
    </sheetView>
  </sheetViews>
  <sheetFormatPr defaultRowHeight="12.75" x14ac:dyDescent="0.2"/>
  <cols>
    <col min="1" max="2" width="3.140625" style="48" customWidth="1"/>
    <col min="3" max="3" width="4.5703125" style="48" customWidth="1"/>
    <col min="4" max="4" width="10.5703125" style="48" bestFit="1" customWidth="1"/>
    <col min="5" max="5" width="13.28515625" style="48" customWidth="1"/>
    <col min="6" max="6" width="9" style="69" customWidth="1"/>
    <col min="7" max="7" width="5" style="48" bestFit="1" customWidth="1"/>
    <col min="8" max="8" width="3.42578125" style="48" customWidth="1"/>
    <col min="9" max="9" width="9.140625" style="48" customWidth="1"/>
    <col min="10" max="10" width="4.42578125" style="48" customWidth="1"/>
    <col min="11" max="11" width="9.5703125" style="70" customWidth="1"/>
    <col min="12" max="12" width="7.85546875" style="70" customWidth="1"/>
    <col min="13" max="13" width="14.7109375" style="48" customWidth="1"/>
    <col min="14" max="18" width="9.5703125" style="48" customWidth="1"/>
    <col min="19" max="16384" width="9.140625" style="48"/>
  </cols>
  <sheetData>
    <row r="1" spans="1:18" ht="20.25" customHeight="1" x14ac:dyDescent="0.3">
      <c r="A1" s="347" t="s">
        <v>8</v>
      </c>
      <c r="B1" s="348"/>
      <c r="C1" s="348"/>
      <c r="D1" s="349"/>
      <c r="E1" s="45"/>
      <c r="F1" s="46"/>
      <c r="G1" s="45"/>
      <c r="H1" s="45"/>
      <c r="I1" s="45"/>
      <c r="J1" s="45"/>
      <c r="K1" s="47"/>
      <c r="L1" s="47"/>
    </row>
    <row r="2" spans="1:18" ht="12.75" customHeight="1" x14ac:dyDescent="0.2">
      <c r="A2" s="348"/>
      <c r="B2" s="348"/>
      <c r="C2" s="348"/>
      <c r="D2" s="135" t="s">
        <v>246</v>
      </c>
      <c r="E2" s="49"/>
      <c r="F2" s="50"/>
      <c r="G2" s="49"/>
      <c r="H2" s="49"/>
      <c r="I2" s="49"/>
      <c r="J2" s="49"/>
      <c r="K2" s="51"/>
      <c r="L2" s="51"/>
    </row>
    <row r="3" spans="1:18" ht="12.75" customHeight="1" x14ac:dyDescent="0.2">
      <c r="C3" s="52"/>
      <c r="D3" s="49"/>
      <c r="E3" s="49"/>
      <c r="F3" s="50"/>
      <c r="G3" s="49"/>
      <c r="H3" s="49"/>
      <c r="I3" s="49"/>
      <c r="J3" s="49"/>
      <c r="K3" s="51"/>
      <c r="L3" s="51"/>
    </row>
    <row r="4" spans="1:18" ht="20.100000000000001" customHeight="1" x14ac:dyDescent="0.2">
      <c r="A4" s="53"/>
      <c r="B4" s="53"/>
      <c r="C4" s="53"/>
      <c r="D4" s="54" t="s">
        <v>256</v>
      </c>
      <c r="E4" s="53"/>
      <c r="F4" s="55"/>
      <c r="G4" s="53"/>
      <c r="H4" s="53"/>
      <c r="I4" s="53"/>
      <c r="J4" s="53"/>
      <c r="K4" s="56"/>
      <c r="L4" s="56"/>
      <c r="M4" s="53"/>
      <c r="N4" s="53"/>
      <c r="O4" s="53"/>
      <c r="P4" s="53"/>
      <c r="Q4" s="53"/>
      <c r="R4" s="53"/>
    </row>
    <row r="5" spans="1:18" ht="2.1" customHeight="1" x14ac:dyDescent="0.2">
      <c r="A5" s="53"/>
      <c r="B5" s="53"/>
      <c r="C5" s="53"/>
      <c r="D5" s="53"/>
      <c r="E5" s="53"/>
      <c r="F5" s="55"/>
      <c r="G5" s="53"/>
      <c r="H5" s="53"/>
      <c r="I5" s="53"/>
      <c r="J5" s="53"/>
      <c r="K5" s="56"/>
      <c r="L5" s="56"/>
      <c r="M5" s="53"/>
      <c r="N5" s="53"/>
      <c r="O5" s="53"/>
      <c r="P5" s="53"/>
      <c r="Q5" s="53"/>
      <c r="R5" s="53"/>
    </row>
    <row r="6" spans="1:18" ht="20.100000000000001" customHeight="1" x14ac:dyDescent="0.2">
      <c r="A6" s="278" t="s">
        <v>11</v>
      </c>
      <c r="B6" s="419"/>
      <c r="C6" s="275" t="s">
        <v>65</v>
      </c>
      <c r="D6" s="275" t="s">
        <v>13</v>
      </c>
      <c r="E6" s="275" t="s">
        <v>14</v>
      </c>
      <c r="F6" s="274" t="s">
        <v>15</v>
      </c>
      <c r="G6" s="275" t="s">
        <v>16</v>
      </c>
      <c r="H6" s="275" t="s">
        <v>17</v>
      </c>
      <c r="I6" s="275" t="s">
        <v>18</v>
      </c>
      <c r="J6" s="275" t="s">
        <v>19</v>
      </c>
      <c r="K6" s="420" t="s">
        <v>66</v>
      </c>
      <c r="L6" s="421" t="s">
        <v>23</v>
      </c>
      <c r="M6" s="246" t="s">
        <v>25</v>
      </c>
      <c r="N6" s="53"/>
      <c r="O6" s="53"/>
      <c r="P6" s="53"/>
      <c r="Q6" s="53"/>
      <c r="R6" s="53"/>
    </row>
    <row r="7" spans="1:18" ht="15" customHeight="1" x14ac:dyDescent="0.2">
      <c r="A7" s="59" t="s">
        <v>26</v>
      </c>
      <c r="B7" s="82" t="s">
        <v>94</v>
      </c>
      <c r="C7" s="275"/>
      <c r="D7" s="275"/>
      <c r="E7" s="275"/>
      <c r="F7" s="274"/>
      <c r="G7" s="275"/>
      <c r="H7" s="275"/>
      <c r="I7" s="275"/>
      <c r="J7" s="275"/>
      <c r="K7" s="420"/>
      <c r="L7" s="421"/>
      <c r="M7" s="246"/>
      <c r="N7" s="53"/>
      <c r="O7" s="53"/>
      <c r="P7" s="53"/>
      <c r="Q7" s="53"/>
      <c r="R7" s="53"/>
    </row>
    <row r="8" spans="1:18" ht="18" customHeight="1" x14ac:dyDescent="0.2">
      <c r="A8" s="59">
        <v>1</v>
      </c>
      <c r="B8" s="82">
        <v>1</v>
      </c>
      <c r="C8" s="59">
        <v>16</v>
      </c>
      <c r="D8" s="33" t="s">
        <v>88</v>
      </c>
      <c r="E8" s="34" t="s">
        <v>89</v>
      </c>
      <c r="F8" s="35">
        <v>36697</v>
      </c>
      <c r="G8" s="36">
        <f>IF(COUNT(F8)=0,"---",43631-F8)</f>
        <v>6934</v>
      </c>
      <c r="H8" s="37" t="s">
        <v>90</v>
      </c>
      <c r="I8" s="75" t="s">
        <v>71</v>
      </c>
      <c r="J8" s="76">
        <v>1</v>
      </c>
      <c r="K8" s="79">
        <v>2.5839120370370369E-3</v>
      </c>
      <c r="L8" s="79">
        <f>K8*J8</f>
        <v>2.5839120370370369E-3</v>
      </c>
      <c r="M8" s="336" t="s">
        <v>73</v>
      </c>
      <c r="N8" s="53"/>
      <c r="O8" s="53"/>
      <c r="P8" s="53"/>
      <c r="Q8" s="53"/>
      <c r="R8" s="53"/>
    </row>
    <row r="9" spans="1:18" ht="18" customHeight="1" x14ac:dyDescent="0.2">
      <c r="A9" s="59">
        <v>2</v>
      </c>
      <c r="B9" s="59"/>
      <c r="C9" s="59">
        <v>26</v>
      </c>
      <c r="D9" s="33" t="s">
        <v>85</v>
      </c>
      <c r="E9" s="34" t="s">
        <v>86</v>
      </c>
      <c r="F9" s="35">
        <v>26668</v>
      </c>
      <c r="G9" s="36">
        <f>IF(COUNT(F9)=0,"---",43631-F9)</f>
        <v>16963</v>
      </c>
      <c r="H9" s="37" t="s">
        <v>31</v>
      </c>
      <c r="I9" s="75" t="s">
        <v>71</v>
      </c>
      <c r="J9" s="76">
        <v>1</v>
      </c>
      <c r="K9" s="79">
        <v>2.7778935185185185E-3</v>
      </c>
      <c r="L9" s="79">
        <f>K9*J9</f>
        <v>2.7778935185185185E-3</v>
      </c>
      <c r="M9" s="336" t="s">
        <v>87</v>
      </c>
      <c r="N9" s="53"/>
      <c r="O9" s="53"/>
      <c r="P9" s="53"/>
      <c r="Q9" s="53"/>
      <c r="R9" s="53"/>
    </row>
    <row r="10" spans="1:18" ht="18" customHeight="1" x14ac:dyDescent="0.2">
      <c r="A10" s="59">
        <v>3</v>
      </c>
      <c r="B10" s="59"/>
      <c r="C10" s="59">
        <v>22</v>
      </c>
      <c r="D10" s="33" t="s">
        <v>68</v>
      </c>
      <c r="E10" s="34" t="s">
        <v>69</v>
      </c>
      <c r="F10" s="35">
        <v>38430</v>
      </c>
      <c r="G10" s="36">
        <f>IF(COUNT(F10)=0,"---",43631-F10)</f>
        <v>5201</v>
      </c>
      <c r="H10" s="37" t="s">
        <v>70</v>
      </c>
      <c r="I10" s="75" t="s">
        <v>71</v>
      </c>
      <c r="J10" s="76">
        <v>1</v>
      </c>
      <c r="K10" s="79">
        <v>3.0862268518518522E-3</v>
      </c>
      <c r="L10" s="79">
        <f>K10*J10</f>
        <v>3.0862268518518522E-3</v>
      </c>
      <c r="M10" s="336" t="s">
        <v>73</v>
      </c>
      <c r="N10" s="53"/>
      <c r="O10" s="53"/>
      <c r="P10" s="53"/>
      <c r="Q10" s="53"/>
      <c r="R10" s="53"/>
    </row>
    <row r="11" spans="1:18" ht="18" customHeight="1" x14ac:dyDescent="0.2">
      <c r="A11" s="59">
        <v>4</v>
      </c>
      <c r="B11" s="59"/>
      <c r="C11" s="59">
        <v>34</v>
      </c>
      <c r="D11" s="33" t="s">
        <v>91</v>
      </c>
      <c r="E11" s="34" t="s">
        <v>92</v>
      </c>
      <c r="F11" s="35">
        <v>22537</v>
      </c>
      <c r="G11" s="36">
        <f>IF(COUNT(F11)=0,"---",43631-F11)</f>
        <v>21094</v>
      </c>
      <c r="H11" s="37" t="s">
        <v>31</v>
      </c>
      <c r="I11" s="75" t="s">
        <v>32</v>
      </c>
      <c r="J11" s="76">
        <v>1</v>
      </c>
      <c r="K11" s="79">
        <v>4.2391203703703697E-3</v>
      </c>
      <c r="L11" s="79">
        <f>K11*J11</f>
        <v>4.2391203703703697E-3</v>
      </c>
      <c r="M11" s="336" t="s">
        <v>41</v>
      </c>
      <c r="N11" s="53"/>
      <c r="O11" s="53"/>
      <c r="P11" s="53"/>
      <c r="Q11" s="53"/>
      <c r="R11" s="53"/>
    </row>
    <row r="12" spans="1:18" ht="18" customHeight="1" x14ac:dyDescent="0.2">
      <c r="A12" s="59"/>
      <c r="B12" s="59"/>
      <c r="C12" s="59">
        <v>36</v>
      </c>
      <c r="D12" s="33" t="s">
        <v>153</v>
      </c>
      <c r="E12" s="34" t="s">
        <v>154</v>
      </c>
      <c r="F12" s="35">
        <v>31924</v>
      </c>
      <c r="G12" s="36">
        <f>IF(COUNT(F12)=0,"---",43631-F12)</f>
        <v>11707</v>
      </c>
      <c r="H12" s="37" t="s">
        <v>31</v>
      </c>
      <c r="I12" s="75" t="s">
        <v>32</v>
      </c>
      <c r="J12" s="76">
        <v>1</v>
      </c>
      <c r="K12" s="79" t="s">
        <v>47</v>
      </c>
      <c r="L12" s="79"/>
      <c r="M12" s="336" t="s">
        <v>41</v>
      </c>
      <c r="N12" s="53"/>
      <c r="O12" s="53"/>
      <c r="P12" s="53"/>
      <c r="Q12" s="53"/>
      <c r="R12" s="53"/>
    </row>
    <row r="13" spans="1:18" x14ac:dyDescent="0.2">
      <c r="C13" s="55"/>
    </row>
    <row r="15" spans="1:18" ht="18" x14ac:dyDescent="0.2">
      <c r="B15" s="53"/>
      <c r="C15" s="53"/>
      <c r="D15" s="54" t="s">
        <v>257</v>
      </c>
      <c r="E15" s="53"/>
      <c r="F15" s="53"/>
      <c r="H15" s="53"/>
      <c r="I15" s="53"/>
      <c r="J15" s="53"/>
      <c r="K15" s="56"/>
      <c r="L15" s="56"/>
      <c r="M15" s="53"/>
    </row>
    <row r="16" spans="1:18" x14ac:dyDescent="0.2">
      <c r="B16" s="53"/>
      <c r="C16" s="53"/>
      <c r="D16" s="53"/>
      <c r="E16" s="53"/>
      <c r="F16" s="53"/>
      <c r="H16" s="53"/>
      <c r="I16" s="53"/>
      <c r="J16" s="53"/>
      <c r="K16" s="56"/>
      <c r="L16" s="56"/>
      <c r="M16" s="53"/>
    </row>
    <row r="17" spans="1:18" ht="13.15" customHeight="1" x14ac:dyDescent="0.2">
      <c r="A17" s="278" t="s">
        <v>11</v>
      </c>
      <c r="B17" s="419"/>
      <c r="C17" s="275" t="s">
        <v>65</v>
      </c>
      <c r="D17" s="275" t="s">
        <v>13</v>
      </c>
      <c r="E17" s="275" t="s">
        <v>14</v>
      </c>
      <c r="F17" s="274" t="s">
        <v>15</v>
      </c>
      <c r="G17" s="275" t="s">
        <v>16</v>
      </c>
      <c r="H17" s="275" t="s">
        <v>17</v>
      </c>
      <c r="I17" s="275" t="s">
        <v>18</v>
      </c>
      <c r="J17" s="275" t="s">
        <v>19</v>
      </c>
      <c r="K17" s="420" t="s">
        <v>66</v>
      </c>
      <c r="L17" s="421" t="s">
        <v>23</v>
      </c>
      <c r="M17" s="246" t="s">
        <v>25</v>
      </c>
    </row>
    <row r="18" spans="1:18" ht="13.9" customHeight="1" x14ac:dyDescent="0.2">
      <c r="A18" s="422" t="s">
        <v>26</v>
      </c>
      <c r="B18" s="423"/>
      <c r="C18" s="275"/>
      <c r="D18" s="275"/>
      <c r="E18" s="275"/>
      <c r="F18" s="274"/>
      <c r="G18" s="275"/>
      <c r="H18" s="275"/>
      <c r="I18" s="275"/>
      <c r="J18" s="275"/>
      <c r="K18" s="420"/>
      <c r="L18" s="421"/>
      <c r="M18" s="246"/>
    </row>
    <row r="19" spans="1:18" ht="18" customHeight="1" x14ac:dyDescent="0.2">
      <c r="A19" s="59">
        <v>1</v>
      </c>
      <c r="B19" s="59"/>
      <c r="C19" s="59">
        <v>8</v>
      </c>
      <c r="D19" s="33" t="s">
        <v>95</v>
      </c>
      <c r="E19" s="34" t="s">
        <v>96</v>
      </c>
      <c r="F19" s="35">
        <v>36058</v>
      </c>
      <c r="G19" s="36">
        <f>IF(COUNT(F19)=0,"---",43631-F19)</f>
        <v>7573</v>
      </c>
      <c r="H19" s="37" t="s">
        <v>36</v>
      </c>
      <c r="I19" s="75" t="s">
        <v>97</v>
      </c>
      <c r="J19" s="76">
        <v>1</v>
      </c>
      <c r="K19" s="79">
        <v>1.5394675925925925E-3</v>
      </c>
      <c r="L19" s="79">
        <f>K19*J19</f>
        <v>1.5394675925925925E-3</v>
      </c>
      <c r="M19" s="336" t="s">
        <v>98</v>
      </c>
      <c r="N19" s="53"/>
      <c r="O19" s="53"/>
      <c r="P19" s="53"/>
      <c r="Q19" s="53"/>
      <c r="R19" s="53"/>
    </row>
    <row r="20" spans="1:18" ht="18" customHeight="1" x14ac:dyDescent="0.2">
      <c r="A20" s="59">
        <v>2</v>
      </c>
      <c r="B20" s="59"/>
      <c r="C20" s="59">
        <v>14</v>
      </c>
      <c r="D20" s="33" t="s">
        <v>212</v>
      </c>
      <c r="E20" s="34" t="s">
        <v>213</v>
      </c>
      <c r="F20" s="35">
        <v>34164</v>
      </c>
      <c r="G20" s="36">
        <f>IF(COUNT(F20)=0,"---",43631-F20)</f>
        <v>9467</v>
      </c>
      <c r="H20" s="37" t="s">
        <v>31</v>
      </c>
      <c r="I20" s="75" t="s">
        <v>80</v>
      </c>
      <c r="J20" s="76">
        <v>1</v>
      </c>
      <c r="K20" s="79">
        <v>1.6233796296296298E-3</v>
      </c>
      <c r="L20" s="79">
        <f>K20*J20</f>
        <v>1.6233796296296298E-3</v>
      </c>
      <c r="M20" s="336" t="s">
        <v>136</v>
      </c>
      <c r="N20" s="53"/>
      <c r="O20" s="53"/>
      <c r="P20" s="53"/>
      <c r="Q20" s="53"/>
      <c r="R20" s="53"/>
    </row>
    <row r="21" spans="1:18" ht="18" customHeight="1" x14ac:dyDescent="0.2">
      <c r="A21" s="59">
        <v>3</v>
      </c>
      <c r="B21" s="59"/>
      <c r="C21" s="59">
        <v>7</v>
      </c>
      <c r="D21" s="33" t="s">
        <v>99</v>
      </c>
      <c r="E21" s="34" t="s">
        <v>96</v>
      </c>
      <c r="F21" s="35">
        <v>36058</v>
      </c>
      <c r="G21" s="36">
        <f>IF(COUNT(F21)=0,"---",43631-F21)</f>
        <v>7573</v>
      </c>
      <c r="H21" s="37" t="s">
        <v>45</v>
      </c>
      <c r="I21" s="75" t="s">
        <v>97</v>
      </c>
      <c r="J21" s="76">
        <v>0.95</v>
      </c>
      <c r="K21" s="79">
        <v>1.7364583333333336E-3</v>
      </c>
      <c r="L21" s="79">
        <f>K21*J21</f>
        <v>1.6496354166666669E-3</v>
      </c>
      <c r="M21" s="336" t="s">
        <v>98</v>
      </c>
      <c r="N21" s="53"/>
      <c r="O21" s="53"/>
      <c r="P21" s="53"/>
      <c r="Q21" s="53"/>
      <c r="R21" s="53"/>
    </row>
    <row r="22" spans="1:18" ht="18" customHeight="1" x14ac:dyDescent="0.2">
      <c r="A22" s="59">
        <v>4</v>
      </c>
      <c r="B22" s="59"/>
      <c r="C22" s="59">
        <v>47</v>
      </c>
      <c r="D22" s="33" t="s">
        <v>210</v>
      </c>
      <c r="E22" s="34" t="s">
        <v>211</v>
      </c>
      <c r="F22" s="35">
        <v>36906</v>
      </c>
      <c r="G22" s="36">
        <f t="shared" ref="G22:G24" si="0">IF(COUNT(F22)=0,"---",43631-F22)</f>
        <v>6725</v>
      </c>
      <c r="H22" s="37" t="s">
        <v>45</v>
      </c>
      <c r="I22" s="75" t="s">
        <v>112</v>
      </c>
      <c r="J22" s="76">
        <v>1</v>
      </c>
      <c r="K22" s="79">
        <v>2.2118055555555558E-3</v>
      </c>
      <c r="L22" s="79">
        <f t="shared" ref="L22" si="1">K22*J22</f>
        <v>2.2118055555555558E-3</v>
      </c>
      <c r="M22" s="336" t="s">
        <v>119</v>
      </c>
      <c r="N22" s="53"/>
      <c r="O22" s="53"/>
      <c r="P22" s="53"/>
      <c r="Q22" s="53"/>
      <c r="R22" s="53"/>
    </row>
    <row r="23" spans="1:18" ht="18" customHeight="1" x14ac:dyDescent="0.2">
      <c r="A23" s="59"/>
      <c r="B23" s="59"/>
      <c r="C23" s="59">
        <v>19</v>
      </c>
      <c r="D23" s="33" t="s">
        <v>100</v>
      </c>
      <c r="E23" s="34" t="s">
        <v>101</v>
      </c>
      <c r="F23" s="35">
        <v>24406</v>
      </c>
      <c r="G23" s="36">
        <f>IF(COUNT(F23)=0,"---",43631-F23)</f>
        <v>19225</v>
      </c>
      <c r="H23" s="37" t="s">
        <v>90</v>
      </c>
      <c r="I23" s="75" t="s">
        <v>71</v>
      </c>
      <c r="J23" s="76">
        <v>1</v>
      </c>
      <c r="K23" s="79" t="s">
        <v>47</v>
      </c>
      <c r="L23" s="79"/>
      <c r="M23" s="336" t="s">
        <v>102</v>
      </c>
      <c r="N23" s="53"/>
      <c r="O23" s="53"/>
      <c r="P23" s="53"/>
      <c r="Q23" s="53"/>
      <c r="R23" s="53"/>
    </row>
    <row r="24" spans="1:18" ht="18" customHeight="1" x14ac:dyDescent="0.2">
      <c r="A24" s="59"/>
      <c r="B24" s="59"/>
      <c r="C24" s="59">
        <v>29</v>
      </c>
      <c r="D24" s="33" t="s">
        <v>103</v>
      </c>
      <c r="E24" s="34" t="s">
        <v>104</v>
      </c>
      <c r="F24" s="35">
        <v>25561</v>
      </c>
      <c r="G24" s="36">
        <f>IF(COUNT(F24)=0,"---",43631-F24)</f>
        <v>18070</v>
      </c>
      <c r="H24" s="37" t="s">
        <v>90</v>
      </c>
      <c r="I24" s="75" t="s">
        <v>71</v>
      </c>
      <c r="J24" s="76">
        <v>1</v>
      </c>
      <c r="K24" s="79" t="s">
        <v>47</v>
      </c>
      <c r="L24" s="79"/>
      <c r="M24" s="336" t="s">
        <v>73</v>
      </c>
      <c r="N24" s="53"/>
      <c r="O24" s="53"/>
      <c r="P24" s="53"/>
      <c r="Q24" s="53"/>
      <c r="R24" s="53"/>
    </row>
  </sheetData>
  <sortState ref="A23:R24">
    <sortCondition ref="E23:E24"/>
  </sortState>
  <mergeCells count="25">
    <mergeCell ref="H17:H18"/>
    <mergeCell ref="I17:I18"/>
    <mergeCell ref="J17:J18"/>
    <mergeCell ref="K17:K18"/>
    <mergeCell ref="L17:L18"/>
    <mergeCell ref="M17:M18"/>
    <mergeCell ref="A17:B17"/>
    <mergeCell ref="C17:C18"/>
    <mergeCell ref="D17:D18"/>
    <mergeCell ref="E17:E18"/>
    <mergeCell ref="F17:F18"/>
    <mergeCell ref="G17:G18"/>
    <mergeCell ref="A18:B18"/>
    <mergeCell ref="H6:H7"/>
    <mergeCell ref="I6:I7"/>
    <mergeCell ref="J6:J7"/>
    <mergeCell ref="K6:K7"/>
    <mergeCell ref="L6:L7"/>
    <mergeCell ref="M6:M7"/>
    <mergeCell ref="A6:B6"/>
    <mergeCell ref="C6:C7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14"/>
  <sheetViews>
    <sheetView showZeros="0" topLeftCell="B1" workbookViewId="0">
      <selection activeCell="B13" sqref="B13"/>
    </sheetView>
  </sheetViews>
  <sheetFormatPr defaultRowHeight="12.75" x14ac:dyDescent="0.2"/>
  <cols>
    <col min="1" max="1" width="5" style="48" hidden="1" customWidth="1"/>
    <col min="2" max="3" width="3.140625" style="48" customWidth="1"/>
    <col min="4" max="4" width="4.5703125" style="48" hidden="1" customWidth="1"/>
    <col min="5" max="5" width="4.5703125" style="48" customWidth="1"/>
    <col min="6" max="6" width="9.5703125" style="48" customWidth="1"/>
    <col min="7" max="7" width="13.28515625" style="48" customWidth="1"/>
    <col min="8" max="8" width="9" style="69" customWidth="1"/>
    <col min="9" max="9" width="5" style="48" bestFit="1" customWidth="1"/>
    <col min="10" max="10" width="3.42578125" style="48" customWidth="1"/>
    <col min="11" max="11" width="7.5703125" style="48" bestFit="1" customWidth="1"/>
    <col min="12" max="12" width="5.7109375" style="48" customWidth="1"/>
    <col min="13" max="13" width="4.5703125" style="48" customWidth="1"/>
    <col min="14" max="14" width="9.5703125" style="48" customWidth="1"/>
    <col min="15" max="15" width="7.85546875" style="48" customWidth="1"/>
    <col min="16" max="16" width="7.5703125" style="48" customWidth="1"/>
    <col min="17" max="17" width="14.85546875" style="48" customWidth="1"/>
    <col min="18" max="22" width="9.5703125" style="48" customWidth="1"/>
    <col min="23" max="16384" width="9.140625" style="48"/>
  </cols>
  <sheetData>
    <row r="1" spans="1:22" ht="20.25" customHeight="1" x14ac:dyDescent="0.3">
      <c r="B1" s="13" t="s">
        <v>8</v>
      </c>
      <c r="C1" s="14"/>
      <c r="D1" s="14"/>
      <c r="E1" s="14"/>
      <c r="F1" s="14"/>
      <c r="G1" s="14"/>
      <c r="H1" s="15"/>
      <c r="I1" s="45"/>
      <c r="J1" s="45"/>
      <c r="K1" s="45"/>
      <c r="L1" s="45"/>
      <c r="M1" s="45"/>
      <c r="N1" s="45"/>
      <c r="O1" s="45"/>
      <c r="P1" s="45"/>
    </row>
    <row r="2" spans="1:22" ht="12.75" customHeight="1" x14ac:dyDescent="0.2">
      <c r="B2" s="14"/>
      <c r="C2" s="14"/>
      <c r="D2" s="14"/>
      <c r="E2" s="14"/>
      <c r="F2" s="18" t="s">
        <v>9</v>
      </c>
      <c r="G2" s="14"/>
      <c r="I2" s="49"/>
      <c r="J2" s="49"/>
      <c r="K2" s="49"/>
      <c r="L2" s="49"/>
      <c r="M2" s="49"/>
      <c r="N2" s="49"/>
      <c r="O2" s="49"/>
      <c r="P2" s="49"/>
    </row>
    <row r="3" spans="1:22" ht="12.75" customHeight="1" x14ac:dyDescent="0.2">
      <c r="D3" s="52"/>
      <c r="E3" s="52"/>
      <c r="F3" s="49"/>
      <c r="G3" s="49"/>
      <c r="H3" s="50"/>
      <c r="I3" s="49"/>
      <c r="J3" s="49"/>
      <c r="K3" s="49"/>
      <c r="L3" s="49"/>
      <c r="M3" s="49"/>
      <c r="N3" s="49"/>
      <c r="O3" s="49"/>
      <c r="P3" s="49"/>
    </row>
    <row r="4" spans="1:22" ht="20.100000000000001" customHeight="1" x14ac:dyDescent="0.2">
      <c r="B4" s="53"/>
      <c r="C4" s="53"/>
      <c r="D4" s="53"/>
      <c r="E4" s="53"/>
      <c r="F4" s="54" t="s">
        <v>77</v>
      </c>
      <c r="G4" s="53"/>
      <c r="H4" s="55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2.1" customHeight="1" x14ac:dyDescent="0.2">
      <c r="B5" s="53"/>
      <c r="C5" s="53"/>
      <c r="D5" s="53"/>
      <c r="E5" s="53"/>
      <c r="F5" s="53"/>
      <c r="G5" s="53"/>
      <c r="H5" s="55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0.100000000000001" customHeight="1" x14ac:dyDescent="0.2">
      <c r="B6" s="71"/>
      <c r="C6" s="71"/>
      <c r="D6" s="53"/>
      <c r="E6" s="53"/>
      <c r="F6" s="53"/>
      <c r="G6" s="53"/>
      <c r="H6" s="55"/>
      <c r="I6" s="53"/>
      <c r="J6" s="53"/>
      <c r="K6" s="53"/>
      <c r="L6" s="53"/>
      <c r="M6" s="53"/>
      <c r="N6" s="72"/>
      <c r="O6" s="72"/>
      <c r="P6" s="72"/>
      <c r="Q6" s="53"/>
      <c r="R6" s="53"/>
      <c r="S6" s="53"/>
      <c r="T6" s="53"/>
      <c r="U6" s="53"/>
      <c r="V6" s="53"/>
    </row>
    <row r="7" spans="1:22" ht="20.100000000000001" customHeight="1" x14ac:dyDescent="0.2">
      <c r="A7" s="292" t="s">
        <v>11</v>
      </c>
      <c r="B7" s="278" t="s">
        <v>11</v>
      </c>
      <c r="C7" s="278"/>
      <c r="D7" s="275" t="s">
        <v>65</v>
      </c>
      <c r="E7" s="275" t="s">
        <v>65</v>
      </c>
      <c r="F7" s="280" t="s">
        <v>13</v>
      </c>
      <c r="G7" s="259" t="s">
        <v>14</v>
      </c>
      <c r="H7" s="274" t="s">
        <v>15</v>
      </c>
      <c r="I7" s="259" t="s">
        <v>16</v>
      </c>
      <c r="J7" s="259" t="s">
        <v>17</v>
      </c>
      <c r="K7" s="259" t="s">
        <v>18</v>
      </c>
      <c r="L7" s="259" t="s">
        <v>19</v>
      </c>
      <c r="M7" s="274" t="s">
        <v>20</v>
      </c>
      <c r="N7" s="275" t="s">
        <v>66</v>
      </c>
      <c r="O7" s="274" t="s">
        <v>23</v>
      </c>
      <c r="P7" s="274" t="s">
        <v>24</v>
      </c>
      <c r="Q7" s="246" t="s">
        <v>25</v>
      </c>
      <c r="R7" s="53"/>
      <c r="S7" s="53"/>
      <c r="T7" s="53"/>
      <c r="U7" s="53"/>
      <c r="V7" s="53"/>
    </row>
    <row r="8" spans="1:22" ht="15" customHeight="1" x14ac:dyDescent="0.2">
      <c r="A8" s="293"/>
      <c r="B8" s="59" t="s">
        <v>26</v>
      </c>
      <c r="C8" s="73" t="s">
        <v>27</v>
      </c>
      <c r="D8" s="275"/>
      <c r="E8" s="275"/>
      <c r="F8" s="280"/>
      <c r="G8" s="259"/>
      <c r="H8" s="274"/>
      <c r="I8" s="259"/>
      <c r="J8" s="259"/>
      <c r="K8" s="259"/>
      <c r="L8" s="259"/>
      <c r="M8" s="274"/>
      <c r="N8" s="275"/>
      <c r="O8" s="274"/>
      <c r="P8" s="274"/>
      <c r="Q8" s="246"/>
      <c r="R8" s="53"/>
      <c r="S8" s="53"/>
      <c r="T8" s="53"/>
      <c r="U8" s="53"/>
      <c r="V8" s="53"/>
    </row>
    <row r="9" spans="1:22" ht="20.100000000000001" customHeight="1" x14ac:dyDescent="0.2">
      <c r="A9" s="74">
        <v>1</v>
      </c>
      <c r="B9" s="59">
        <v>1</v>
      </c>
      <c r="C9" s="59"/>
      <c r="D9" s="59">
        <v>5000</v>
      </c>
      <c r="E9" s="59">
        <v>13</v>
      </c>
      <c r="F9" s="33" t="s">
        <v>78</v>
      </c>
      <c r="G9" s="34" t="s">
        <v>79</v>
      </c>
      <c r="H9" s="35">
        <v>33407</v>
      </c>
      <c r="I9" s="36">
        <f t="shared" ref="I9:I14" si="0">IF(COUNT(H9)=0,"---",43631-H9)</f>
        <v>10224</v>
      </c>
      <c r="J9" s="37" t="s">
        <v>31</v>
      </c>
      <c r="K9" s="75" t="s">
        <v>80</v>
      </c>
      <c r="L9" s="76">
        <v>1</v>
      </c>
      <c r="M9" s="77"/>
      <c r="N9" s="78">
        <v>3.6910879629629624E-3</v>
      </c>
      <c r="O9" s="79">
        <f t="shared" ref="O9:P12" si="1">N9*L9</f>
        <v>3.6910879629629624E-3</v>
      </c>
      <c r="P9" s="79">
        <f t="shared" si="1"/>
        <v>0</v>
      </c>
      <c r="Q9" s="75" t="s">
        <v>81</v>
      </c>
      <c r="R9" s="53"/>
      <c r="S9" s="53"/>
      <c r="T9" s="53"/>
      <c r="U9" s="53"/>
      <c r="V9" s="53"/>
    </row>
    <row r="10" spans="1:22" ht="20.100000000000001" customHeight="1" x14ac:dyDescent="0.2">
      <c r="A10" s="74">
        <v>8</v>
      </c>
      <c r="B10" s="76" t="s">
        <v>42</v>
      </c>
      <c r="C10" s="73">
        <v>1</v>
      </c>
      <c r="D10" s="59">
        <v>1500</v>
      </c>
      <c r="E10" s="59">
        <v>21</v>
      </c>
      <c r="F10" s="33" t="s">
        <v>82</v>
      </c>
      <c r="G10" s="34" t="s">
        <v>83</v>
      </c>
      <c r="H10" s="35">
        <v>22772</v>
      </c>
      <c r="I10" s="36">
        <f t="shared" si="0"/>
        <v>20859</v>
      </c>
      <c r="J10" s="37" t="s">
        <v>84</v>
      </c>
      <c r="K10" s="75" t="s">
        <v>71</v>
      </c>
      <c r="L10" s="76">
        <v>0.95</v>
      </c>
      <c r="M10" s="77">
        <v>0.76559999999999995</v>
      </c>
      <c r="N10" s="78">
        <v>4.95613425925926E-3</v>
      </c>
      <c r="O10" s="79">
        <f t="shared" si="1"/>
        <v>4.7083275462962964E-3</v>
      </c>
      <c r="P10" s="79">
        <f t="shared" si="1"/>
        <v>3.6046955694444441E-3</v>
      </c>
      <c r="Q10" s="75" t="s">
        <v>73</v>
      </c>
      <c r="R10" s="53"/>
      <c r="S10" s="53"/>
      <c r="T10" s="53"/>
      <c r="U10" s="53"/>
      <c r="V10" s="53"/>
    </row>
    <row r="11" spans="1:22" ht="20.100000000000001" customHeight="1" x14ac:dyDescent="0.2">
      <c r="A11" s="74"/>
      <c r="B11" s="59">
        <v>2</v>
      </c>
      <c r="C11" s="73">
        <v>2</v>
      </c>
      <c r="D11" s="59">
        <v>1500</v>
      </c>
      <c r="E11" s="59">
        <v>26</v>
      </c>
      <c r="F11" s="33" t="s">
        <v>85</v>
      </c>
      <c r="G11" s="34" t="s">
        <v>86</v>
      </c>
      <c r="H11" s="35">
        <v>26668</v>
      </c>
      <c r="I11" s="36">
        <f t="shared" si="0"/>
        <v>16963</v>
      </c>
      <c r="J11" s="37" t="s">
        <v>31</v>
      </c>
      <c r="K11" s="75" t="s">
        <v>71</v>
      </c>
      <c r="L11" s="76">
        <v>1</v>
      </c>
      <c r="M11" s="77">
        <v>0.8831</v>
      </c>
      <c r="N11" s="78">
        <v>5.4738425925925926E-3</v>
      </c>
      <c r="O11" s="79">
        <f t="shared" si="1"/>
        <v>5.4738425925925926E-3</v>
      </c>
      <c r="P11" s="79">
        <f t="shared" si="1"/>
        <v>4.8339503935185182E-3</v>
      </c>
      <c r="Q11" s="75" t="s">
        <v>87</v>
      </c>
      <c r="R11" s="53"/>
      <c r="S11" s="53"/>
      <c r="T11" s="53"/>
      <c r="U11" s="53"/>
      <c r="V11" s="53"/>
    </row>
    <row r="12" spans="1:22" ht="20.100000000000001" customHeight="1" x14ac:dyDescent="0.2">
      <c r="A12" s="74">
        <v>10</v>
      </c>
      <c r="B12" s="59">
        <v>3</v>
      </c>
      <c r="C12" s="59"/>
      <c r="D12" s="59">
        <v>1500</v>
      </c>
      <c r="E12" s="59">
        <v>22</v>
      </c>
      <c r="F12" s="33" t="s">
        <v>68</v>
      </c>
      <c r="G12" s="34" t="s">
        <v>69</v>
      </c>
      <c r="H12" s="35">
        <v>38430</v>
      </c>
      <c r="I12" s="36">
        <f t="shared" si="0"/>
        <v>5201</v>
      </c>
      <c r="J12" s="37" t="s">
        <v>70</v>
      </c>
      <c r="K12" s="75" t="s">
        <v>71</v>
      </c>
      <c r="L12" s="76">
        <v>1</v>
      </c>
      <c r="M12" s="77"/>
      <c r="N12" s="78">
        <v>6.4156250000000003E-3</v>
      </c>
      <c r="O12" s="79">
        <f t="shared" si="1"/>
        <v>6.4156250000000003E-3</v>
      </c>
      <c r="P12" s="79">
        <f t="shared" si="1"/>
        <v>0</v>
      </c>
      <c r="Q12" s="75" t="s">
        <v>73</v>
      </c>
      <c r="R12" s="53"/>
      <c r="S12" s="53"/>
      <c r="T12" s="53"/>
      <c r="U12" s="53"/>
      <c r="V12" s="53"/>
    </row>
    <row r="13" spans="1:22" ht="20.100000000000001" customHeight="1" x14ac:dyDescent="0.2">
      <c r="A13" s="74"/>
      <c r="B13" s="59"/>
      <c r="C13" s="59"/>
      <c r="D13" s="59">
        <v>1500</v>
      </c>
      <c r="E13" s="59">
        <v>16</v>
      </c>
      <c r="F13" s="33" t="s">
        <v>88</v>
      </c>
      <c r="G13" s="34" t="s">
        <v>89</v>
      </c>
      <c r="H13" s="35">
        <v>36697</v>
      </c>
      <c r="I13" s="36">
        <f t="shared" si="0"/>
        <v>6934</v>
      </c>
      <c r="J13" s="37" t="s">
        <v>90</v>
      </c>
      <c r="K13" s="75" t="s">
        <v>71</v>
      </c>
      <c r="L13" s="76">
        <v>1</v>
      </c>
      <c r="M13" s="77"/>
      <c r="N13" s="78" t="s">
        <v>47</v>
      </c>
      <c r="O13" s="79"/>
      <c r="P13" s="79"/>
      <c r="Q13" s="75" t="s">
        <v>73</v>
      </c>
      <c r="R13" s="53"/>
      <c r="S13" s="53"/>
      <c r="T13" s="53"/>
      <c r="U13" s="53"/>
      <c r="V13" s="53"/>
    </row>
    <row r="14" spans="1:22" ht="20.100000000000001" customHeight="1" x14ac:dyDescent="0.2">
      <c r="A14" s="74"/>
      <c r="B14" s="59"/>
      <c r="C14" s="73"/>
      <c r="D14" s="59">
        <v>1500</v>
      </c>
      <c r="E14" s="59">
        <v>34</v>
      </c>
      <c r="F14" s="33" t="s">
        <v>91</v>
      </c>
      <c r="G14" s="34" t="s">
        <v>92</v>
      </c>
      <c r="H14" s="35">
        <v>22537</v>
      </c>
      <c r="I14" s="36">
        <f t="shared" si="0"/>
        <v>21094</v>
      </c>
      <c r="J14" s="37" t="s">
        <v>31</v>
      </c>
      <c r="K14" s="75" t="s">
        <v>32</v>
      </c>
      <c r="L14" s="76">
        <v>1</v>
      </c>
      <c r="M14" s="77">
        <v>0.76559999999999995</v>
      </c>
      <c r="N14" s="78" t="s">
        <v>47</v>
      </c>
      <c r="O14" s="79"/>
      <c r="P14" s="79"/>
      <c r="Q14" s="75" t="s">
        <v>41</v>
      </c>
      <c r="R14" s="53"/>
      <c r="S14" s="53"/>
      <c r="T14" s="53"/>
      <c r="U14" s="53"/>
      <c r="V14" s="53"/>
    </row>
  </sheetData>
  <mergeCells count="16">
    <mergeCell ref="A7:A8"/>
    <mergeCell ref="B7:C7"/>
    <mergeCell ref="D7:D8"/>
    <mergeCell ref="E7:E8"/>
    <mergeCell ref="F7:F8"/>
    <mergeCell ref="G7:G8"/>
    <mergeCell ref="N7:N8"/>
    <mergeCell ref="O7:O8"/>
    <mergeCell ref="P7:P8"/>
    <mergeCell ref="Q7:Q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O16"/>
  <sheetViews>
    <sheetView showZeros="0" topLeftCell="B1" workbookViewId="0">
      <selection activeCell="B14" sqref="B14"/>
    </sheetView>
  </sheetViews>
  <sheetFormatPr defaultRowHeight="12.75" x14ac:dyDescent="0.2"/>
  <cols>
    <col min="1" max="1" width="5.5703125" style="48" hidden="1" customWidth="1"/>
    <col min="2" max="4" width="3.140625" style="48" customWidth="1"/>
    <col min="5" max="5" width="4.5703125" style="48" customWidth="1"/>
    <col min="6" max="6" width="10.5703125" style="48" bestFit="1" customWidth="1"/>
    <col min="7" max="7" width="13.28515625" style="48" bestFit="1" customWidth="1"/>
    <col min="8" max="8" width="9" style="69" customWidth="1"/>
    <col min="9" max="9" width="5" style="48" bestFit="1" customWidth="1"/>
    <col min="10" max="10" width="3.42578125" style="48" customWidth="1"/>
    <col min="11" max="11" width="9.140625" style="48" bestFit="1" customWidth="1"/>
    <col min="12" max="12" width="4.42578125" style="48" customWidth="1"/>
    <col min="13" max="13" width="5.7109375" style="48" customWidth="1"/>
    <col min="14" max="14" width="9.5703125" style="48" customWidth="1"/>
    <col min="15" max="15" width="7.85546875" style="48" customWidth="1"/>
    <col min="16" max="16" width="7.5703125" style="48" customWidth="1"/>
    <col min="17" max="17" width="12.42578125" style="48" customWidth="1"/>
    <col min="18" max="223" width="9.140625" style="80"/>
    <col min="224" max="16384" width="9.140625" style="48"/>
  </cols>
  <sheetData>
    <row r="1" spans="1:223" ht="20.25" customHeight="1" x14ac:dyDescent="0.3">
      <c r="B1" s="13" t="s">
        <v>8</v>
      </c>
      <c r="C1" s="13"/>
      <c r="D1" s="14"/>
      <c r="E1" s="14"/>
      <c r="F1" s="14"/>
      <c r="G1" s="15"/>
      <c r="H1" s="46"/>
      <c r="I1" s="45"/>
      <c r="J1" s="45"/>
      <c r="K1" s="45"/>
      <c r="L1" s="45"/>
      <c r="M1" s="45"/>
      <c r="N1" s="45"/>
      <c r="O1" s="45"/>
      <c r="P1" s="45"/>
    </row>
    <row r="2" spans="1:223" ht="12.75" customHeight="1" x14ac:dyDescent="0.2">
      <c r="B2" s="14"/>
      <c r="C2" s="14"/>
      <c r="D2" s="14"/>
      <c r="E2" s="14"/>
      <c r="F2" s="18" t="s">
        <v>9</v>
      </c>
      <c r="H2" s="50"/>
      <c r="I2" s="49"/>
      <c r="J2" s="49"/>
      <c r="K2" s="49"/>
      <c r="L2" s="49"/>
      <c r="M2" s="49"/>
      <c r="N2" s="49"/>
      <c r="O2" s="49"/>
      <c r="P2" s="49"/>
    </row>
    <row r="3" spans="1:223" ht="12.75" customHeight="1" x14ac:dyDescent="0.2">
      <c r="E3" s="52"/>
      <c r="F3" s="49"/>
      <c r="G3" s="49"/>
      <c r="H3" s="50"/>
      <c r="I3" s="49"/>
      <c r="J3" s="49"/>
      <c r="K3" s="49"/>
      <c r="L3" s="49"/>
      <c r="M3" s="49"/>
      <c r="N3" s="49"/>
      <c r="O3" s="49"/>
      <c r="P3" s="49"/>
    </row>
    <row r="4" spans="1:223" ht="20.100000000000001" customHeight="1" x14ac:dyDescent="0.2">
      <c r="B4" s="53"/>
      <c r="C4" s="53"/>
      <c r="D4" s="53"/>
      <c r="E4" s="53"/>
      <c r="F4" s="54" t="s">
        <v>93</v>
      </c>
      <c r="G4" s="53"/>
      <c r="H4" s="55"/>
      <c r="I4" s="53"/>
      <c r="J4" s="53"/>
      <c r="K4" s="53"/>
      <c r="L4" s="53"/>
      <c r="M4" s="53"/>
      <c r="N4" s="53"/>
      <c r="O4" s="53"/>
      <c r="P4" s="53"/>
      <c r="Q4" s="53"/>
    </row>
    <row r="5" spans="1:223" ht="2.1" customHeight="1" x14ac:dyDescent="0.2">
      <c r="B5" s="53"/>
      <c r="C5" s="53"/>
      <c r="D5" s="53"/>
      <c r="E5" s="53"/>
      <c r="F5" s="53"/>
      <c r="G5" s="53"/>
      <c r="H5" s="55"/>
      <c r="I5" s="53"/>
      <c r="J5" s="53"/>
      <c r="K5" s="53"/>
      <c r="L5" s="53"/>
      <c r="M5" s="53"/>
      <c r="N5" s="53"/>
      <c r="O5" s="53"/>
      <c r="P5" s="53"/>
      <c r="Q5" s="53"/>
    </row>
    <row r="6" spans="1:223" ht="20.100000000000001" customHeight="1" x14ac:dyDescent="0.2">
      <c r="B6" s="71"/>
      <c r="C6" s="71"/>
      <c r="D6" s="71"/>
      <c r="E6" s="53"/>
      <c r="F6" s="53"/>
      <c r="G6" s="53"/>
      <c r="H6" s="55"/>
      <c r="I6" s="53"/>
      <c r="J6" s="53"/>
      <c r="K6" s="53"/>
      <c r="L6" s="53"/>
      <c r="M6" s="53"/>
      <c r="N6" s="72"/>
      <c r="O6" s="72"/>
      <c r="P6" s="72"/>
      <c r="Q6" s="53"/>
    </row>
    <row r="7" spans="1:223" ht="20.100000000000001" customHeight="1" x14ac:dyDescent="0.2">
      <c r="A7" s="279" t="s">
        <v>11</v>
      </c>
      <c r="B7" s="294" t="s">
        <v>11</v>
      </c>
      <c r="C7" s="295"/>
      <c r="D7" s="296"/>
      <c r="E7" s="275" t="s">
        <v>65</v>
      </c>
      <c r="F7" s="280" t="s">
        <v>13</v>
      </c>
      <c r="G7" s="259" t="s">
        <v>14</v>
      </c>
      <c r="H7" s="274" t="s">
        <v>15</v>
      </c>
      <c r="I7" s="259" t="s">
        <v>16</v>
      </c>
      <c r="J7" s="259" t="s">
        <v>17</v>
      </c>
      <c r="K7" s="259" t="s">
        <v>18</v>
      </c>
      <c r="L7" s="259" t="s">
        <v>19</v>
      </c>
      <c r="M7" s="274" t="s">
        <v>20</v>
      </c>
      <c r="N7" s="275" t="s">
        <v>66</v>
      </c>
      <c r="O7" s="274" t="s">
        <v>23</v>
      </c>
      <c r="P7" s="274" t="s">
        <v>24</v>
      </c>
      <c r="Q7" s="246" t="s">
        <v>25</v>
      </c>
    </row>
    <row r="8" spans="1:223" ht="15" customHeight="1" x14ac:dyDescent="0.2">
      <c r="A8" s="279"/>
      <c r="B8" s="59" t="s">
        <v>26</v>
      </c>
      <c r="C8" s="82" t="s">
        <v>94</v>
      </c>
      <c r="D8" s="73" t="s">
        <v>27</v>
      </c>
      <c r="E8" s="275"/>
      <c r="F8" s="280"/>
      <c r="G8" s="259"/>
      <c r="H8" s="274"/>
      <c r="I8" s="259"/>
      <c r="J8" s="259"/>
      <c r="K8" s="259"/>
      <c r="L8" s="259"/>
      <c r="M8" s="274"/>
      <c r="N8" s="275"/>
      <c r="O8" s="274"/>
      <c r="P8" s="274"/>
      <c r="Q8" s="246"/>
    </row>
    <row r="9" spans="1:223" s="85" customFormat="1" ht="20.100000000000001" customHeight="1" x14ac:dyDescent="0.2">
      <c r="A9" s="59">
        <v>1</v>
      </c>
      <c r="B9" s="59">
        <v>1</v>
      </c>
      <c r="C9" s="59"/>
      <c r="D9" s="59"/>
      <c r="E9" s="33">
        <v>7</v>
      </c>
      <c r="F9" s="33" t="s">
        <v>95</v>
      </c>
      <c r="G9" s="83" t="s">
        <v>96</v>
      </c>
      <c r="H9" s="84">
        <v>36058</v>
      </c>
      <c r="I9" s="36">
        <f t="shared" ref="I9:I16" si="0">IF(COUNT(H9)=0,"---",43631-H9)</f>
        <v>7573</v>
      </c>
      <c r="J9" s="75" t="s">
        <v>45</v>
      </c>
      <c r="K9" s="75" t="s">
        <v>97</v>
      </c>
      <c r="L9" s="76">
        <v>1</v>
      </c>
      <c r="M9" s="77"/>
      <c r="N9" s="78">
        <v>3.194907407407408E-3</v>
      </c>
      <c r="O9" s="79">
        <f t="shared" ref="O9:P15" si="1">N9*L9</f>
        <v>3.194907407407408E-3</v>
      </c>
      <c r="P9" s="79">
        <f t="shared" si="1"/>
        <v>0</v>
      </c>
      <c r="Q9" s="75" t="s">
        <v>98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</row>
    <row r="10" spans="1:223" s="85" customFormat="1" ht="20.100000000000001" customHeight="1" x14ac:dyDescent="0.2">
      <c r="A10" s="59">
        <v>2</v>
      </c>
      <c r="B10" s="59">
        <v>2</v>
      </c>
      <c r="C10" s="59"/>
      <c r="D10" s="59"/>
      <c r="E10" s="33">
        <v>8</v>
      </c>
      <c r="F10" s="33" t="s">
        <v>99</v>
      </c>
      <c r="G10" s="83" t="s">
        <v>96</v>
      </c>
      <c r="H10" s="84">
        <v>36058</v>
      </c>
      <c r="I10" s="36">
        <f t="shared" si="0"/>
        <v>7573</v>
      </c>
      <c r="J10" s="75" t="s">
        <v>36</v>
      </c>
      <c r="K10" s="75" t="s">
        <v>97</v>
      </c>
      <c r="L10" s="76">
        <v>0.95</v>
      </c>
      <c r="M10" s="77"/>
      <c r="N10" s="78">
        <v>3.6572916666666663E-3</v>
      </c>
      <c r="O10" s="79">
        <f t="shared" si="1"/>
        <v>3.4744270833333328E-3</v>
      </c>
      <c r="P10" s="79">
        <f t="shared" si="1"/>
        <v>0</v>
      </c>
      <c r="Q10" s="75" t="s">
        <v>98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</row>
    <row r="11" spans="1:223" s="85" customFormat="1" ht="20.100000000000001" customHeight="1" x14ac:dyDescent="0.2">
      <c r="A11" s="59">
        <v>4</v>
      </c>
      <c r="B11" s="59">
        <v>3</v>
      </c>
      <c r="C11" s="59"/>
      <c r="D11" s="73">
        <v>1</v>
      </c>
      <c r="E11" s="33">
        <v>19</v>
      </c>
      <c r="F11" s="33" t="s">
        <v>100</v>
      </c>
      <c r="G11" s="83" t="s">
        <v>101</v>
      </c>
      <c r="H11" s="84">
        <v>24406</v>
      </c>
      <c r="I11" s="36">
        <f t="shared" si="0"/>
        <v>19225</v>
      </c>
      <c r="J11" s="75" t="s">
        <v>90</v>
      </c>
      <c r="K11" s="75" t="s">
        <v>71</v>
      </c>
      <c r="L11" s="76">
        <v>1</v>
      </c>
      <c r="M11" s="77">
        <v>0.86060000000000003</v>
      </c>
      <c r="N11" s="78">
        <v>3.9158564814814811E-3</v>
      </c>
      <c r="O11" s="79">
        <f t="shared" si="1"/>
        <v>3.9158564814814811E-3</v>
      </c>
      <c r="P11" s="79">
        <f t="shared" si="1"/>
        <v>3.3699860879629626E-3</v>
      </c>
      <c r="Q11" s="75" t="s">
        <v>102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</row>
    <row r="12" spans="1:223" s="85" customFormat="1" ht="20.100000000000001" customHeight="1" x14ac:dyDescent="0.2">
      <c r="A12" s="59">
        <v>5</v>
      </c>
      <c r="B12" s="59">
        <v>4</v>
      </c>
      <c r="C12" s="59"/>
      <c r="D12" s="73">
        <v>2</v>
      </c>
      <c r="E12" s="33">
        <v>29</v>
      </c>
      <c r="F12" s="33" t="s">
        <v>103</v>
      </c>
      <c r="G12" s="83" t="s">
        <v>104</v>
      </c>
      <c r="H12" s="84">
        <v>25561</v>
      </c>
      <c r="I12" s="36">
        <f t="shared" si="0"/>
        <v>18070</v>
      </c>
      <c r="J12" s="75" t="s">
        <v>90</v>
      </c>
      <c r="K12" s="75" t="s">
        <v>71</v>
      </c>
      <c r="L12" s="76">
        <v>1</v>
      </c>
      <c r="M12" s="77">
        <v>0.88170000000000004</v>
      </c>
      <c r="N12" s="78">
        <v>4.021064814814815E-3</v>
      </c>
      <c r="O12" s="79">
        <f t="shared" si="1"/>
        <v>4.021064814814815E-3</v>
      </c>
      <c r="P12" s="79">
        <f t="shared" si="1"/>
        <v>3.5453728472222227E-3</v>
      </c>
      <c r="Q12" s="75" t="s">
        <v>73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</row>
    <row r="13" spans="1:223" s="85" customFormat="1" ht="20.100000000000001" customHeight="1" x14ac:dyDescent="0.2">
      <c r="A13" s="59">
        <v>6</v>
      </c>
      <c r="B13" s="76" t="s">
        <v>42</v>
      </c>
      <c r="C13" s="59"/>
      <c r="D13" s="73">
        <v>3</v>
      </c>
      <c r="E13" s="33">
        <v>54</v>
      </c>
      <c r="F13" s="33" t="s">
        <v>105</v>
      </c>
      <c r="G13" s="83" t="s">
        <v>106</v>
      </c>
      <c r="H13" s="84">
        <v>24822</v>
      </c>
      <c r="I13" s="36">
        <f t="shared" si="0"/>
        <v>18809</v>
      </c>
      <c r="J13" s="75" t="s">
        <v>31</v>
      </c>
      <c r="K13" s="75" t="s">
        <v>46</v>
      </c>
      <c r="L13" s="76">
        <v>1</v>
      </c>
      <c r="M13" s="77">
        <v>0.86760000000000004</v>
      </c>
      <c r="N13" s="78">
        <v>4.092013888888889E-3</v>
      </c>
      <c r="O13" s="79">
        <f t="shared" si="1"/>
        <v>4.092013888888889E-3</v>
      </c>
      <c r="P13" s="79">
        <f t="shared" si="1"/>
        <v>3.5502312500000003E-3</v>
      </c>
      <c r="Q13" s="75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</row>
    <row r="14" spans="1:223" s="85" customFormat="1" ht="20.100000000000001" customHeight="1" x14ac:dyDescent="0.2">
      <c r="A14" s="59">
        <v>7</v>
      </c>
      <c r="B14" s="59">
        <v>5</v>
      </c>
      <c r="C14" s="59"/>
      <c r="D14" s="73">
        <v>4</v>
      </c>
      <c r="E14" s="33">
        <v>20</v>
      </c>
      <c r="F14" s="33" t="s">
        <v>107</v>
      </c>
      <c r="G14" s="83" t="s">
        <v>108</v>
      </c>
      <c r="H14" s="84">
        <v>21607</v>
      </c>
      <c r="I14" s="36">
        <f t="shared" si="0"/>
        <v>22024</v>
      </c>
      <c r="J14" s="75" t="s">
        <v>109</v>
      </c>
      <c r="K14" s="75" t="s">
        <v>71</v>
      </c>
      <c r="L14" s="76">
        <v>1</v>
      </c>
      <c r="M14" s="77">
        <v>0.80430000000000001</v>
      </c>
      <c r="N14" s="78">
        <v>4.3822916666666671E-3</v>
      </c>
      <c r="O14" s="79">
        <f t="shared" si="1"/>
        <v>4.3822916666666671E-3</v>
      </c>
      <c r="P14" s="79">
        <f t="shared" si="1"/>
        <v>3.5246771875000003E-3</v>
      </c>
      <c r="Q14" s="75" t="s">
        <v>73</v>
      </c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</row>
    <row r="15" spans="1:223" s="85" customFormat="1" ht="20.100000000000001" customHeight="1" x14ac:dyDescent="0.2">
      <c r="A15" s="59">
        <v>9</v>
      </c>
      <c r="B15" s="59">
        <v>6</v>
      </c>
      <c r="C15" s="59"/>
      <c r="D15" s="73">
        <v>5</v>
      </c>
      <c r="E15" s="33">
        <v>48</v>
      </c>
      <c r="F15" s="33" t="s">
        <v>110</v>
      </c>
      <c r="G15" s="83" t="s">
        <v>111</v>
      </c>
      <c r="H15" s="84">
        <v>27790</v>
      </c>
      <c r="I15" s="36">
        <f t="shared" si="0"/>
        <v>15841</v>
      </c>
      <c r="J15" s="75" t="s">
        <v>31</v>
      </c>
      <c r="K15" s="75" t="s">
        <v>112</v>
      </c>
      <c r="L15" s="76">
        <v>1</v>
      </c>
      <c r="M15" s="77">
        <v>0.92400000000000004</v>
      </c>
      <c r="N15" s="78">
        <v>4.957060185185185E-3</v>
      </c>
      <c r="O15" s="79">
        <f t="shared" si="1"/>
        <v>4.957060185185185E-3</v>
      </c>
      <c r="P15" s="79">
        <f t="shared" si="1"/>
        <v>4.5803236111111112E-3</v>
      </c>
      <c r="Q15" s="75" t="s">
        <v>41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</row>
    <row r="16" spans="1:223" s="85" customFormat="1" ht="20.100000000000001" customHeight="1" x14ac:dyDescent="0.2">
      <c r="A16" s="59"/>
      <c r="B16" s="59"/>
      <c r="C16" s="59"/>
      <c r="D16" s="59"/>
      <c r="E16" s="33">
        <v>12</v>
      </c>
      <c r="F16" s="33" t="s">
        <v>113</v>
      </c>
      <c r="G16" s="83" t="s">
        <v>114</v>
      </c>
      <c r="H16" s="84">
        <v>32930</v>
      </c>
      <c r="I16" s="36">
        <f t="shared" si="0"/>
        <v>10701</v>
      </c>
      <c r="J16" s="75" t="s">
        <v>115</v>
      </c>
      <c r="K16" s="75" t="s">
        <v>80</v>
      </c>
      <c r="L16" s="76">
        <v>1</v>
      </c>
      <c r="M16" s="77"/>
      <c r="N16" s="78" t="s">
        <v>47</v>
      </c>
      <c r="O16" s="79"/>
      <c r="P16" s="79"/>
      <c r="Q16" s="75" t="s">
        <v>116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</row>
  </sheetData>
  <mergeCells count="15">
    <mergeCell ref="A7:A8"/>
    <mergeCell ref="B7:D7"/>
    <mergeCell ref="E7:E8"/>
    <mergeCell ref="F7:F8"/>
    <mergeCell ref="G7:G8"/>
    <mergeCell ref="H7:H8"/>
    <mergeCell ref="O7:O8"/>
    <mergeCell ref="P7:P8"/>
    <mergeCell ref="Q7:Q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0"/>
  <sheetViews>
    <sheetView showZeros="0" workbookViewId="0">
      <selection activeCell="A4" sqref="A4:A5"/>
    </sheetView>
  </sheetViews>
  <sheetFormatPr defaultRowHeight="12.75" x14ac:dyDescent="0.2"/>
  <cols>
    <col min="1" max="1" width="5.42578125" style="48" customWidth="1"/>
    <col min="2" max="2" width="4.5703125" style="48" customWidth="1"/>
    <col min="3" max="3" width="10.5703125" style="48" bestFit="1" customWidth="1"/>
    <col min="4" max="4" width="13.85546875" style="48" customWidth="1"/>
    <col min="5" max="5" width="9" style="69" customWidth="1"/>
    <col min="6" max="6" width="5" style="48" customWidth="1"/>
    <col min="7" max="7" width="7.5703125" style="48" bestFit="1" customWidth="1"/>
    <col min="8" max="8" width="4.7109375" style="48" customWidth="1"/>
    <col min="9" max="9" width="4.42578125" style="48" customWidth="1"/>
    <col min="10" max="10" width="9.5703125" style="346" customWidth="1"/>
    <col min="11" max="11" width="7.85546875" style="48" customWidth="1"/>
    <col min="12" max="12" width="12.140625" style="48" customWidth="1"/>
    <col min="13" max="17" width="9.5703125" style="48" customWidth="1"/>
    <col min="18" max="16384" width="9.140625" style="48"/>
  </cols>
  <sheetData>
    <row r="1" spans="1:17" ht="20.25" customHeight="1" x14ac:dyDescent="0.3">
      <c r="A1" s="13" t="s">
        <v>8</v>
      </c>
      <c r="B1" s="14"/>
      <c r="C1" s="14"/>
      <c r="D1" s="14"/>
      <c r="E1" s="15"/>
      <c r="F1" s="45"/>
      <c r="G1" s="45"/>
      <c r="H1" s="45"/>
      <c r="I1" s="45"/>
      <c r="J1" s="327"/>
      <c r="K1" s="45"/>
    </row>
    <row r="2" spans="1:17" ht="12.75" customHeight="1" x14ac:dyDescent="0.2">
      <c r="A2" s="14"/>
      <c r="B2" s="14"/>
      <c r="C2" s="135" t="s">
        <v>246</v>
      </c>
      <c r="D2" s="14"/>
      <c r="F2" s="49"/>
      <c r="G2" s="49"/>
      <c r="H2" s="49"/>
      <c r="I2" s="49"/>
      <c r="J2" s="328"/>
      <c r="K2" s="49"/>
    </row>
    <row r="3" spans="1:17" ht="12.75" customHeight="1" x14ac:dyDescent="0.2">
      <c r="B3" s="52"/>
      <c r="C3" s="49"/>
      <c r="D3" s="49"/>
      <c r="E3" s="50"/>
      <c r="F3" s="49"/>
      <c r="G3" s="49"/>
      <c r="H3" s="49"/>
      <c r="I3" s="49"/>
      <c r="J3" s="328"/>
      <c r="K3" s="49"/>
    </row>
    <row r="4" spans="1:17" ht="12.75" customHeight="1" x14ac:dyDescent="0.2">
      <c r="B4" s="52"/>
      <c r="C4" s="49"/>
      <c r="D4" s="49"/>
      <c r="E4" s="50"/>
      <c r="F4" s="49"/>
      <c r="G4" s="49"/>
      <c r="H4" s="49"/>
      <c r="I4" s="49"/>
      <c r="J4" s="328"/>
      <c r="K4" s="49"/>
    </row>
    <row r="5" spans="1:17" ht="20.100000000000001" customHeight="1" x14ac:dyDescent="0.2">
      <c r="A5" s="53"/>
      <c r="B5" s="53"/>
      <c r="C5" s="54" t="s">
        <v>247</v>
      </c>
      <c r="D5" s="53"/>
      <c r="E5" s="55"/>
      <c r="F5" s="53"/>
      <c r="G5" s="53"/>
      <c r="H5" s="53"/>
      <c r="I5" s="53"/>
      <c r="J5" s="329"/>
      <c r="K5" s="53"/>
      <c r="L5" s="53"/>
      <c r="M5" s="53"/>
      <c r="N5" s="53"/>
      <c r="O5" s="53"/>
      <c r="P5" s="53"/>
      <c r="Q5" s="53"/>
    </row>
    <row r="6" spans="1:17" ht="2.1" customHeight="1" x14ac:dyDescent="0.2">
      <c r="A6" s="53"/>
      <c r="B6" s="53"/>
      <c r="C6" s="53"/>
      <c r="D6" s="53"/>
      <c r="E6" s="55"/>
      <c r="F6" s="53"/>
      <c r="G6" s="53"/>
      <c r="H6" s="53"/>
      <c r="I6" s="53"/>
      <c r="J6" s="329"/>
      <c r="K6" s="53"/>
      <c r="L6" s="53"/>
      <c r="M6" s="53"/>
      <c r="N6" s="53"/>
      <c r="O6" s="53"/>
      <c r="P6" s="53"/>
      <c r="Q6" s="53"/>
    </row>
    <row r="7" spans="1:17" ht="20.100000000000001" customHeight="1" x14ac:dyDescent="0.2">
      <c r="A7" s="71"/>
      <c r="B7" s="53"/>
      <c r="C7" s="53"/>
      <c r="D7" s="53"/>
      <c r="E7" s="55"/>
      <c r="F7" s="53"/>
      <c r="G7" s="53"/>
      <c r="H7" s="53"/>
      <c r="I7" s="53"/>
      <c r="J7" s="330"/>
      <c r="K7" s="72"/>
      <c r="L7" s="53"/>
      <c r="M7" s="53"/>
      <c r="N7" s="53"/>
      <c r="O7" s="53"/>
      <c r="P7" s="53"/>
      <c r="Q7" s="53"/>
    </row>
    <row r="8" spans="1:17" ht="20.100000000000001" customHeight="1" x14ac:dyDescent="0.2">
      <c r="A8" s="157" t="s">
        <v>11</v>
      </c>
      <c r="B8" s="305" t="s">
        <v>65</v>
      </c>
      <c r="C8" s="331" t="s">
        <v>13</v>
      </c>
      <c r="D8" s="332" t="s">
        <v>14</v>
      </c>
      <c r="E8" s="304" t="s">
        <v>15</v>
      </c>
      <c r="F8" s="332" t="s">
        <v>16</v>
      </c>
      <c r="G8" s="332" t="s">
        <v>18</v>
      </c>
      <c r="H8" s="305" t="s">
        <v>17</v>
      </c>
      <c r="I8" s="332" t="s">
        <v>19</v>
      </c>
      <c r="J8" s="333" t="s">
        <v>66</v>
      </c>
      <c r="K8" s="304" t="s">
        <v>23</v>
      </c>
      <c r="L8" s="246" t="s">
        <v>25</v>
      </c>
      <c r="M8" s="53"/>
      <c r="N8" s="53"/>
      <c r="O8" s="53"/>
      <c r="P8" s="53"/>
      <c r="Q8" s="53"/>
    </row>
    <row r="9" spans="1:17" ht="15" customHeight="1" x14ac:dyDescent="0.2">
      <c r="A9" s="187" t="s">
        <v>26</v>
      </c>
      <c r="B9" s="305"/>
      <c r="C9" s="331"/>
      <c r="D9" s="332"/>
      <c r="E9" s="304"/>
      <c r="F9" s="332"/>
      <c r="G9" s="332"/>
      <c r="H9" s="305"/>
      <c r="I9" s="332"/>
      <c r="J9" s="333"/>
      <c r="K9" s="304"/>
      <c r="L9" s="246"/>
      <c r="M9" s="53"/>
      <c r="N9" s="53"/>
      <c r="O9" s="53"/>
      <c r="P9" s="53"/>
      <c r="Q9" s="53"/>
    </row>
    <row r="10" spans="1:17" s="53" customFormat="1" ht="18" customHeight="1" x14ac:dyDescent="0.25">
      <c r="A10" s="187">
        <v>1</v>
      </c>
      <c r="B10" s="187">
        <v>13</v>
      </c>
      <c r="C10" s="33" t="s">
        <v>78</v>
      </c>
      <c r="D10" s="34" t="s">
        <v>79</v>
      </c>
      <c r="E10" s="137">
        <v>33407</v>
      </c>
      <c r="F10" s="334">
        <f>IF(COUNT(E10)=0,"---",43631-E10)</f>
        <v>10224</v>
      </c>
      <c r="G10" s="75" t="s">
        <v>80</v>
      </c>
      <c r="H10" s="75" t="s">
        <v>31</v>
      </c>
      <c r="I10" s="75"/>
      <c r="J10" s="335">
        <v>1.3909837962962962E-2</v>
      </c>
      <c r="K10" s="79"/>
      <c r="L10" s="336" t="s">
        <v>81</v>
      </c>
    </row>
    <row r="11" spans="1:17" s="53" customFormat="1" ht="18" customHeight="1" x14ac:dyDescent="0.25">
      <c r="A11" s="337"/>
      <c r="B11" s="72"/>
      <c r="C11" s="338"/>
      <c r="D11" s="339"/>
      <c r="E11" s="340"/>
      <c r="F11" s="341"/>
      <c r="G11" s="342"/>
      <c r="H11" s="342"/>
      <c r="I11" s="343"/>
      <c r="J11" s="330"/>
      <c r="K11" s="344"/>
      <c r="L11" s="345"/>
    </row>
    <row r="12" spans="1:17" ht="20.100000000000001" customHeight="1" x14ac:dyDescent="0.2">
      <c r="A12" s="53"/>
      <c r="B12" s="53"/>
      <c r="C12" s="54" t="s">
        <v>248</v>
      </c>
      <c r="D12" s="53"/>
      <c r="E12" s="55"/>
      <c r="F12" s="53"/>
      <c r="G12" s="53"/>
      <c r="H12" s="53"/>
      <c r="I12" s="53"/>
      <c r="J12" s="329"/>
      <c r="K12" s="53"/>
      <c r="L12" s="53"/>
      <c r="M12" s="53"/>
      <c r="N12" s="53"/>
      <c r="O12" s="53"/>
      <c r="P12" s="53"/>
      <c r="Q12" s="53"/>
    </row>
    <row r="13" spans="1:17" ht="2.1" customHeight="1" x14ac:dyDescent="0.2">
      <c r="A13" s="53"/>
      <c r="B13" s="53"/>
      <c r="C13" s="53"/>
      <c r="D13" s="53"/>
      <c r="E13" s="55"/>
      <c r="F13" s="53"/>
      <c r="G13" s="53"/>
      <c r="H13" s="53"/>
      <c r="I13" s="53"/>
      <c r="J13" s="329"/>
      <c r="K13" s="53"/>
      <c r="L13" s="53"/>
      <c r="M13" s="53"/>
      <c r="N13" s="53"/>
      <c r="O13" s="53"/>
      <c r="P13" s="53"/>
      <c r="Q13" s="53"/>
    </row>
    <row r="14" spans="1:17" ht="20.100000000000001" customHeight="1" x14ac:dyDescent="0.2">
      <c r="A14" s="71"/>
      <c r="B14" s="53"/>
      <c r="C14" s="53"/>
      <c r="D14" s="53"/>
      <c r="E14" s="55"/>
      <c r="F14" s="53"/>
      <c r="G14" s="53"/>
      <c r="H14" s="53"/>
      <c r="I14" s="53"/>
      <c r="J14" s="330"/>
      <c r="K14" s="72"/>
      <c r="L14" s="53"/>
      <c r="M14" s="53"/>
      <c r="N14" s="53"/>
      <c r="O14" s="53"/>
      <c r="P14" s="53"/>
      <c r="Q14" s="53"/>
    </row>
    <row r="15" spans="1:17" ht="20.100000000000001" customHeight="1" x14ac:dyDescent="0.2">
      <c r="A15" s="157" t="s">
        <v>11</v>
      </c>
      <c r="B15" s="305" t="s">
        <v>65</v>
      </c>
      <c r="C15" s="331" t="s">
        <v>13</v>
      </c>
      <c r="D15" s="332" t="s">
        <v>14</v>
      </c>
      <c r="E15" s="304" t="s">
        <v>15</v>
      </c>
      <c r="F15" s="332" t="s">
        <v>16</v>
      </c>
      <c r="G15" s="332" t="s">
        <v>18</v>
      </c>
      <c r="H15" s="332" t="s">
        <v>17</v>
      </c>
      <c r="I15" s="332" t="s">
        <v>19</v>
      </c>
      <c r="J15" s="333" t="s">
        <v>66</v>
      </c>
      <c r="K15" s="304" t="s">
        <v>23</v>
      </c>
      <c r="L15" s="246" t="s">
        <v>25</v>
      </c>
      <c r="M15" s="53"/>
      <c r="N15" s="53"/>
      <c r="O15" s="53"/>
      <c r="P15" s="53"/>
      <c r="Q15" s="53"/>
    </row>
    <row r="16" spans="1:17" ht="15" customHeight="1" x14ac:dyDescent="0.2">
      <c r="A16" s="187" t="s">
        <v>26</v>
      </c>
      <c r="B16" s="305"/>
      <c r="C16" s="331"/>
      <c r="D16" s="332"/>
      <c r="E16" s="304"/>
      <c r="F16" s="332"/>
      <c r="G16" s="332"/>
      <c r="H16" s="332"/>
      <c r="I16" s="332"/>
      <c r="J16" s="333"/>
      <c r="K16" s="304"/>
      <c r="L16" s="246"/>
      <c r="M16" s="53"/>
      <c r="N16" s="53"/>
      <c r="O16" s="53"/>
      <c r="P16" s="53"/>
      <c r="Q16" s="53"/>
    </row>
    <row r="17" spans="1:12" s="53" customFormat="1" ht="18" customHeight="1" x14ac:dyDescent="0.25">
      <c r="A17" s="187">
        <v>1</v>
      </c>
      <c r="B17" s="187">
        <v>12</v>
      </c>
      <c r="C17" s="33" t="s">
        <v>113</v>
      </c>
      <c r="D17" s="34" t="s">
        <v>114</v>
      </c>
      <c r="E17" s="137">
        <v>32930</v>
      </c>
      <c r="F17" s="334">
        <f>IF(COUNT(E17)=0,"---",43631-E17)</f>
        <v>10701</v>
      </c>
      <c r="G17" s="75" t="s">
        <v>80</v>
      </c>
      <c r="H17" s="75" t="s">
        <v>115</v>
      </c>
      <c r="I17" s="76"/>
      <c r="J17" s="335">
        <v>1.2793055555555556E-2</v>
      </c>
      <c r="K17" s="79">
        <f>J17*I17</f>
        <v>0</v>
      </c>
      <c r="L17" s="336" t="s">
        <v>116</v>
      </c>
    </row>
    <row r="18" spans="1:12" s="53" customFormat="1" ht="18" customHeight="1" x14ac:dyDescent="0.25">
      <c r="A18" s="187">
        <v>2</v>
      </c>
      <c r="B18" s="187">
        <v>48</v>
      </c>
      <c r="C18" s="33" t="s">
        <v>110</v>
      </c>
      <c r="D18" s="34" t="s">
        <v>111</v>
      </c>
      <c r="E18" s="137">
        <v>27790</v>
      </c>
      <c r="F18" s="334">
        <f>IF(COUNT(E18)=0,"---",43631-E18)</f>
        <v>15841</v>
      </c>
      <c r="G18" s="75" t="s">
        <v>112</v>
      </c>
      <c r="H18" s="75" t="s">
        <v>31</v>
      </c>
      <c r="I18" s="76"/>
      <c r="J18" s="335">
        <v>1.3330208333333331E-2</v>
      </c>
      <c r="K18" s="79">
        <f>J18*I18</f>
        <v>0</v>
      </c>
      <c r="L18" s="336" t="s">
        <v>41</v>
      </c>
    </row>
    <row r="19" spans="1:12" s="53" customFormat="1" ht="18" customHeight="1" x14ac:dyDescent="0.25">
      <c r="A19" s="187">
        <v>3</v>
      </c>
      <c r="B19" s="187">
        <v>19</v>
      </c>
      <c r="C19" s="33" t="s">
        <v>100</v>
      </c>
      <c r="D19" s="34" t="s">
        <v>101</v>
      </c>
      <c r="E19" s="137">
        <v>24406</v>
      </c>
      <c r="F19" s="334">
        <f>IF(COUNT(E19)=0,"---",43631-E19)</f>
        <v>19225</v>
      </c>
      <c r="G19" s="75" t="s">
        <v>71</v>
      </c>
      <c r="H19" s="75" t="s">
        <v>90</v>
      </c>
      <c r="I19" s="76"/>
      <c r="J19" s="335">
        <v>1.544027777777778E-2</v>
      </c>
      <c r="K19" s="79">
        <f>J19*I19</f>
        <v>0</v>
      </c>
      <c r="L19" s="336" t="s">
        <v>102</v>
      </c>
    </row>
    <row r="20" spans="1:12" s="53" customFormat="1" ht="18" customHeight="1" x14ac:dyDescent="0.25">
      <c r="A20" s="187">
        <v>4</v>
      </c>
      <c r="B20" s="187">
        <v>20</v>
      </c>
      <c r="C20" s="33" t="s">
        <v>107</v>
      </c>
      <c r="D20" s="34" t="s">
        <v>108</v>
      </c>
      <c r="E20" s="137">
        <v>21607</v>
      </c>
      <c r="F20" s="334">
        <f>IF(COUNT(E20)=0,"---",43631-E20)</f>
        <v>22024</v>
      </c>
      <c r="G20" s="75" t="s">
        <v>71</v>
      </c>
      <c r="H20" s="75" t="s">
        <v>109</v>
      </c>
      <c r="I20" s="76"/>
      <c r="J20" s="335">
        <v>1.5728124999999999E-2</v>
      </c>
      <c r="K20" s="79">
        <f>J20*I20</f>
        <v>0</v>
      </c>
      <c r="L20" s="336" t="s">
        <v>73</v>
      </c>
    </row>
  </sheetData>
  <mergeCells count="22">
    <mergeCell ref="G15:G16"/>
    <mergeCell ref="H15:H16"/>
    <mergeCell ref="I15:I16"/>
    <mergeCell ref="J15:J16"/>
    <mergeCell ref="K15:K16"/>
    <mergeCell ref="L15:L16"/>
    <mergeCell ref="H8:H9"/>
    <mergeCell ref="I8:I9"/>
    <mergeCell ref="J8:J9"/>
    <mergeCell ref="K8:K9"/>
    <mergeCell ref="L8:L9"/>
    <mergeCell ref="B15:B16"/>
    <mergeCell ref="C15:C16"/>
    <mergeCell ref="D15:D16"/>
    <mergeCell ref="E15:E16"/>
    <mergeCell ref="F15:F16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20"/>
  <sheetViews>
    <sheetView showZeros="0" zoomScaleNormal="100" workbookViewId="0">
      <selection activeCell="A4" sqref="A4"/>
    </sheetView>
  </sheetViews>
  <sheetFormatPr defaultColWidth="8.85546875" defaultRowHeight="12.75" x14ac:dyDescent="0.2"/>
  <cols>
    <col min="1" max="1" width="4.7109375" style="17" customWidth="1"/>
    <col min="2" max="2" width="2.5703125" style="17" hidden="1" customWidth="1"/>
    <col min="3" max="3" width="3.7109375" style="17" customWidth="1"/>
    <col min="4" max="4" width="10.5703125" style="17" customWidth="1"/>
    <col min="5" max="5" width="12.42578125" style="17" customWidth="1"/>
    <col min="6" max="6" width="9" style="17" customWidth="1"/>
    <col min="7" max="7" width="5" style="17" customWidth="1"/>
    <col min="8" max="8" width="4" style="17" customWidth="1"/>
    <col min="9" max="9" width="7.5703125" style="17" customWidth="1"/>
    <col min="10" max="10" width="4.42578125" style="17" customWidth="1"/>
    <col min="11" max="11" width="5.7109375" style="17" hidden="1" customWidth="1"/>
    <col min="12" max="14" width="4.5703125" style="17" customWidth="1"/>
    <col min="15" max="15" width="4.5703125" style="17" hidden="1" customWidth="1"/>
    <col min="16" max="18" width="4.5703125" style="17" customWidth="1"/>
    <col min="19" max="19" width="6.85546875" style="17" customWidth="1"/>
    <col min="20" max="21" width="6.5703125" style="17" hidden="1" customWidth="1"/>
    <col min="22" max="22" width="13.42578125" style="17" bestFit="1" customWidth="1"/>
    <col min="23" max="23" width="6.28515625" style="17" customWidth="1"/>
    <col min="24" max="25" width="9.5703125" style="17" customWidth="1"/>
    <col min="26" max="16384" width="8.85546875" style="17"/>
  </cols>
  <sheetData>
    <row r="1" spans="1:23" ht="20.25" customHeight="1" x14ac:dyDescent="0.3">
      <c r="A1" s="13" t="s">
        <v>8</v>
      </c>
      <c r="B1" s="13"/>
      <c r="C1" s="13"/>
      <c r="D1" s="14"/>
      <c r="E1" s="14"/>
      <c r="F1" s="14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3" ht="13.35" customHeight="1" x14ac:dyDescent="0.2">
      <c r="A2" s="14"/>
      <c r="B2" s="14"/>
      <c r="C2" s="14"/>
      <c r="D2" s="18" t="s">
        <v>9</v>
      </c>
      <c r="E2" s="14"/>
      <c r="F2" s="14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3" ht="12.75" customHeight="1" x14ac:dyDescent="0.2"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5" spans="1:23" ht="18" x14ac:dyDescent="0.2">
      <c r="B5" s="20"/>
      <c r="C5" s="20"/>
      <c r="D5" s="21" t="s">
        <v>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3" x14ac:dyDescent="0.2">
      <c r="B6" s="22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3"/>
      <c r="R6" s="23"/>
      <c r="S6" s="20"/>
    </row>
    <row r="7" spans="1:23" ht="15" x14ac:dyDescent="0.2">
      <c r="A7" s="255" t="s">
        <v>11</v>
      </c>
      <c r="B7" s="299"/>
      <c r="C7" s="24" t="s">
        <v>12</v>
      </c>
      <c r="D7" s="300" t="s">
        <v>13</v>
      </c>
      <c r="E7" s="301" t="s">
        <v>14</v>
      </c>
      <c r="F7" s="263" t="s">
        <v>15</v>
      </c>
      <c r="G7" s="248" t="s">
        <v>16</v>
      </c>
      <c r="H7" s="301" t="s">
        <v>17</v>
      </c>
      <c r="I7" s="301" t="s">
        <v>18</v>
      </c>
      <c r="J7" s="301" t="s">
        <v>19</v>
      </c>
      <c r="K7" s="249" t="s">
        <v>20</v>
      </c>
      <c r="L7" s="263" t="s">
        <v>21</v>
      </c>
      <c r="M7" s="263"/>
      <c r="N7" s="263"/>
      <c r="O7" s="263"/>
      <c r="P7" s="263"/>
      <c r="Q7" s="263"/>
      <c r="R7" s="263"/>
      <c r="S7" s="262" t="s">
        <v>22</v>
      </c>
      <c r="T7" s="263" t="s">
        <v>23</v>
      </c>
      <c r="U7" s="246" t="s">
        <v>24</v>
      </c>
      <c r="V7" s="298" t="s">
        <v>25</v>
      </c>
    </row>
    <row r="8" spans="1:23" ht="14.25" x14ac:dyDescent="0.2">
      <c r="A8" s="28" t="s">
        <v>26</v>
      </c>
      <c r="B8" s="29" t="s">
        <v>27</v>
      </c>
      <c r="C8" s="30"/>
      <c r="D8" s="300"/>
      <c r="E8" s="301"/>
      <c r="F8" s="263"/>
      <c r="G8" s="248"/>
      <c r="H8" s="301"/>
      <c r="I8" s="301"/>
      <c r="J8" s="301"/>
      <c r="K8" s="249"/>
      <c r="L8" s="26">
        <v>1</v>
      </c>
      <c r="M8" s="26">
        <v>2</v>
      </c>
      <c r="N8" s="26">
        <v>3</v>
      </c>
      <c r="O8" s="26" t="s">
        <v>28</v>
      </c>
      <c r="P8" s="26">
        <v>4</v>
      </c>
      <c r="Q8" s="26">
        <v>5</v>
      </c>
      <c r="R8" s="26">
        <v>6</v>
      </c>
      <c r="S8" s="262"/>
      <c r="T8" s="263"/>
      <c r="U8" s="246"/>
      <c r="V8" s="298"/>
    </row>
    <row r="9" spans="1:23" ht="18" customHeight="1" x14ac:dyDescent="0.2">
      <c r="A9" s="28">
        <v>1</v>
      </c>
      <c r="B9" s="31"/>
      <c r="C9" s="32">
        <v>35</v>
      </c>
      <c r="D9" s="33" t="s">
        <v>29</v>
      </c>
      <c r="E9" s="34" t="s">
        <v>30</v>
      </c>
      <c r="F9" s="35">
        <v>35360</v>
      </c>
      <c r="G9" s="36">
        <f>IF(COUNT(F9)=0,"---",43631-F9)</f>
        <v>8271</v>
      </c>
      <c r="H9" s="37" t="s">
        <v>31</v>
      </c>
      <c r="I9" s="38" t="s">
        <v>32</v>
      </c>
      <c r="J9" s="39">
        <v>1</v>
      </c>
      <c r="K9" s="40"/>
      <c r="L9" s="149">
        <v>36.28</v>
      </c>
      <c r="M9" s="149">
        <v>31.34</v>
      </c>
      <c r="N9" s="149">
        <v>36.33</v>
      </c>
      <c r="O9" s="149"/>
      <c r="P9" s="149">
        <v>40.39</v>
      </c>
      <c r="Q9" s="149">
        <v>38.08</v>
      </c>
      <c r="R9" s="153">
        <v>31.39</v>
      </c>
      <c r="S9" s="43">
        <f>MAX(L9:N9,P9:R9)</f>
        <v>40.39</v>
      </c>
      <c r="T9" s="43">
        <f>S9*J9</f>
        <v>40.39</v>
      </c>
      <c r="U9" s="43"/>
      <c r="V9" s="154" t="s">
        <v>33</v>
      </c>
    </row>
    <row r="10" spans="1:23" ht="18" customHeight="1" x14ac:dyDescent="0.2">
      <c r="A10" s="28">
        <v>2</v>
      </c>
      <c r="B10" s="31"/>
      <c r="C10" s="32"/>
      <c r="D10" s="33" t="s">
        <v>34</v>
      </c>
      <c r="E10" s="34" t="s">
        <v>35</v>
      </c>
      <c r="F10" s="35">
        <v>36013</v>
      </c>
      <c r="G10" s="36">
        <f>IF(COUNT(F10)=0,"---",43631-F10)</f>
        <v>7618</v>
      </c>
      <c r="H10" s="37" t="s">
        <v>36</v>
      </c>
      <c r="I10" s="38" t="s">
        <v>37</v>
      </c>
      <c r="J10" s="39">
        <v>1</v>
      </c>
      <c r="K10" s="40"/>
      <c r="L10" s="149" t="s">
        <v>38</v>
      </c>
      <c r="M10" s="149" t="s">
        <v>38</v>
      </c>
      <c r="N10" s="149">
        <v>27.65</v>
      </c>
      <c r="O10" s="149"/>
      <c r="P10" s="149">
        <v>35.44</v>
      </c>
      <c r="Q10" s="149">
        <v>38</v>
      </c>
      <c r="R10" s="153">
        <v>32.020000000000003</v>
      </c>
      <c r="S10" s="43">
        <f>MAX(L10:N10,P10:R10)</f>
        <v>38</v>
      </c>
      <c r="T10" s="43">
        <f>S10*J10</f>
        <v>38</v>
      </c>
      <c r="U10" s="43"/>
      <c r="V10" s="154"/>
    </row>
    <row r="11" spans="1:23" ht="18" customHeight="1" x14ac:dyDescent="0.2">
      <c r="A11" s="28">
        <v>3</v>
      </c>
      <c r="B11" s="31"/>
      <c r="C11" s="32">
        <v>31</v>
      </c>
      <c r="D11" s="33" t="s">
        <v>39</v>
      </c>
      <c r="E11" s="34" t="s">
        <v>40</v>
      </c>
      <c r="F11" s="35">
        <v>23542</v>
      </c>
      <c r="G11" s="36">
        <f>IF(COUNT(F11)=0,"---",43631-F11)</f>
        <v>20089</v>
      </c>
      <c r="H11" s="37" t="s">
        <v>31</v>
      </c>
      <c r="I11" s="38" t="s">
        <v>32</v>
      </c>
      <c r="J11" s="39">
        <v>1</v>
      </c>
      <c r="K11" s="40"/>
      <c r="L11" s="149">
        <v>25.15</v>
      </c>
      <c r="M11" s="149">
        <v>17.77</v>
      </c>
      <c r="N11" s="149" t="s">
        <v>38</v>
      </c>
      <c r="O11" s="149"/>
      <c r="P11" s="149" t="s">
        <v>38</v>
      </c>
      <c r="Q11" s="149" t="s">
        <v>38</v>
      </c>
      <c r="R11" s="153" t="s">
        <v>38</v>
      </c>
      <c r="S11" s="43">
        <f>MAX(L11:N11,P11:R11)</f>
        <v>25.15</v>
      </c>
      <c r="T11" s="43">
        <f>S11*J11</f>
        <v>25.15</v>
      </c>
      <c r="U11" s="43"/>
      <c r="V11" s="154" t="s">
        <v>41</v>
      </c>
    </row>
    <row r="12" spans="1:23" ht="18" customHeight="1" x14ac:dyDescent="0.2">
      <c r="A12" s="28" t="s">
        <v>42</v>
      </c>
      <c r="B12" s="31"/>
      <c r="C12" s="32">
        <v>53</v>
      </c>
      <c r="D12" s="33" t="s">
        <v>43</v>
      </c>
      <c r="E12" s="34" t="s">
        <v>44</v>
      </c>
      <c r="F12" s="35">
        <v>21585</v>
      </c>
      <c r="G12" s="36">
        <f>IF(COUNT(F12)=0,"---",43631-F12)</f>
        <v>22046</v>
      </c>
      <c r="H12" s="37" t="s">
        <v>45</v>
      </c>
      <c r="I12" s="38" t="s">
        <v>46</v>
      </c>
      <c r="J12" s="39">
        <v>1.1000000000000001</v>
      </c>
      <c r="K12" s="40"/>
      <c r="L12" s="149"/>
      <c r="M12" s="149"/>
      <c r="N12" s="149"/>
      <c r="O12" s="149"/>
      <c r="P12" s="149"/>
      <c r="Q12" s="149"/>
      <c r="R12" s="153"/>
      <c r="S12" s="43" t="s">
        <v>47</v>
      </c>
      <c r="T12" s="43" t="e">
        <f>S12*J12</f>
        <v>#VALUE!</v>
      </c>
      <c r="U12" s="43"/>
      <c r="V12" s="154"/>
    </row>
    <row r="14" spans="1:23" ht="18" x14ac:dyDescent="0.2">
      <c r="B14" s="20"/>
      <c r="C14" s="20"/>
      <c r="D14" s="21" t="s">
        <v>48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23" x14ac:dyDescent="0.2">
      <c r="B15" s="22"/>
      <c r="C15" s="2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3"/>
      <c r="R15" s="23"/>
      <c r="S15" s="20"/>
    </row>
    <row r="16" spans="1:23" ht="15" x14ac:dyDescent="0.2">
      <c r="A16" s="255" t="s">
        <v>11</v>
      </c>
      <c r="B16" s="299"/>
      <c r="C16" s="24" t="s">
        <v>12</v>
      </c>
      <c r="D16" s="300" t="s">
        <v>13</v>
      </c>
      <c r="E16" s="301" t="s">
        <v>14</v>
      </c>
      <c r="F16" s="263" t="s">
        <v>15</v>
      </c>
      <c r="G16" s="248" t="s">
        <v>16</v>
      </c>
      <c r="H16" s="301" t="s">
        <v>17</v>
      </c>
      <c r="I16" s="301" t="s">
        <v>18</v>
      </c>
      <c r="J16" s="301" t="s">
        <v>19</v>
      </c>
      <c r="K16" s="249" t="s">
        <v>20</v>
      </c>
      <c r="L16" s="263" t="s">
        <v>21</v>
      </c>
      <c r="M16" s="263"/>
      <c r="N16" s="263"/>
      <c r="O16" s="263"/>
      <c r="P16" s="263"/>
      <c r="Q16" s="263"/>
      <c r="R16" s="263"/>
      <c r="S16" s="262" t="s">
        <v>22</v>
      </c>
      <c r="T16" s="263" t="s">
        <v>23</v>
      </c>
      <c r="U16" s="246" t="s">
        <v>24</v>
      </c>
      <c r="V16" s="298" t="s">
        <v>25</v>
      </c>
      <c r="W16" s="297" t="s">
        <v>49</v>
      </c>
    </row>
    <row r="17" spans="1:23" ht="14.25" x14ac:dyDescent="0.2">
      <c r="A17" s="28"/>
      <c r="B17" s="29" t="s">
        <v>27</v>
      </c>
      <c r="C17" s="30"/>
      <c r="D17" s="300"/>
      <c r="E17" s="301"/>
      <c r="F17" s="263"/>
      <c r="G17" s="248"/>
      <c r="H17" s="301"/>
      <c r="I17" s="301"/>
      <c r="J17" s="301"/>
      <c r="K17" s="249"/>
      <c r="L17" s="26">
        <v>1</v>
      </c>
      <c r="M17" s="26">
        <v>2</v>
      </c>
      <c r="N17" s="26">
        <v>3</v>
      </c>
      <c r="O17" s="26" t="s">
        <v>28</v>
      </c>
      <c r="P17" s="26">
        <v>4</v>
      </c>
      <c r="Q17" s="26">
        <v>5</v>
      </c>
      <c r="R17" s="26">
        <v>6</v>
      </c>
      <c r="S17" s="262"/>
      <c r="T17" s="263"/>
      <c r="U17" s="246"/>
      <c r="V17" s="298"/>
      <c r="W17" s="297"/>
    </row>
    <row r="18" spans="1:23" ht="18" customHeight="1" x14ac:dyDescent="0.2">
      <c r="A18" s="28">
        <v>1</v>
      </c>
      <c r="B18" s="31"/>
      <c r="C18" s="32"/>
      <c r="D18" s="33" t="s">
        <v>50</v>
      </c>
      <c r="E18" s="34" t="s">
        <v>51</v>
      </c>
      <c r="F18" s="35">
        <v>33825</v>
      </c>
      <c r="G18" s="36">
        <f>IF(COUNT(F18)=0,"---",43631-F18)</f>
        <v>9806</v>
      </c>
      <c r="H18" s="37" t="s">
        <v>52</v>
      </c>
      <c r="I18" s="38" t="s">
        <v>53</v>
      </c>
      <c r="J18" s="39"/>
      <c r="K18" s="40"/>
      <c r="L18" s="149">
        <v>40.35</v>
      </c>
      <c r="M18" s="149">
        <v>41.85</v>
      </c>
      <c r="N18" s="149">
        <v>39.24</v>
      </c>
      <c r="O18" s="149"/>
      <c r="P18" s="149">
        <v>44.14</v>
      </c>
      <c r="Q18" s="149">
        <v>42.33</v>
      </c>
      <c r="R18" s="153" t="s">
        <v>38</v>
      </c>
      <c r="S18" s="43">
        <f>MAX(L18:N18,P18:R18)</f>
        <v>44.14</v>
      </c>
      <c r="T18" s="43">
        <f>S18*J18</f>
        <v>0</v>
      </c>
      <c r="U18" s="43"/>
      <c r="V18" s="154" t="s">
        <v>54</v>
      </c>
      <c r="W18" s="41" t="s">
        <v>55</v>
      </c>
    </row>
    <row r="19" spans="1:23" ht="18" customHeight="1" x14ac:dyDescent="0.2">
      <c r="A19" s="28">
        <v>2</v>
      </c>
      <c r="B19" s="31"/>
      <c r="C19" s="32"/>
      <c r="D19" s="33" t="s">
        <v>56</v>
      </c>
      <c r="E19" s="34" t="s">
        <v>57</v>
      </c>
      <c r="F19" s="35">
        <v>35858</v>
      </c>
      <c r="G19" s="36">
        <f>IF(COUNT(F19)=0,"---",43631-F19)</f>
        <v>7773</v>
      </c>
      <c r="H19" s="37" t="s">
        <v>58</v>
      </c>
      <c r="I19" s="38" t="s">
        <v>53</v>
      </c>
      <c r="J19" s="39"/>
      <c r="K19" s="40"/>
      <c r="L19" s="149">
        <v>30.38</v>
      </c>
      <c r="M19" s="149">
        <v>30.62</v>
      </c>
      <c r="N19" s="149">
        <v>28.5</v>
      </c>
      <c r="O19" s="149"/>
      <c r="P19" s="149">
        <v>30.82</v>
      </c>
      <c r="Q19" s="149">
        <v>30.06</v>
      </c>
      <c r="R19" s="153">
        <v>29.89</v>
      </c>
      <c r="S19" s="43">
        <f>MAX(L19:N19,P19:R19)</f>
        <v>30.82</v>
      </c>
      <c r="T19" s="43">
        <f>S19*J19</f>
        <v>0</v>
      </c>
      <c r="U19" s="43"/>
      <c r="V19" s="154" t="s">
        <v>54</v>
      </c>
      <c r="W19" s="41" t="s">
        <v>59</v>
      </c>
    </row>
    <row r="20" spans="1:23" ht="18" customHeight="1" x14ac:dyDescent="0.2">
      <c r="A20" s="28"/>
      <c r="B20" s="31"/>
      <c r="C20" s="32"/>
      <c r="D20" s="33" t="s">
        <v>60</v>
      </c>
      <c r="E20" s="34" t="s">
        <v>61</v>
      </c>
      <c r="F20" s="35">
        <v>29203</v>
      </c>
      <c r="G20" s="36">
        <f>IF(COUNT(F20)=0,"---",43631-F20)</f>
        <v>14428</v>
      </c>
      <c r="H20" s="37" t="s">
        <v>62</v>
      </c>
      <c r="I20" s="38" t="s">
        <v>53</v>
      </c>
      <c r="J20" s="39"/>
      <c r="K20" s="40"/>
      <c r="L20" s="149"/>
      <c r="M20" s="149"/>
      <c r="N20" s="149"/>
      <c r="O20" s="149"/>
      <c r="P20" s="149"/>
      <c r="Q20" s="149"/>
      <c r="R20" s="153"/>
      <c r="S20" s="43" t="s">
        <v>47</v>
      </c>
      <c r="T20" s="43"/>
      <c r="U20" s="43"/>
      <c r="V20" s="154" t="s">
        <v>54</v>
      </c>
      <c r="W20" s="41" t="s">
        <v>55</v>
      </c>
    </row>
  </sheetData>
  <mergeCells count="29">
    <mergeCell ref="A7:B7"/>
    <mergeCell ref="D7:D8"/>
    <mergeCell ref="E7:E8"/>
    <mergeCell ref="F7:F8"/>
    <mergeCell ref="G7:G8"/>
    <mergeCell ref="H7:H8"/>
    <mergeCell ref="I7:I8"/>
    <mergeCell ref="J7:J8"/>
    <mergeCell ref="K7:K8"/>
    <mergeCell ref="L7:R7"/>
    <mergeCell ref="S7:S8"/>
    <mergeCell ref="T7:T8"/>
    <mergeCell ref="U7:U8"/>
    <mergeCell ref="V7:V8"/>
    <mergeCell ref="A16:B16"/>
    <mergeCell ref="D16:D17"/>
    <mergeCell ref="E16:E17"/>
    <mergeCell ref="F16:F17"/>
    <mergeCell ref="G16:G17"/>
    <mergeCell ref="H16:H17"/>
    <mergeCell ref="I16:I17"/>
    <mergeCell ref="J16:J17"/>
    <mergeCell ref="W16:W17"/>
    <mergeCell ref="K16:K17"/>
    <mergeCell ref="L16:R16"/>
    <mergeCell ref="S16:S17"/>
    <mergeCell ref="T16:T17"/>
    <mergeCell ref="U16:U17"/>
    <mergeCell ref="V16:V17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X12"/>
  <sheetViews>
    <sheetView workbookViewId="0">
      <selection activeCell="A3" sqref="A2:A3"/>
    </sheetView>
  </sheetViews>
  <sheetFormatPr defaultRowHeight="12.75" x14ac:dyDescent="0.2"/>
  <cols>
    <col min="1" max="2" width="5.42578125" style="164" customWidth="1"/>
    <col min="3" max="3" width="7.85546875" style="163" customWidth="1"/>
    <col min="4" max="4" width="12.42578125" style="163" customWidth="1"/>
    <col min="5" max="5" width="8.85546875" style="163" customWidth="1"/>
    <col min="6" max="6" width="5.42578125" style="163" customWidth="1"/>
    <col min="7" max="7" width="4.140625" style="163" bestFit="1" customWidth="1"/>
    <col min="8" max="8" width="8.42578125" style="163" customWidth="1"/>
    <col min="9" max="9" width="5" style="163" bestFit="1" customWidth="1"/>
    <col min="10" max="12" width="4.42578125" style="164" customWidth="1"/>
    <col min="13" max="17" width="5" style="164" customWidth="1"/>
    <col min="18" max="19" width="4.42578125" style="164" customWidth="1"/>
    <col min="20" max="20" width="13.28515625" style="163" bestFit="1" customWidth="1"/>
    <col min="21" max="16384" width="9.140625" style="163"/>
  </cols>
  <sheetData>
    <row r="1" spans="1:24" s="48" customFormat="1" ht="20.25" customHeight="1" x14ac:dyDescent="0.3">
      <c r="A1" s="13" t="s">
        <v>8</v>
      </c>
      <c r="B1" s="13"/>
      <c r="C1" s="14"/>
      <c r="D1" s="14"/>
      <c r="E1" s="14"/>
      <c r="F1" s="1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24" s="48" customFormat="1" ht="12.75" customHeight="1" x14ac:dyDescent="0.2">
      <c r="A2" s="14"/>
      <c r="B2" s="14"/>
      <c r="C2" s="18" t="s">
        <v>9</v>
      </c>
      <c r="D2" s="14"/>
      <c r="E2" s="14"/>
      <c r="F2" s="1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4" s="48" customFormat="1" ht="12.75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4" s="48" customFormat="1" ht="20.100000000000001" customHeight="1" x14ac:dyDescent="0.2">
      <c r="A4" s="53"/>
      <c r="B4" s="53"/>
      <c r="C4" s="54" t="s">
        <v>199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4" s="48" customFormat="1" ht="2.1" customHeigh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24" s="48" customFormat="1" ht="20.100000000000001" customHeight="1" x14ac:dyDescent="0.2">
      <c r="A6" s="71"/>
      <c r="B6" s="7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72"/>
      <c r="S6" s="72"/>
    </row>
    <row r="7" spans="1:24" s="48" customFormat="1" ht="20.100000000000001" customHeight="1" x14ac:dyDescent="0.2">
      <c r="A7" s="155" t="s">
        <v>11</v>
      </c>
      <c r="B7" s="292" t="s">
        <v>12</v>
      </c>
      <c r="C7" s="308" t="s">
        <v>13</v>
      </c>
      <c r="D7" s="310" t="s">
        <v>14</v>
      </c>
      <c r="E7" s="306" t="s">
        <v>15</v>
      </c>
      <c r="F7" s="235" t="s">
        <v>16</v>
      </c>
      <c r="G7" s="302" t="s">
        <v>17</v>
      </c>
      <c r="H7" s="302" t="s">
        <v>18</v>
      </c>
      <c r="I7" s="281" t="s">
        <v>19</v>
      </c>
      <c r="J7" s="304" t="s">
        <v>200</v>
      </c>
      <c r="K7" s="304"/>
      <c r="L7" s="304"/>
      <c r="M7" s="304"/>
      <c r="N7" s="304"/>
      <c r="O7" s="304"/>
      <c r="P7" s="304"/>
      <c r="Q7" s="304"/>
      <c r="R7" s="305" t="s">
        <v>22</v>
      </c>
      <c r="S7" s="304" t="s">
        <v>23</v>
      </c>
      <c r="T7" s="306" t="s">
        <v>25</v>
      </c>
      <c r="U7" s="53"/>
      <c r="V7" s="53"/>
      <c r="W7" s="53"/>
      <c r="X7" s="53"/>
    </row>
    <row r="8" spans="1:24" s="48" customFormat="1" ht="15" customHeight="1" x14ac:dyDescent="0.2">
      <c r="A8" s="81" t="s">
        <v>26</v>
      </c>
      <c r="B8" s="293"/>
      <c r="C8" s="309"/>
      <c r="D8" s="311"/>
      <c r="E8" s="307"/>
      <c r="F8" s="236"/>
      <c r="G8" s="303"/>
      <c r="H8" s="303"/>
      <c r="I8" s="282"/>
      <c r="J8" s="158">
        <v>1.05</v>
      </c>
      <c r="K8" s="158">
        <v>1.1000000000000001</v>
      </c>
      <c r="L8" s="158">
        <v>1.1499999999999999</v>
      </c>
      <c r="M8" s="158">
        <v>1.2</v>
      </c>
      <c r="N8" s="158">
        <v>1.25</v>
      </c>
      <c r="O8" s="158">
        <v>1.3</v>
      </c>
      <c r="P8" s="158"/>
      <c r="Q8" s="158"/>
      <c r="R8" s="305"/>
      <c r="S8" s="304"/>
      <c r="T8" s="307"/>
      <c r="U8" s="53"/>
      <c r="V8" s="53"/>
      <c r="W8" s="53"/>
      <c r="X8" s="53"/>
    </row>
    <row r="9" spans="1:24" ht="18" customHeight="1" x14ac:dyDescent="0.2">
      <c r="A9" s="159" t="s">
        <v>201</v>
      </c>
      <c r="B9" s="159">
        <v>15</v>
      </c>
      <c r="C9" s="60" t="s">
        <v>134</v>
      </c>
      <c r="D9" s="61" t="s">
        <v>135</v>
      </c>
      <c r="E9" s="160">
        <v>33373</v>
      </c>
      <c r="F9" s="36">
        <f>IF(COUNT(E9)=0,"---",43631-E9)</f>
        <v>10258</v>
      </c>
      <c r="G9" s="63" t="s">
        <v>115</v>
      </c>
      <c r="H9" s="88" t="s">
        <v>80</v>
      </c>
      <c r="I9" s="89">
        <v>1</v>
      </c>
      <c r="J9" s="159" t="s">
        <v>202</v>
      </c>
      <c r="K9" s="119" t="s">
        <v>203</v>
      </c>
      <c r="L9" s="119" t="s">
        <v>203</v>
      </c>
      <c r="M9" s="119" t="s">
        <v>203</v>
      </c>
      <c r="N9" s="119" t="s">
        <v>203</v>
      </c>
      <c r="O9" s="119" t="s">
        <v>204</v>
      </c>
      <c r="P9" s="119"/>
      <c r="Q9" s="119"/>
      <c r="R9" s="161" t="s">
        <v>205</v>
      </c>
      <c r="S9" s="162">
        <f>R9*I9</f>
        <v>1.25</v>
      </c>
      <c r="T9" s="38" t="s">
        <v>136</v>
      </c>
    </row>
    <row r="10" spans="1:24" ht="18" customHeight="1" x14ac:dyDescent="0.2">
      <c r="A10" s="159" t="s">
        <v>206</v>
      </c>
      <c r="B10" s="159">
        <v>37</v>
      </c>
      <c r="C10" s="60" t="s">
        <v>139</v>
      </c>
      <c r="D10" s="61" t="s">
        <v>140</v>
      </c>
      <c r="E10" s="160">
        <v>30163</v>
      </c>
      <c r="F10" s="36">
        <f>IF(COUNT(E10)=0,"---",43631-E10)</f>
        <v>13468</v>
      </c>
      <c r="G10" s="63" t="s">
        <v>31</v>
      </c>
      <c r="H10" s="88" t="s">
        <v>32</v>
      </c>
      <c r="I10" s="89">
        <v>1</v>
      </c>
      <c r="J10" s="119" t="s">
        <v>203</v>
      </c>
      <c r="K10" s="119" t="s">
        <v>203</v>
      </c>
      <c r="L10" s="119" t="s">
        <v>204</v>
      </c>
      <c r="M10" s="119"/>
      <c r="N10" s="119"/>
      <c r="O10" s="119"/>
      <c r="P10" s="119"/>
      <c r="Q10" s="119"/>
      <c r="R10" s="161" t="s">
        <v>207</v>
      </c>
      <c r="S10" s="162">
        <f>R10*I10</f>
        <v>1.1000000000000001</v>
      </c>
      <c r="T10" s="38" t="s">
        <v>41</v>
      </c>
    </row>
    <row r="11" spans="1:24" ht="18" customHeight="1" x14ac:dyDescent="0.2">
      <c r="A11" s="159"/>
      <c r="B11" s="159">
        <v>26</v>
      </c>
      <c r="C11" s="60" t="s">
        <v>85</v>
      </c>
      <c r="D11" s="61" t="s">
        <v>86</v>
      </c>
      <c r="E11" s="160">
        <v>26668</v>
      </c>
      <c r="F11" s="36">
        <f>IF(COUNT(E11)=0,"---",43631-E11)</f>
        <v>16963</v>
      </c>
      <c r="G11" s="63" t="s">
        <v>31</v>
      </c>
      <c r="H11" s="88" t="s">
        <v>71</v>
      </c>
      <c r="I11" s="89">
        <v>1</v>
      </c>
      <c r="J11" s="119" t="s">
        <v>204</v>
      </c>
      <c r="K11" s="118"/>
      <c r="L11" s="119"/>
      <c r="M11" s="119"/>
      <c r="N11" s="119"/>
      <c r="O11" s="119"/>
      <c r="P11" s="119"/>
      <c r="Q11" s="119"/>
      <c r="R11" s="161" t="s">
        <v>208</v>
      </c>
      <c r="S11" s="162"/>
      <c r="T11" s="38" t="s">
        <v>87</v>
      </c>
    </row>
    <row r="12" spans="1:24" x14ac:dyDescent="0.2">
      <c r="F12" s="165"/>
    </row>
  </sheetData>
  <mergeCells count="12">
    <mergeCell ref="B7:B8"/>
    <mergeCell ref="C7:C8"/>
    <mergeCell ref="D7:D8"/>
    <mergeCell ref="E7:E8"/>
    <mergeCell ref="F7:F8"/>
    <mergeCell ref="G7:G8"/>
    <mergeCell ref="H7:H8"/>
    <mergeCell ref="I7:I8"/>
    <mergeCell ref="J7:Q7"/>
    <mergeCell ref="R7:R8"/>
    <mergeCell ref="S7:S8"/>
    <mergeCell ref="T7:T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13"/>
  <sheetViews>
    <sheetView workbookViewId="0">
      <selection activeCell="B4" sqref="B4"/>
    </sheetView>
  </sheetViews>
  <sheetFormatPr defaultRowHeight="12.75" x14ac:dyDescent="0.2"/>
  <cols>
    <col min="1" max="2" width="5.42578125" style="164" customWidth="1"/>
    <col min="3" max="3" width="8.5703125" style="163" customWidth="1"/>
    <col min="4" max="4" width="11.140625" style="163" customWidth="1"/>
    <col min="5" max="5" width="8.85546875" style="163" customWidth="1"/>
    <col min="6" max="7" width="4.140625" style="163" customWidth="1"/>
    <col min="8" max="8" width="10.140625" style="163" customWidth="1"/>
    <col min="9" max="9" width="5.5703125" style="163" customWidth="1"/>
    <col min="10" max="13" width="4.42578125" style="164" customWidth="1"/>
    <col min="14" max="15" width="5" style="164" customWidth="1"/>
    <col min="16" max="16" width="4.42578125" style="164" customWidth="1"/>
    <col min="17" max="17" width="5" style="164" customWidth="1"/>
    <col min="18" max="18" width="4.42578125" style="164" customWidth="1"/>
    <col min="19" max="19" width="5" style="164" customWidth="1"/>
    <col min="20" max="20" width="4.42578125" style="164" customWidth="1"/>
    <col min="21" max="21" width="5" style="164" customWidth="1"/>
    <col min="22" max="22" width="5.85546875" style="48" customWidth="1"/>
    <col min="23" max="23" width="6.5703125" style="48" customWidth="1"/>
    <col min="24" max="24" width="9.7109375" style="163" bestFit="1" customWidth="1"/>
    <col min="25" max="16384" width="9.140625" style="163"/>
  </cols>
  <sheetData>
    <row r="1" spans="1:28" s="48" customFormat="1" ht="20.25" customHeight="1" x14ac:dyDescent="0.3">
      <c r="A1" s="13" t="s">
        <v>8</v>
      </c>
      <c r="B1" s="13"/>
      <c r="C1" s="14"/>
      <c r="D1" s="14"/>
      <c r="E1" s="1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8" s="48" customFormat="1" ht="12.75" customHeight="1" x14ac:dyDescent="0.2">
      <c r="A2" s="14"/>
      <c r="B2" s="14"/>
      <c r="C2" s="18" t="s">
        <v>9</v>
      </c>
      <c r="D2" s="14"/>
      <c r="E2" s="14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8" s="48" customFormat="1" ht="12.75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8" s="48" customFormat="1" ht="20.100000000000001" customHeight="1" x14ac:dyDescent="0.2">
      <c r="A4" s="53"/>
      <c r="B4" s="53"/>
      <c r="C4" s="54" t="s">
        <v>225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8" s="48" customFormat="1" ht="2.1" customHeigh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8" s="48" customFormat="1" ht="20.100000000000001" customHeight="1" x14ac:dyDescent="0.2">
      <c r="A6" s="71"/>
      <c r="B6" s="7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72"/>
      <c r="W6" s="72"/>
    </row>
    <row r="7" spans="1:28" s="48" customFormat="1" ht="20.100000000000001" customHeight="1" x14ac:dyDescent="0.2">
      <c r="A7" s="155" t="s">
        <v>11</v>
      </c>
      <c r="B7" s="292" t="s">
        <v>12</v>
      </c>
      <c r="C7" s="308" t="s">
        <v>13</v>
      </c>
      <c r="D7" s="310" t="s">
        <v>14</v>
      </c>
      <c r="E7" s="306" t="s">
        <v>15</v>
      </c>
      <c r="F7" s="235" t="s">
        <v>16</v>
      </c>
      <c r="G7" s="302" t="s">
        <v>17</v>
      </c>
      <c r="H7" s="302" t="s">
        <v>18</v>
      </c>
      <c r="I7" s="281" t="s">
        <v>19</v>
      </c>
      <c r="J7" s="304" t="s">
        <v>200</v>
      </c>
      <c r="K7" s="304"/>
      <c r="L7" s="304"/>
      <c r="M7" s="304"/>
      <c r="N7" s="304"/>
      <c r="O7" s="156"/>
      <c r="P7" s="156"/>
      <c r="Q7" s="156"/>
      <c r="R7" s="156"/>
      <c r="S7" s="156"/>
      <c r="T7" s="156"/>
      <c r="U7" s="156"/>
      <c r="V7" s="305" t="s">
        <v>22</v>
      </c>
      <c r="W7" s="304" t="s">
        <v>23</v>
      </c>
      <c r="X7" s="306" t="s">
        <v>25</v>
      </c>
      <c r="Y7" s="53"/>
      <c r="Z7" s="53"/>
      <c r="AA7" s="53"/>
      <c r="AB7" s="53"/>
    </row>
    <row r="8" spans="1:28" s="48" customFormat="1" ht="15" customHeight="1" x14ac:dyDescent="0.2">
      <c r="A8" s="81" t="s">
        <v>26</v>
      </c>
      <c r="B8" s="293"/>
      <c r="C8" s="309"/>
      <c r="D8" s="311"/>
      <c r="E8" s="307"/>
      <c r="F8" s="236"/>
      <c r="G8" s="303"/>
      <c r="H8" s="303"/>
      <c r="I8" s="282"/>
      <c r="J8" s="158">
        <v>1.1499999999999999</v>
      </c>
      <c r="K8" s="158">
        <v>1.2</v>
      </c>
      <c r="L8" s="158">
        <v>1.25</v>
      </c>
      <c r="M8" s="158">
        <v>1.3</v>
      </c>
      <c r="N8" s="158">
        <v>1.35</v>
      </c>
      <c r="O8" s="158">
        <v>1.4</v>
      </c>
      <c r="P8" s="158">
        <v>1.45</v>
      </c>
      <c r="Q8" s="158">
        <v>1.45</v>
      </c>
      <c r="R8" s="158">
        <v>1.5</v>
      </c>
      <c r="S8" s="158">
        <v>1.55</v>
      </c>
      <c r="T8" s="158">
        <v>1.6</v>
      </c>
      <c r="U8" s="158">
        <v>1.65</v>
      </c>
      <c r="V8" s="305"/>
      <c r="W8" s="304"/>
      <c r="X8" s="307"/>
      <c r="Y8" s="53"/>
      <c r="Z8" s="53"/>
      <c r="AA8" s="53"/>
      <c r="AB8" s="53"/>
    </row>
    <row r="9" spans="1:28" s="172" customFormat="1" ht="18" customHeight="1" x14ac:dyDescent="0.25">
      <c r="A9" s="59">
        <v>1</v>
      </c>
      <c r="B9" s="221">
        <v>35</v>
      </c>
      <c r="C9" s="203" t="s">
        <v>29</v>
      </c>
      <c r="D9" s="204" t="s">
        <v>30</v>
      </c>
      <c r="E9" s="137">
        <v>35360</v>
      </c>
      <c r="F9" s="36">
        <f>IF(COUNT(E9)=0,"---",43631-E9)</f>
        <v>8271</v>
      </c>
      <c r="G9" s="37" t="s">
        <v>31</v>
      </c>
      <c r="H9" s="75" t="s">
        <v>32</v>
      </c>
      <c r="I9" s="39"/>
      <c r="J9" s="222"/>
      <c r="K9" s="222"/>
      <c r="L9" s="222"/>
      <c r="M9" s="222"/>
      <c r="N9" s="222" t="s">
        <v>226</v>
      </c>
      <c r="O9" s="222" t="s">
        <v>202</v>
      </c>
      <c r="P9" s="222" t="s">
        <v>226</v>
      </c>
      <c r="Q9" s="222" t="s">
        <v>226</v>
      </c>
      <c r="R9" s="222" t="s">
        <v>226</v>
      </c>
      <c r="S9" s="222" t="s">
        <v>226</v>
      </c>
      <c r="T9" s="222" t="s">
        <v>226</v>
      </c>
      <c r="U9" s="222" t="s">
        <v>204</v>
      </c>
      <c r="V9" s="223">
        <v>1.6</v>
      </c>
      <c r="W9" s="222"/>
      <c r="X9" s="205" t="s">
        <v>33</v>
      </c>
      <c r="Y9" s="53"/>
      <c r="Z9" s="53"/>
      <c r="AA9" s="53"/>
      <c r="AB9" s="53"/>
    </row>
    <row r="10" spans="1:28" s="172" customFormat="1" ht="18" customHeight="1" x14ac:dyDescent="0.25">
      <c r="A10" s="59">
        <v>2</v>
      </c>
      <c r="B10" s="221">
        <v>63</v>
      </c>
      <c r="C10" s="203" t="s">
        <v>227</v>
      </c>
      <c r="D10" s="204" t="s">
        <v>228</v>
      </c>
      <c r="E10" s="137">
        <v>30108</v>
      </c>
      <c r="F10" s="36">
        <f>IF(COUNT(E10)=0,"---",43631-E10)</f>
        <v>13523</v>
      </c>
      <c r="G10" s="37" t="s">
        <v>31</v>
      </c>
      <c r="H10" s="75" t="s">
        <v>32</v>
      </c>
      <c r="I10" s="39"/>
      <c r="J10" s="222"/>
      <c r="K10" s="222" t="s">
        <v>229</v>
      </c>
      <c r="L10" s="222" t="s">
        <v>226</v>
      </c>
      <c r="M10" s="222" t="s">
        <v>226</v>
      </c>
      <c r="N10" s="222" t="s">
        <v>230</v>
      </c>
      <c r="O10" s="222" t="s">
        <v>202</v>
      </c>
      <c r="P10" s="222"/>
      <c r="Q10" s="222"/>
      <c r="R10" s="222"/>
      <c r="S10" s="222"/>
      <c r="T10" s="222"/>
      <c r="U10" s="222"/>
      <c r="V10" s="223">
        <v>1.35</v>
      </c>
      <c r="W10" s="222"/>
      <c r="X10" s="205" t="s">
        <v>41</v>
      </c>
      <c r="Y10" s="53"/>
      <c r="Z10" s="53"/>
      <c r="AA10" s="53"/>
      <c r="AB10" s="53"/>
    </row>
    <row r="11" spans="1:28" s="172" customFormat="1" ht="18" customHeight="1" x14ac:dyDescent="0.25">
      <c r="A11" s="59">
        <v>3</v>
      </c>
      <c r="B11" s="221">
        <v>11</v>
      </c>
      <c r="C11" s="203" t="s">
        <v>29</v>
      </c>
      <c r="D11" s="204" t="s">
        <v>174</v>
      </c>
      <c r="E11" s="137">
        <v>25190</v>
      </c>
      <c r="F11" s="36">
        <f>IF(COUNT(E11)=0,"---",43631-E11)</f>
        <v>18441</v>
      </c>
      <c r="G11" s="37" t="s">
        <v>36</v>
      </c>
      <c r="H11" s="75" t="s">
        <v>97</v>
      </c>
      <c r="I11" s="39"/>
      <c r="J11" s="222" t="s">
        <v>226</v>
      </c>
      <c r="K11" s="222" t="s">
        <v>229</v>
      </c>
      <c r="L11" s="222" t="s">
        <v>204</v>
      </c>
      <c r="M11" s="222"/>
      <c r="N11" s="222"/>
      <c r="O11" s="222"/>
      <c r="P11" s="222"/>
      <c r="Q11" s="222"/>
      <c r="R11" s="222"/>
      <c r="S11" s="222"/>
      <c r="T11" s="222"/>
      <c r="U11" s="222"/>
      <c r="V11" s="223">
        <v>1.2</v>
      </c>
      <c r="W11" s="222"/>
      <c r="X11" s="205"/>
      <c r="Y11" s="53"/>
      <c r="Z11" s="53"/>
      <c r="AA11" s="53"/>
      <c r="AB11" s="53"/>
    </row>
    <row r="12" spans="1:28" s="172" customFormat="1" ht="18" customHeight="1" x14ac:dyDescent="0.25">
      <c r="A12" s="59">
        <v>4</v>
      </c>
      <c r="B12" s="221">
        <v>5</v>
      </c>
      <c r="C12" s="203" t="s">
        <v>173</v>
      </c>
      <c r="D12" s="204" t="s">
        <v>174</v>
      </c>
      <c r="E12" s="137">
        <v>28768</v>
      </c>
      <c r="F12" s="36">
        <f>IF(COUNT(E12)=0,"---",43631-E12)</f>
        <v>14863</v>
      </c>
      <c r="G12" s="37" t="s">
        <v>36</v>
      </c>
      <c r="H12" s="75" t="s">
        <v>97</v>
      </c>
      <c r="I12" s="39"/>
      <c r="J12" s="222" t="s">
        <v>230</v>
      </c>
      <c r="K12" s="222" t="s">
        <v>230</v>
      </c>
      <c r="L12" s="222" t="s">
        <v>204</v>
      </c>
      <c r="M12" s="222"/>
      <c r="N12" s="222"/>
      <c r="O12" s="222"/>
      <c r="P12" s="222"/>
      <c r="Q12" s="222"/>
      <c r="R12" s="222"/>
      <c r="S12" s="222"/>
      <c r="T12" s="222"/>
      <c r="U12" s="222"/>
      <c r="V12" s="223">
        <v>1.2</v>
      </c>
      <c r="W12" s="222"/>
      <c r="X12" s="205"/>
      <c r="Y12" s="53"/>
      <c r="Z12" s="53"/>
      <c r="AA12" s="53"/>
      <c r="AB12" s="53"/>
    </row>
    <row r="13" spans="1:28" s="172" customFormat="1" ht="18" customHeight="1" x14ac:dyDescent="0.25">
      <c r="A13" s="59"/>
      <c r="B13" s="221">
        <v>4</v>
      </c>
      <c r="C13" s="203" t="s">
        <v>231</v>
      </c>
      <c r="D13" s="204" t="s">
        <v>232</v>
      </c>
      <c r="E13" s="137">
        <v>32235</v>
      </c>
      <c r="F13" s="36">
        <f>IF(COUNT(E13)=0,"---",43631-E13)</f>
        <v>11396</v>
      </c>
      <c r="G13" s="37" t="s">
        <v>36</v>
      </c>
      <c r="H13" s="75" t="s">
        <v>97</v>
      </c>
      <c r="I13" s="39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3" t="s">
        <v>47</v>
      </c>
      <c r="W13" s="222"/>
      <c r="X13" s="205" t="s">
        <v>233</v>
      </c>
      <c r="Y13" s="53"/>
      <c r="Z13" s="53"/>
      <c r="AA13" s="53"/>
      <c r="AB13" s="53"/>
    </row>
  </sheetData>
  <mergeCells count="12">
    <mergeCell ref="B7:B8"/>
    <mergeCell ref="C7:C8"/>
    <mergeCell ref="D7:D8"/>
    <mergeCell ref="E7:E8"/>
    <mergeCell ref="F7:F8"/>
    <mergeCell ref="G7:G8"/>
    <mergeCell ref="H7:H8"/>
    <mergeCell ref="I7:I8"/>
    <mergeCell ref="J7:N7"/>
    <mergeCell ref="V7:V8"/>
    <mergeCell ref="W7:W8"/>
    <mergeCell ref="X7:X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B19"/>
  <sheetViews>
    <sheetView showZeros="0" workbookViewId="0">
      <selection activeCell="A2" sqref="A2"/>
    </sheetView>
  </sheetViews>
  <sheetFormatPr defaultRowHeight="12.75" x14ac:dyDescent="0.2"/>
  <cols>
    <col min="1" max="5" width="3.140625" style="48" customWidth="1"/>
    <col min="6" max="6" width="9" style="48" customWidth="1"/>
    <col min="7" max="7" width="13.85546875" style="48" customWidth="1"/>
    <col min="8" max="8" width="9" style="48" customWidth="1"/>
    <col min="9" max="9" width="5" style="48" bestFit="1" customWidth="1"/>
    <col min="10" max="10" width="3.42578125" style="48" customWidth="1"/>
    <col min="11" max="11" width="7.5703125" style="48" bestFit="1" customWidth="1"/>
    <col min="12" max="12" width="4.42578125" style="48" customWidth="1"/>
    <col min="13" max="13" width="5.140625" style="48" customWidth="1"/>
    <col min="14" max="16" width="4.5703125" style="48" customWidth="1"/>
    <col min="17" max="17" width="4.5703125" style="48" hidden="1" customWidth="1"/>
    <col min="18" max="20" width="4.5703125" style="48" customWidth="1"/>
    <col min="21" max="23" width="5.42578125" style="48" customWidth="1"/>
    <col min="24" max="24" width="13" style="48" customWidth="1"/>
    <col min="25" max="28" width="9.5703125" style="48" customWidth="1"/>
    <col min="29" max="16384" width="9.140625" style="48"/>
  </cols>
  <sheetData>
    <row r="1" spans="1:28" ht="20.25" customHeight="1" x14ac:dyDescent="0.3">
      <c r="A1" s="347" t="s">
        <v>8</v>
      </c>
      <c r="B1" s="348"/>
      <c r="C1" s="348"/>
      <c r="D1" s="348"/>
      <c r="E1" s="348"/>
      <c r="F1" s="349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8" ht="12.75" customHeight="1" x14ac:dyDescent="0.2">
      <c r="A2" s="348"/>
      <c r="B2" s="348"/>
      <c r="C2" s="348"/>
      <c r="D2" s="348"/>
      <c r="E2" s="348"/>
      <c r="F2" s="135" t="s">
        <v>246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8" ht="12.75" customHeight="1" x14ac:dyDescent="0.2"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8" ht="20.100000000000001" customHeight="1" x14ac:dyDescent="0.2">
      <c r="A4" s="53"/>
      <c r="B4" s="53"/>
      <c r="C4" s="53"/>
      <c r="D4" s="53"/>
      <c r="E4" s="53"/>
      <c r="F4" s="54" t="s">
        <v>258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ht="2.1" customHeigh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28" ht="20.100000000000001" customHeight="1" x14ac:dyDescent="0.2">
      <c r="A6" s="71"/>
      <c r="B6" s="71"/>
      <c r="C6" s="71"/>
      <c r="D6" s="71"/>
      <c r="E6" s="71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72"/>
      <c r="V6" s="72"/>
      <c r="W6" s="72"/>
      <c r="X6" s="53"/>
      <c r="Y6" s="53"/>
      <c r="Z6" s="53"/>
      <c r="AA6" s="53"/>
      <c r="AB6" s="53"/>
    </row>
    <row r="7" spans="1:28" ht="20.100000000000001" customHeight="1" x14ac:dyDescent="0.2">
      <c r="A7" s="278" t="s">
        <v>11</v>
      </c>
      <c r="B7" s="278"/>
      <c r="C7" s="278"/>
      <c r="D7" s="278"/>
      <c r="E7" s="403" t="s">
        <v>65</v>
      </c>
      <c r="F7" s="280" t="s">
        <v>13</v>
      </c>
      <c r="G7" s="259" t="s">
        <v>14</v>
      </c>
      <c r="H7" s="274" t="s">
        <v>15</v>
      </c>
      <c r="I7" s="259" t="s">
        <v>16</v>
      </c>
      <c r="J7" s="259" t="s">
        <v>17</v>
      </c>
      <c r="K7" s="259" t="s">
        <v>18</v>
      </c>
      <c r="L7" s="259" t="s">
        <v>19</v>
      </c>
      <c r="M7" s="274" t="s">
        <v>20</v>
      </c>
      <c r="N7" s="274" t="s">
        <v>21</v>
      </c>
      <c r="O7" s="274"/>
      <c r="P7" s="274"/>
      <c r="Q7" s="274"/>
      <c r="R7" s="274"/>
      <c r="S7" s="274"/>
      <c r="T7" s="274"/>
      <c r="U7" s="275" t="s">
        <v>22</v>
      </c>
      <c r="V7" s="274" t="s">
        <v>23</v>
      </c>
      <c r="W7" s="274" t="s">
        <v>24</v>
      </c>
      <c r="X7" s="246" t="s">
        <v>25</v>
      </c>
      <c r="Y7" s="53"/>
      <c r="Z7" s="53"/>
      <c r="AA7" s="53"/>
      <c r="AB7" s="53"/>
    </row>
    <row r="8" spans="1:28" ht="15" customHeight="1" x14ac:dyDescent="0.2">
      <c r="A8" s="59" t="s">
        <v>26</v>
      </c>
      <c r="B8" s="424" t="s">
        <v>94</v>
      </c>
      <c r="C8" s="59" t="s">
        <v>67</v>
      </c>
      <c r="D8" s="59" t="s">
        <v>27</v>
      </c>
      <c r="E8" s="405"/>
      <c r="F8" s="280"/>
      <c r="G8" s="259"/>
      <c r="H8" s="274"/>
      <c r="I8" s="259"/>
      <c r="J8" s="259"/>
      <c r="K8" s="259"/>
      <c r="L8" s="259"/>
      <c r="M8" s="274"/>
      <c r="N8" s="58">
        <v>1</v>
      </c>
      <c r="O8" s="58">
        <v>2</v>
      </c>
      <c r="P8" s="58">
        <v>3</v>
      </c>
      <c r="Q8" s="58" t="s">
        <v>28</v>
      </c>
      <c r="R8" s="58">
        <v>4</v>
      </c>
      <c r="S8" s="58">
        <v>5</v>
      </c>
      <c r="T8" s="58">
        <v>6</v>
      </c>
      <c r="U8" s="275"/>
      <c r="V8" s="274"/>
      <c r="W8" s="274"/>
      <c r="X8" s="246"/>
      <c r="Y8" s="53"/>
      <c r="Z8" s="53"/>
      <c r="AA8" s="53"/>
      <c r="AB8" s="53"/>
    </row>
    <row r="9" spans="1:28" ht="20.100000000000001" customHeight="1" x14ac:dyDescent="0.2">
      <c r="A9" s="59">
        <v>1</v>
      </c>
      <c r="B9" s="59"/>
      <c r="C9" s="59"/>
      <c r="D9" s="59"/>
      <c r="E9" s="59">
        <v>15</v>
      </c>
      <c r="F9" s="33" t="s">
        <v>134</v>
      </c>
      <c r="G9" s="34" t="s">
        <v>135</v>
      </c>
      <c r="H9" s="35">
        <v>33373</v>
      </c>
      <c r="I9" s="36">
        <f t="shared" ref="I9:I19" si="0">IF(COUNT(H9)=0,"---",43631-H9)</f>
        <v>10258</v>
      </c>
      <c r="J9" s="37" t="s">
        <v>31</v>
      </c>
      <c r="K9" s="38" t="s">
        <v>80</v>
      </c>
      <c r="L9" s="39">
        <v>1</v>
      </c>
      <c r="M9" s="425"/>
      <c r="N9" s="141">
        <v>4.4800000000000004</v>
      </c>
      <c r="O9" s="141">
        <v>4.41</v>
      </c>
      <c r="P9" s="141">
        <v>4.46</v>
      </c>
      <c r="Q9" s="426"/>
      <c r="R9" s="141">
        <v>4.47</v>
      </c>
      <c r="S9" s="141">
        <v>4.58</v>
      </c>
      <c r="T9" s="141">
        <v>4.45</v>
      </c>
      <c r="U9" s="223">
        <f t="shared" ref="U9:U19" si="1">MAX(N9:P9,R9:T9)</f>
        <v>4.58</v>
      </c>
      <c r="V9" s="223">
        <f t="shared" ref="V9:W19" si="2">U9*L9</f>
        <v>4.58</v>
      </c>
      <c r="W9" s="223">
        <f t="shared" si="2"/>
        <v>0</v>
      </c>
      <c r="X9" s="44" t="s">
        <v>136</v>
      </c>
      <c r="Y9" s="53"/>
      <c r="Z9" s="53"/>
      <c r="AA9" s="53"/>
      <c r="AB9" s="53"/>
    </row>
    <row r="10" spans="1:28" ht="20.100000000000001" customHeight="1" x14ac:dyDescent="0.2">
      <c r="A10" s="59">
        <v>2</v>
      </c>
      <c r="B10" s="424">
        <v>1</v>
      </c>
      <c r="C10" s="59"/>
      <c r="D10" s="59"/>
      <c r="E10" s="59">
        <v>44</v>
      </c>
      <c r="F10" s="33" t="s">
        <v>137</v>
      </c>
      <c r="G10" s="34" t="s">
        <v>138</v>
      </c>
      <c r="H10" s="35">
        <v>37217</v>
      </c>
      <c r="I10" s="36">
        <f t="shared" si="0"/>
        <v>6414</v>
      </c>
      <c r="J10" s="37" t="s">
        <v>31</v>
      </c>
      <c r="K10" s="38" t="s">
        <v>112</v>
      </c>
      <c r="L10" s="39">
        <v>1</v>
      </c>
      <c r="M10" s="425"/>
      <c r="N10" s="141">
        <v>3.47</v>
      </c>
      <c r="O10" s="141">
        <v>3.59</v>
      </c>
      <c r="P10" s="141">
        <v>3.53</v>
      </c>
      <c r="Q10" s="426"/>
      <c r="R10" s="141">
        <v>3.71</v>
      </c>
      <c r="S10" s="141">
        <v>3.51</v>
      </c>
      <c r="T10" s="141">
        <v>3.7</v>
      </c>
      <c r="U10" s="223">
        <f t="shared" si="1"/>
        <v>3.71</v>
      </c>
      <c r="V10" s="223">
        <f t="shared" si="2"/>
        <v>3.71</v>
      </c>
      <c r="W10" s="223">
        <f t="shared" si="2"/>
        <v>0</v>
      </c>
      <c r="X10" s="44" t="s">
        <v>119</v>
      </c>
      <c r="Y10" s="53"/>
      <c r="Z10" s="53"/>
      <c r="AA10" s="53"/>
      <c r="AB10" s="53"/>
    </row>
    <row r="11" spans="1:28" ht="20.100000000000001" customHeight="1" x14ac:dyDescent="0.2">
      <c r="A11" s="59">
        <v>3</v>
      </c>
      <c r="B11" s="59"/>
      <c r="C11" s="59"/>
      <c r="D11" s="427">
        <v>1</v>
      </c>
      <c r="E11" s="59">
        <v>37</v>
      </c>
      <c r="F11" s="33" t="s">
        <v>139</v>
      </c>
      <c r="G11" s="34" t="s">
        <v>140</v>
      </c>
      <c r="H11" s="35">
        <v>30163</v>
      </c>
      <c r="I11" s="36">
        <f t="shared" si="0"/>
        <v>13468</v>
      </c>
      <c r="J11" s="37" t="s">
        <v>115</v>
      </c>
      <c r="K11" s="38" t="s">
        <v>32</v>
      </c>
      <c r="L11" s="39">
        <v>1</v>
      </c>
      <c r="M11" s="425">
        <v>1.0503</v>
      </c>
      <c r="N11" s="141">
        <v>3.05</v>
      </c>
      <c r="O11" s="141">
        <v>2.92</v>
      </c>
      <c r="P11" s="141">
        <v>3.14</v>
      </c>
      <c r="Q11" s="426"/>
      <c r="R11" s="141">
        <v>3.41</v>
      </c>
      <c r="S11" s="141">
        <v>3.32</v>
      </c>
      <c r="T11" s="141">
        <v>3.16</v>
      </c>
      <c r="U11" s="223">
        <f t="shared" si="1"/>
        <v>3.41</v>
      </c>
      <c r="V11" s="223">
        <f t="shared" si="2"/>
        <v>3.41</v>
      </c>
      <c r="W11" s="223">
        <f t="shared" si="2"/>
        <v>3.5815230000000002</v>
      </c>
      <c r="X11" s="44" t="s">
        <v>41</v>
      </c>
      <c r="Y11" s="53"/>
      <c r="Z11" s="53"/>
      <c r="AA11" s="53"/>
      <c r="AB11" s="53"/>
    </row>
    <row r="12" spans="1:28" ht="20.100000000000001" customHeight="1" x14ac:dyDescent="0.2">
      <c r="A12" s="59">
        <v>4</v>
      </c>
      <c r="B12" s="59">
        <v>2</v>
      </c>
      <c r="C12" s="428">
        <v>1</v>
      </c>
      <c r="D12" s="59"/>
      <c r="E12" s="59">
        <v>50</v>
      </c>
      <c r="F12" s="33" t="s">
        <v>120</v>
      </c>
      <c r="G12" s="34" t="s">
        <v>121</v>
      </c>
      <c r="H12" s="35">
        <v>39934</v>
      </c>
      <c r="I12" s="36">
        <f t="shared" si="0"/>
        <v>3697</v>
      </c>
      <c r="J12" s="37" t="s">
        <v>31</v>
      </c>
      <c r="K12" s="38" t="s">
        <v>112</v>
      </c>
      <c r="L12" s="39">
        <v>1</v>
      </c>
      <c r="M12" s="425"/>
      <c r="N12" s="141">
        <v>2.98</v>
      </c>
      <c r="O12" s="141">
        <v>3.17</v>
      </c>
      <c r="P12" s="141">
        <v>3.02</v>
      </c>
      <c r="Q12" s="426"/>
      <c r="R12" s="141" t="s">
        <v>38</v>
      </c>
      <c r="S12" s="141">
        <v>3.01</v>
      </c>
      <c r="T12" s="141">
        <v>3.28</v>
      </c>
      <c r="U12" s="223">
        <f t="shared" si="1"/>
        <v>3.28</v>
      </c>
      <c r="V12" s="223">
        <f t="shared" si="2"/>
        <v>3.28</v>
      </c>
      <c r="W12" s="223">
        <f t="shared" si="2"/>
        <v>0</v>
      </c>
      <c r="X12" s="44" t="s">
        <v>119</v>
      </c>
      <c r="Y12" s="53"/>
      <c r="Z12" s="53"/>
      <c r="AA12" s="53"/>
      <c r="AB12" s="53"/>
    </row>
    <row r="13" spans="1:28" ht="20.100000000000001" customHeight="1" x14ac:dyDescent="0.2">
      <c r="A13" s="59">
        <v>5</v>
      </c>
      <c r="B13" s="59">
        <v>3</v>
      </c>
      <c r="C13" s="428">
        <v>2</v>
      </c>
      <c r="D13" s="59"/>
      <c r="E13" s="59">
        <v>25</v>
      </c>
      <c r="F13" s="33" t="s">
        <v>74</v>
      </c>
      <c r="G13" s="34" t="s">
        <v>75</v>
      </c>
      <c r="H13" s="35">
        <v>38438</v>
      </c>
      <c r="I13" s="36">
        <f t="shared" si="0"/>
        <v>5193</v>
      </c>
      <c r="J13" s="37" t="s">
        <v>70</v>
      </c>
      <c r="K13" s="38" t="s">
        <v>71</v>
      </c>
      <c r="L13" s="39">
        <v>1</v>
      </c>
      <c r="M13" s="425"/>
      <c r="N13" s="141">
        <v>2.6</v>
      </c>
      <c r="O13" s="141">
        <v>2.66</v>
      </c>
      <c r="P13" s="141">
        <v>2.71</v>
      </c>
      <c r="Q13" s="426"/>
      <c r="R13" s="141">
        <v>2.73</v>
      </c>
      <c r="S13" s="141">
        <v>2.97</v>
      </c>
      <c r="T13" s="141">
        <v>2.93</v>
      </c>
      <c r="U13" s="223">
        <f t="shared" si="1"/>
        <v>2.97</v>
      </c>
      <c r="V13" s="223">
        <f t="shared" si="2"/>
        <v>2.97</v>
      </c>
      <c r="W13" s="223">
        <f t="shared" si="2"/>
        <v>0</v>
      </c>
      <c r="X13" s="44" t="s">
        <v>73</v>
      </c>
      <c r="Y13" s="53"/>
      <c r="Z13" s="53"/>
      <c r="AA13" s="53"/>
      <c r="AB13" s="53"/>
    </row>
    <row r="14" spans="1:28" ht="20.100000000000001" customHeight="1" x14ac:dyDescent="0.2">
      <c r="A14" s="59">
        <v>6</v>
      </c>
      <c r="B14" s="59"/>
      <c r="C14" s="59"/>
      <c r="D14" s="427">
        <v>2</v>
      </c>
      <c r="E14" s="59">
        <v>26</v>
      </c>
      <c r="F14" s="33" t="s">
        <v>85</v>
      </c>
      <c r="G14" s="34" t="s">
        <v>86</v>
      </c>
      <c r="H14" s="35">
        <v>26668</v>
      </c>
      <c r="I14" s="36">
        <f t="shared" si="0"/>
        <v>16963</v>
      </c>
      <c r="J14" s="37" t="s">
        <v>31</v>
      </c>
      <c r="K14" s="38" t="s">
        <v>71</v>
      </c>
      <c r="L14" s="39">
        <v>1</v>
      </c>
      <c r="M14" s="425">
        <v>1.1899</v>
      </c>
      <c r="N14" s="141">
        <v>2.4</v>
      </c>
      <c r="O14" s="141">
        <v>2.7</v>
      </c>
      <c r="P14" s="141">
        <v>2.85</v>
      </c>
      <c r="Q14" s="426"/>
      <c r="R14" s="141" t="s">
        <v>202</v>
      </c>
      <c r="S14" s="141" t="s">
        <v>202</v>
      </c>
      <c r="T14" s="141" t="s">
        <v>202</v>
      </c>
      <c r="U14" s="223">
        <f t="shared" si="1"/>
        <v>2.85</v>
      </c>
      <c r="V14" s="223">
        <f t="shared" si="2"/>
        <v>2.85</v>
      </c>
      <c r="W14" s="223">
        <f t="shared" si="2"/>
        <v>3.3912149999999999</v>
      </c>
      <c r="X14" s="44" t="s">
        <v>87</v>
      </c>
      <c r="Y14" s="53"/>
      <c r="Z14" s="53"/>
      <c r="AA14" s="53"/>
      <c r="AB14" s="53"/>
    </row>
    <row r="15" spans="1:28" ht="20.100000000000001" customHeight="1" x14ac:dyDescent="0.2">
      <c r="A15" s="59">
        <v>7</v>
      </c>
      <c r="B15" s="59">
        <v>4</v>
      </c>
      <c r="C15" s="428">
        <v>3</v>
      </c>
      <c r="D15" s="59"/>
      <c r="E15" s="59">
        <v>22</v>
      </c>
      <c r="F15" s="33" t="s">
        <v>68</v>
      </c>
      <c r="G15" s="34" t="s">
        <v>69</v>
      </c>
      <c r="H15" s="35">
        <v>38430</v>
      </c>
      <c r="I15" s="36">
        <f t="shared" si="0"/>
        <v>5201</v>
      </c>
      <c r="J15" s="37" t="s">
        <v>70</v>
      </c>
      <c r="K15" s="38" t="s">
        <v>71</v>
      </c>
      <c r="L15" s="39">
        <v>1</v>
      </c>
      <c r="M15" s="425"/>
      <c r="N15" s="141">
        <v>2.71</v>
      </c>
      <c r="O15" s="141">
        <v>2.83</v>
      </c>
      <c r="P15" s="141">
        <v>2.84</v>
      </c>
      <c r="Q15" s="426"/>
      <c r="R15" s="141" t="s">
        <v>202</v>
      </c>
      <c r="S15" s="141" t="s">
        <v>202</v>
      </c>
      <c r="T15" s="141" t="s">
        <v>202</v>
      </c>
      <c r="U15" s="223">
        <f t="shared" si="1"/>
        <v>2.84</v>
      </c>
      <c r="V15" s="223">
        <f t="shared" si="2"/>
        <v>2.84</v>
      </c>
      <c r="W15" s="223">
        <f t="shared" si="2"/>
        <v>0</v>
      </c>
      <c r="X15" s="44" t="s">
        <v>73</v>
      </c>
      <c r="Y15" s="53"/>
      <c r="Z15" s="53"/>
      <c r="AA15" s="53"/>
      <c r="AB15" s="53"/>
    </row>
    <row r="16" spans="1:28" ht="20.100000000000001" customHeight="1" x14ac:dyDescent="0.2">
      <c r="A16" s="59">
        <v>8</v>
      </c>
      <c r="B16" s="59"/>
      <c r="C16" s="59"/>
      <c r="D16" s="427">
        <v>3</v>
      </c>
      <c r="E16" s="59">
        <v>27</v>
      </c>
      <c r="F16" s="33" t="s">
        <v>141</v>
      </c>
      <c r="G16" s="34" t="s">
        <v>142</v>
      </c>
      <c r="H16" s="35">
        <v>23337</v>
      </c>
      <c r="I16" s="36">
        <f t="shared" si="0"/>
        <v>20294</v>
      </c>
      <c r="J16" s="37" t="s">
        <v>90</v>
      </c>
      <c r="K16" s="38" t="s">
        <v>71</v>
      </c>
      <c r="L16" s="39">
        <v>1</v>
      </c>
      <c r="M16" s="425">
        <v>1.3502000000000001</v>
      </c>
      <c r="N16" s="141">
        <v>2.25</v>
      </c>
      <c r="O16" s="141">
        <v>2.37</v>
      </c>
      <c r="P16" s="141">
        <v>2.37</v>
      </c>
      <c r="Q16" s="426"/>
      <c r="R16" s="141">
        <v>2.5099999999999998</v>
      </c>
      <c r="S16" s="141" t="s">
        <v>202</v>
      </c>
      <c r="T16" s="141" t="s">
        <v>202</v>
      </c>
      <c r="U16" s="223">
        <f t="shared" si="1"/>
        <v>2.5099999999999998</v>
      </c>
      <c r="V16" s="223">
        <f t="shared" si="2"/>
        <v>2.5099999999999998</v>
      </c>
      <c r="W16" s="223">
        <f t="shared" si="2"/>
        <v>3.3890020000000001</v>
      </c>
      <c r="X16" s="44" t="s">
        <v>87</v>
      </c>
      <c r="Y16" s="53"/>
      <c r="Z16" s="53"/>
      <c r="AA16" s="53"/>
      <c r="AB16" s="53"/>
    </row>
    <row r="17" spans="1:28" ht="20.100000000000001" customHeight="1" x14ac:dyDescent="0.2">
      <c r="A17" s="59">
        <v>9</v>
      </c>
      <c r="B17" s="59"/>
      <c r="C17" s="59"/>
      <c r="D17" s="427">
        <v>4</v>
      </c>
      <c r="E17" s="59">
        <v>39</v>
      </c>
      <c r="F17" s="33" t="s">
        <v>143</v>
      </c>
      <c r="G17" s="34" t="s">
        <v>144</v>
      </c>
      <c r="H17" s="35">
        <v>21128</v>
      </c>
      <c r="I17" s="36">
        <f t="shared" si="0"/>
        <v>22503</v>
      </c>
      <c r="J17" s="37" t="s">
        <v>31</v>
      </c>
      <c r="K17" s="38" t="s">
        <v>32</v>
      </c>
      <c r="L17" s="39">
        <v>1</v>
      </c>
      <c r="M17" s="425">
        <v>1.4832000000000001</v>
      </c>
      <c r="N17" s="141">
        <v>2</v>
      </c>
      <c r="O17" s="141">
        <v>2.11</v>
      </c>
      <c r="P17" s="141">
        <v>2.35</v>
      </c>
      <c r="Q17" s="426"/>
      <c r="R17" s="141">
        <v>2.4</v>
      </c>
      <c r="S17" s="141">
        <v>2.46</v>
      </c>
      <c r="T17" s="141">
        <v>2.4700000000000002</v>
      </c>
      <c r="U17" s="223">
        <f t="shared" si="1"/>
        <v>2.4700000000000002</v>
      </c>
      <c r="V17" s="223">
        <f t="shared" si="2"/>
        <v>2.4700000000000002</v>
      </c>
      <c r="W17" s="223">
        <f t="shared" si="2"/>
        <v>3.6635040000000005</v>
      </c>
      <c r="X17" s="44" t="s">
        <v>41</v>
      </c>
      <c r="Y17" s="53"/>
      <c r="Z17" s="53"/>
      <c r="AA17" s="53"/>
      <c r="AB17" s="53"/>
    </row>
    <row r="18" spans="1:28" ht="20.100000000000001" customHeight="1" x14ac:dyDescent="0.2">
      <c r="A18" s="59"/>
      <c r="B18" s="59"/>
      <c r="C18" s="59"/>
      <c r="D18" s="59"/>
      <c r="E18" s="59">
        <v>36</v>
      </c>
      <c r="F18" s="33" t="s">
        <v>153</v>
      </c>
      <c r="G18" s="34" t="s">
        <v>154</v>
      </c>
      <c r="H18" s="35">
        <v>31924</v>
      </c>
      <c r="I18" s="36">
        <f>IF(COUNT(H18)=0,"---",43631-H18)</f>
        <v>11707</v>
      </c>
      <c r="J18" s="37" t="s">
        <v>31</v>
      </c>
      <c r="K18" s="38" t="s">
        <v>32</v>
      </c>
      <c r="L18" s="39">
        <v>1</v>
      </c>
      <c r="M18" s="425"/>
      <c r="N18" s="141" t="s">
        <v>202</v>
      </c>
      <c r="O18" s="141" t="s">
        <v>202</v>
      </c>
      <c r="P18" s="141" t="s">
        <v>202</v>
      </c>
      <c r="Q18" s="426"/>
      <c r="R18" s="141"/>
      <c r="S18" s="141"/>
      <c r="T18" s="141"/>
      <c r="U18" s="223">
        <f>MAX(N18:P18,R18:T18)</f>
        <v>0</v>
      </c>
      <c r="V18" s="223">
        <f>U18*L18</f>
        <v>0</v>
      </c>
      <c r="W18" s="223">
        <f>V18*M18</f>
        <v>0</v>
      </c>
      <c r="X18" s="44" t="s">
        <v>41</v>
      </c>
      <c r="Y18" s="53"/>
      <c r="Z18" s="53"/>
      <c r="AA18" s="53"/>
      <c r="AB18" s="53"/>
    </row>
    <row r="19" spans="1:28" ht="20.100000000000001" customHeight="1" x14ac:dyDescent="0.2">
      <c r="A19" s="59"/>
      <c r="B19" s="59"/>
      <c r="C19" s="59"/>
      <c r="D19" s="427"/>
      <c r="E19" s="59">
        <v>56</v>
      </c>
      <c r="F19" s="33" t="s">
        <v>151</v>
      </c>
      <c r="G19" s="34" t="s">
        <v>152</v>
      </c>
      <c r="H19" s="35">
        <v>22159</v>
      </c>
      <c r="I19" s="36">
        <f t="shared" si="0"/>
        <v>21472</v>
      </c>
      <c r="J19" s="37" t="s">
        <v>36</v>
      </c>
      <c r="K19" s="38" t="s">
        <v>46</v>
      </c>
      <c r="L19" s="39">
        <v>1</v>
      </c>
      <c r="M19" s="425">
        <v>1.4135</v>
      </c>
      <c r="N19" s="141" t="s">
        <v>202</v>
      </c>
      <c r="O19" s="141" t="s">
        <v>202</v>
      </c>
      <c r="P19" s="141" t="s">
        <v>202</v>
      </c>
      <c r="Q19" s="426"/>
      <c r="R19" s="141"/>
      <c r="S19" s="141"/>
      <c r="T19" s="141"/>
      <c r="U19" s="223">
        <f t="shared" si="1"/>
        <v>0</v>
      </c>
      <c r="V19" s="223">
        <f t="shared" si="2"/>
        <v>0</v>
      </c>
      <c r="W19" s="223">
        <f t="shared" si="2"/>
        <v>0</v>
      </c>
      <c r="X19" s="44"/>
      <c r="Y19" s="53"/>
      <c r="Z19" s="53"/>
      <c r="AA19" s="53"/>
      <c r="AB19" s="53"/>
    </row>
  </sheetData>
  <mergeCells count="15">
    <mergeCell ref="V7:V8"/>
    <mergeCell ref="W7:W8"/>
    <mergeCell ref="X7:X8"/>
    <mergeCell ref="J7:J8"/>
    <mergeCell ref="K7:K8"/>
    <mergeCell ref="L7:L8"/>
    <mergeCell ref="M7:M8"/>
    <mergeCell ref="N7:T7"/>
    <mergeCell ref="U7:U8"/>
    <mergeCell ref="A7:D7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showZeros="0" workbookViewId="0">
      <selection activeCell="T14" sqref="T14"/>
    </sheetView>
  </sheetViews>
  <sheetFormatPr defaultRowHeight="12.75" x14ac:dyDescent="0.2"/>
  <cols>
    <col min="1" max="5" width="3.140625" style="80" customWidth="1"/>
    <col min="6" max="6" width="10" style="80" customWidth="1"/>
    <col min="7" max="7" width="12.28515625" style="80" customWidth="1"/>
    <col min="8" max="8" width="9" style="80" bestFit="1" customWidth="1"/>
    <col min="9" max="9" width="4.42578125" style="80" customWidth="1"/>
    <col min="10" max="10" width="3.42578125" style="80" customWidth="1"/>
    <col min="11" max="11" width="7.85546875" style="80" customWidth="1"/>
    <col min="12" max="12" width="7" style="80" hidden="1" customWidth="1"/>
    <col min="13" max="13" width="4.42578125" style="80" customWidth="1"/>
    <col min="14" max="14" width="5.42578125" style="80" customWidth="1"/>
    <col min="15" max="17" width="4.5703125" style="80" customWidth="1"/>
    <col min="18" max="18" width="3.42578125" style="80" customWidth="1"/>
    <col min="19" max="21" width="4.5703125" style="80" customWidth="1"/>
    <col min="22" max="24" width="5.5703125" style="80" customWidth="1"/>
    <col min="25" max="25" width="12.5703125" style="80" customWidth="1"/>
    <col min="26" max="26" width="9.5703125" style="80" customWidth="1"/>
    <col min="27" max="27" width="6.42578125" style="80" customWidth="1"/>
    <col min="28" max="30" width="9.5703125" style="80" customWidth="1"/>
    <col min="31" max="16384" width="9.140625" style="80"/>
  </cols>
  <sheetData>
    <row r="1" spans="1:30" ht="20.25" customHeight="1" x14ac:dyDescent="0.3">
      <c r="A1" s="13" t="s">
        <v>8</v>
      </c>
      <c r="B1" s="14"/>
      <c r="C1" s="14"/>
      <c r="D1" s="14"/>
      <c r="E1" s="14"/>
      <c r="F1" s="15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</row>
    <row r="2" spans="1:30" ht="12.75" customHeight="1" x14ac:dyDescent="0.2">
      <c r="A2" s="14"/>
      <c r="B2" s="14"/>
      <c r="C2" s="14"/>
      <c r="D2" s="14"/>
      <c r="E2" s="14"/>
      <c r="F2" s="135" t="s">
        <v>246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30" ht="12.75" customHeight="1" x14ac:dyDescent="0.2"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30" ht="20.100000000000001" customHeight="1" x14ac:dyDescent="0.2">
      <c r="A4" s="170"/>
      <c r="B4" s="170"/>
      <c r="C4" s="170"/>
      <c r="D4" s="170"/>
      <c r="E4" s="170"/>
      <c r="F4" s="171" t="s">
        <v>252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</row>
    <row r="5" spans="1:30" ht="2.1" customHeight="1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</row>
    <row r="6" spans="1:30" ht="20.100000000000001" customHeight="1" x14ac:dyDescent="0.2">
      <c r="A6" s="401"/>
      <c r="B6" s="401"/>
      <c r="C6" s="401"/>
      <c r="D6" s="401"/>
      <c r="E6" s="401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402"/>
      <c r="W6" s="402"/>
      <c r="X6" s="402"/>
      <c r="Y6" s="170"/>
      <c r="Z6" s="170"/>
      <c r="AA6" s="170"/>
      <c r="AB6" s="170"/>
      <c r="AC6" s="170"/>
      <c r="AD6" s="170"/>
    </row>
    <row r="7" spans="1:30" ht="20.100000000000001" customHeight="1" x14ac:dyDescent="0.2">
      <c r="A7" s="278" t="s">
        <v>11</v>
      </c>
      <c r="B7" s="278"/>
      <c r="C7" s="278"/>
      <c r="D7" s="278"/>
      <c r="E7" s="403" t="s">
        <v>65</v>
      </c>
      <c r="F7" s="280" t="s">
        <v>13</v>
      </c>
      <c r="G7" s="259" t="s">
        <v>14</v>
      </c>
      <c r="H7" s="274" t="s">
        <v>15</v>
      </c>
      <c r="I7" s="259" t="s">
        <v>16</v>
      </c>
      <c r="J7" s="259" t="s">
        <v>17</v>
      </c>
      <c r="K7" s="259" t="s">
        <v>18</v>
      </c>
      <c r="L7" s="395" t="s">
        <v>118</v>
      </c>
      <c r="M7" s="259" t="s">
        <v>19</v>
      </c>
      <c r="N7" s="274" t="s">
        <v>20</v>
      </c>
      <c r="O7" s="274" t="s">
        <v>21</v>
      </c>
      <c r="P7" s="274"/>
      <c r="Q7" s="274"/>
      <c r="R7" s="274"/>
      <c r="S7" s="274"/>
      <c r="T7" s="274"/>
      <c r="U7" s="274"/>
      <c r="V7" s="275" t="s">
        <v>22</v>
      </c>
      <c r="W7" s="404" t="s">
        <v>23</v>
      </c>
      <c r="X7" s="274" t="s">
        <v>24</v>
      </c>
      <c r="Y7" s="246" t="s">
        <v>25</v>
      </c>
      <c r="Z7" s="170"/>
      <c r="AA7" s="170"/>
      <c r="AB7" s="170"/>
      <c r="AC7" s="170"/>
      <c r="AD7" s="170"/>
    </row>
    <row r="8" spans="1:30" ht="15" customHeight="1" x14ac:dyDescent="0.2">
      <c r="A8" s="59" t="s">
        <v>26</v>
      </c>
      <c r="B8" s="59" t="s">
        <v>94</v>
      </c>
      <c r="C8" s="59" t="s">
        <v>67</v>
      </c>
      <c r="D8" s="59" t="s">
        <v>27</v>
      </c>
      <c r="E8" s="405"/>
      <c r="F8" s="280"/>
      <c r="G8" s="259"/>
      <c r="H8" s="274"/>
      <c r="I8" s="259"/>
      <c r="J8" s="259"/>
      <c r="K8" s="259"/>
      <c r="L8" s="395"/>
      <c r="M8" s="259"/>
      <c r="N8" s="274"/>
      <c r="O8" s="58">
        <v>1</v>
      </c>
      <c r="P8" s="58">
        <v>2</v>
      </c>
      <c r="Q8" s="58">
        <v>3</v>
      </c>
      <c r="R8" s="406" t="s">
        <v>28</v>
      </c>
      <c r="S8" s="58">
        <v>4</v>
      </c>
      <c r="T8" s="58">
        <v>5</v>
      </c>
      <c r="U8" s="58">
        <v>6</v>
      </c>
      <c r="V8" s="275"/>
      <c r="W8" s="404"/>
      <c r="X8" s="274"/>
      <c r="Y8" s="246"/>
      <c r="Z8" s="170"/>
      <c r="AA8" s="170"/>
      <c r="AB8" s="170"/>
      <c r="AC8" s="170"/>
      <c r="AD8" s="170"/>
    </row>
    <row r="9" spans="1:30" s="170" customFormat="1" ht="18" customHeight="1" x14ac:dyDescent="0.25">
      <c r="A9" s="398">
        <v>1</v>
      </c>
      <c r="B9" s="398"/>
      <c r="C9" s="398"/>
      <c r="D9" s="398"/>
      <c r="E9" s="398">
        <v>35</v>
      </c>
      <c r="F9" s="33" t="s">
        <v>29</v>
      </c>
      <c r="G9" s="407" t="s">
        <v>30</v>
      </c>
      <c r="H9" s="35">
        <v>35360</v>
      </c>
      <c r="I9" s="36">
        <f t="shared" ref="I9:I28" si="0">IF(COUNT(H9)=0,"---",43631-H9)</f>
        <v>8271</v>
      </c>
      <c r="J9" s="37" t="s">
        <v>31</v>
      </c>
      <c r="K9" s="75" t="s">
        <v>32</v>
      </c>
      <c r="L9" s="181"/>
      <c r="M9" s="39">
        <v>1</v>
      </c>
      <c r="N9" s="408"/>
      <c r="O9" s="76">
        <v>6.06</v>
      </c>
      <c r="P9" s="76">
        <v>6.17</v>
      </c>
      <c r="Q9" s="76">
        <v>5.99</v>
      </c>
      <c r="R9" s="76">
        <v>8</v>
      </c>
      <c r="S9" s="76" t="s">
        <v>202</v>
      </c>
      <c r="T9" s="76" t="s">
        <v>202</v>
      </c>
      <c r="U9" s="76" t="s">
        <v>202</v>
      </c>
      <c r="V9" s="223">
        <f t="shared" ref="V9:V23" si="1">MAX(O9:Q9,S9:U9)</f>
        <v>6.17</v>
      </c>
      <c r="W9" s="223">
        <f t="shared" ref="W9:X23" si="2">V9*M9</f>
        <v>6.17</v>
      </c>
      <c r="X9" s="223">
        <f t="shared" si="2"/>
        <v>0</v>
      </c>
      <c r="Y9" s="181" t="s">
        <v>33</v>
      </c>
    </row>
    <row r="10" spans="1:30" s="170" customFormat="1" ht="18" customHeight="1" x14ac:dyDescent="0.25">
      <c r="A10" s="398">
        <v>2</v>
      </c>
      <c r="B10" s="398"/>
      <c r="C10" s="398"/>
      <c r="D10" s="398"/>
      <c r="E10" s="398">
        <v>6</v>
      </c>
      <c r="F10" s="33" t="s">
        <v>156</v>
      </c>
      <c r="G10" s="407" t="s">
        <v>157</v>
      </c>
      <c r="H10" s="35">
        <v>34926</v>
      </c>
      <c r="I10" s="36">
        <f t="shared" si="0"/>
        <v>8705</v>
      </c>
      <c r="J10" s="37" t="s">
        <v>45</v>
      </c>
      <c r="K10" s="75" t="s">
        <v>97</v>
      </c>
      <c r="L10" s="181"/>
      <c r="M10" s="39">
        <v>1.1000000000000001</v>
      </c>
      <c r="N10" s="408"/>
      <c r="O10" s="76" t="s">
        <v>38</v>
      </c>
      <c r="P10" s="76" t="s">
        <v>38</v>
      </c>
      <c r="Q10" s="141">
        <v>4.5999999999999996</v>
      </c>
      <c r="R10" s="76">
        <v>6</v>
      </c>
      <c r="S10" s="76">
        <v>4.25</v>
      </c>
      <c r="T10" s="76">
        <v>5.45</v>
      </c>
      <c r="U10" s="76" t="s">
        <v>38</v>
      </c>
      <c r="V10" s="223">
        <f t="shared" si="1"/>
        <v>5.45</v>
      </c>
      <c r="W10" s="223">
        <f t="shared" si="2"/>
        <v>5.995000000000001</v>
      </c>
      <c r="X10" s="223">
        <f t="shared" si="2"/>
        <v>0</v>
      </c>
      <c r="Y10" s="181" t="s">
        <v>98</v>
      </c>
    </row>
    <row r="11" spans="1:30" s="170" customFormat="1" ht="18" customHeight="1" x14ac:dyDescent="0.25">
      <c r="A11" s="398">
        <v>3</v>
      </c>
      <c r="B11" s="398"/>
      <c r="C11" s="398"/>
      <c r="D11" s="398"/>
      <c r="E11" s="398">
        <v>10</v>
      </c>
      <c r="F11" s="33" t="s">
        <v>34</v>
      </c>
      <c r="G11" s="407" t="s">
        <v>35</v>
      </c>
      <c r="H11" s="35">
        <v>36013</v>
      </c>
      <c r="I11" s="36">
        <f t="shared" si="0"/>
        <v>7618</v>
      </c>
      <c r="J11" s="37" t="s">
        <v>31</v>
      </c>
      <c r="K11" s="75" t="s">
        <v>97</v>
      </c>
      <c r="L11" s="181"/>
      <c r="M11" s="39">
        <v>1</v>
      </c>
      <c r="N11" s="408"/>
      <c r="O11" s="76">
        <v>4.7</v>
      </c>
      <c r="P11" s="76">
        <v>4.6399999999999997</v>
      </c>
      <c r="Q11" s="76">
        <v>5.16</v>
      </c>
      <c r="R11" s="76">
        <v>7</v>
      </c>
      <c r="S11" s="76">
        <v>4.87</v>
      </c>
      <c r="T11" s="76">
        <v>5.07</v>
      </c>
      <c r="U11" s="76">
        <v>4.8</v>
      </c>
      <c r="V11" s="223">
        <f t="shared" si="1"/>
        <v>5.16</v>
      </c>
      <c r="W11" s="223">
        <f t="shared" si="2"/>
        <v>5.16</v>
      </c>
      <c r="X11" s="223">
        <f t="shared" si="2"/>
        <v>0</v>
      </c>
      <c r="Y11" s="181"/>
    </row>
    <row r="12" spans="1:30" s="170" customFormat="1" ht="18" customHeight="1" x14ac:dyDescent="0.25">
      <c r="A12" s="398">
        <v>4</v>
      </c>
      <c r="B12" s="398"/>
      <c r="C12" s="398"/>
      <c r="D12" s="398"/>
      <c r="E12" s="398">
        <v>41</v>
      </c>
      <c r="F12" s="33" t="s">
        <v>214</v>
      </c>
      <c r="G12" s="407" t="s">
        <v>215</v>
      </c>
      <c r="H12" s="35">
        <v>35195</v>
      </c>
      <c r="I12" s="36">
        <f t="shared" si="0"/>
        <v>8436</v>
      </c>
      <c r="J12" s="37" t="s">
        <v>31</v>
      </c>
      <c r="K12" s="75" t="s">
        <v>112</v>
      </c>
      <c r="L12" s="181"/>
      <c r="M12" s="39">
        <v>1</v>
      </c>
      <c r="N12" s="408"/>
      <c r="O12" s="76">
        <v>5.0199999999999996</v>
      </c>
      <c r="P12" s="76">
        <v>4.67</v>
      </c>
      <c r="Q12" s="76">
        <v>3.76</v>
      </c>
      <c r="R12" s="76">
        <v>5</v>
      </c>
      <c r="S12" s="76">
        <v>4.2699999999999996</v>
      </c>
      <c r="T12" s="76">
        <v>5.0199999999999996</v>
      </c>
      <c r="U12" s="76">
        <v>4.8099999999999996</v>
      </c>
      <c r="V12" s="223">
        <f t="shared" si="1"/>
        <v>5.0199999999999996</v>
      </c>
      <c r="W12" s="223">
        <f t="shared" si="2"/>
        <v>5.0199999999999996</v>
      </c>
      <c r="X12" s="223">
        <f t="shared" si="2"/>
        <v>0</v>
      </c>
      <c r="Y12" s="181" t="s">
        <v>41</v>
      </c>
    </row>
    <row r="13" spans="1:30" s="170" customFormat="1" ht="18" customHeight="1" x14ac:dyDescent="0.25">
      <c r="A13" s="398" t="s">
        <v>42</v>
      </c>
      <c r="B13" s="398"/>
      <c r="C13" s="398"/>
      <c r="D13" s="409">
        <v>1</v>
      </c>
      <c r="E13" s="398">
        <v>53</v>
      </c>
      <c r="F13" s="33" t="s">
        <v>43</v>
      </c>
      <c r="G13" s="407" t="s">
        <v>44</v>
      </c>
      <c r="H13" s="35">
        <v>21585</v>
      </c>
      <c r="I13" s="36">
        <f t="shared" si="0"/>
        <v>22046</v>
      </c>
      <c r="J13" s="37" t="s">
        <v>45</v>
      </c>
      <c r="K13" s="75" t="s">
        <v>46</v>
      </c>
      <c r="L13" s="181"/>
      <c r="M13" s="39">
        <v>1.1000000000000001</v>
      </c>
      <c r="N13" s="408">
        <v>1.4414</v>
      </c>
      <c r="O13" s="76">
        <v>3.7</v>
      </c>
      <c r="P13" s="76">
        <v>3.81</v>
      </c>
      <c r="Q13" s="141">
        <v>2.12</v>
      </c>
      <c r="R13" s="76">
        <v>4</v>
      </c>
      <c r="S13" s="76" t="s">
        <v>202</v>
      </c>
      <c r="T13" s="76" t="s">
        <v>202</v>
      </c>
      <c r="U13" s="76" t="s">
        <v>202</v>
      </c>
      <c r="V13" s="223">
        <f t="shared" si="1"/>
        <v>3.81</v>
      </c>
      <c r="W13" s="223">
        <f t="shared" si="2"/>
        <v>4.1910000000000007</v>
      </c>
      <c r="X13" s="223">
        <f t="shared" si="2"/>
        <v>6.0409074000000009</v>
      </c>
      <c r="Y13" s="181"/>
    </row>
    <row r="14" spans="1:30" s="170" customFormat="1" ht="18" customHeight="1" x14ac:dyDescent="0.25">
      <c r="A14" s="398">
        <v>5</v>
      </c>
      <c r="B14" s="398"/>
      <c r="C14" s="398"/>
      <c r="D14" s="409">
        <v>2</v>
      </c>
      <c r="E14" s="398">
        <v>29</v>
      </c>
      <c r="F14" s="33" t="s">
        <v>103</v>
      </c>
      <c r="G14" s="407" t="s">
        <v>104</v>
      </c>
      <c r="H14" s="35">
        <v>25561</v>
      </c>
      <c r="I14" s="36">
        <f t="shared" si="0"/>
        <v>18070</v>
      </c>
      <c r="J14" s="37" t="s">
        <v>90</v>
      </c>
      <c r="K14" s="75" t="s">
        <v>71</v>
      </c>
      <c r="L14" s="181"/>
      <c r="M14" s="39">
        <v>1</v>
      </c>
      <c r="N14" s="408">
        <v>1.2388999999999999</v>
      </c>
      <c r="O14" s="76">
        <v>3.31</v>
      </c>
      <c r="P14" s="76">
        <v>3.65</v>
      </c>
      <c r="Q14" s="76">
        <v>3.81</v>
      </c>
      <c r="R14" s="76">
        <v>3</v>
      </c>
      <c r="S14" s="76">
        <v>3.81</v>
      </c>
      <c r="T14" s="76">
        <v>3.86</v>
      </c>
      <c r="U14" s="76">
        <v>3.98</v>
      </c>
      <c r="V14" s="223">
        <f t="shared" si="1"/>
        <v>3.98</v>
      </c>
      <c r="W14" s="223">
        <f t="shared" si="2"/>
        <v>3.98</v>
      </c>
      <c r="X14" s="223">
        <f t="shared" si="2"/>
        <v>4.9308219999999992</v>
      </c>
      <c r="Y14" s="181" t="s">
        <v>73</v>
      </c>
    </row>
    <row r="15" spans="1:30" s="170" customFormat="1" ht="18" customHeight="1" x14ac:dyDescent="0.25">
      <c r="A15" s="398">
        <v>6</v>
      </c>
      <c r="B15" s="398"/>
      <c r="C15" s="398"/>
      <c r="D15" s="398"/>
      <c r="E15" s="398">
        <v>30</v>
      </c>
      <c r="F15" s="33" t="s">
        <v>163</v>
      </c>
      <c r="G15" s="407" t="s">
        <v>164</v>
      </c>
      <c r="H15" s="35">
        <v>34027</v>
      </c>
      <c r="I15" s="36">
        <f t="shared" si="0"/>
        <v>9604</v>
      </c>
      <c r="J15" s="37" t="s">
        <v>31</v>
      </c>
      <c r="K15" s="75" t="s">
        <v>71</v>
      </c>
      <c r="L15" s="181"/>
      <c r="M15" s="39">
        <v>1</v>
      </c>
      <c r="N15" s="408"/>
      <c r="O15" s="76">
        <v>3.56</v>
      </c>
      <c r="P15" s="76">
        <v>3.61</v>
      </c>
      <c r="Q15" s="76">
        <v>3.76</v>
      </c>
      <c r="R15" s="76">
        <v>2</v>
      </c>
      <c r="S15" s="76" t="s">
        <v>202</v>
      </c>
      <c r="T15" s="76" t="s">
        <v>202</v>
      </c>
      <c r="U15" s="76" t="s">
        <v>202</v>
      </c>
      <c r="V15" s="223">
        <f t="shared" si="1"/>
        <v>3.76</v>
      </c>
      <c r="W15" s="223">
        <f t="shared" si="2"/>
        <v>3.76</v>
      </c>
      <c r="X15" s="223">
        <f t="shared" si="2"/>
        <v>0</v>
      </c>
      <c r="Y15" s="181" t="s">
        <v>73</v>
      </c>
    </row>
    <row r="16" spans="1:30" s="170" customFormat="1" ht="18" customHeight="1" x14ac:dyDescent="0.25">
      <c r="A16" s="398">
        <v>7</v>
      </c>
      <c r="B16" s="398"/>
      <c r="C16" s="410">
        <v>1</v>
      </c>
      <c r="D16" s="398"/>
      <c r="E16" s="398">
        <v>46</v>
      </c>
      <c r="F16" s="33" t="s">
        <v>125</v>
      </c>
      <c r="G16" s="407" t="s">
        <v>126</v>
      </c>
      <c r="H16" s="35">
        <v>38584</v>
      </c>
      <c r="I16" s="36">
        <f t="shared" si="0"/>
        <v>5047</v>
      </c>
      <c r="J16" s="37" t="s">
        <v>31</v>
      </c>
      <c r="K16" s="75" t="s">
        <v>112</v>
      </c>
      <c r="L16" s="181"/>
      <c r="M16" s="39">
        <v>1</v>
      </c>
      <c r="N16" s="408"/>
      <c r="O16" s="76" t="s">
        <v>38</v>
      </c>
      <c r="P16" s="76">
        <v>3.58</v>
      </c>
      <c r="Q16" s="141">
        <v>3.5</v>
      </c>
      <c r="R16" s="76">
        <v>1</v>
      </c>
      <c r="S16" s="76" t="s">
        <v>202</v>
      </c>
      <c r="T16" s="76" t="s">
        <v>202</v>
      </c>
      <c r="U16" s="76" t="s">
        <v>202</v>
      </c>
      <c r="V16" s="223">
        <f t="shared" si="1"/>
        <v>3.58</v>
      </c>
      <c r="W16" s="223">
        <f t="shared" si="2"/>
        <v>3.58</v>
      </c>
      <c r="X16" s="223">
        <f t="shared" si="2"/>
        <v>0</v>
      </c>
      <c r="Y16" s="181" t="s">
        <v>119</v>
      </c>
    </row>
    <row r="17" spans="1:25" s="170" customFormat="1" ht="18" customHeight="1" x14ac:dyDescent="0.25">
      <c r="A17" s="398">
        <v>8</v>
      </c>
      <c r="B17" s="398"/>
      <c r="C17" s="398"/>
      <c r="D17" s="409">
        <v>3</v>
      </c>
      <c r="E17" s="398">
        <v>31</v>
      </c>
      <c r="F17" s="33" t="s">
        <v>39</v>
      </c>
      <c r="G17" s="407" t="s">
        <v>40</v>
      </c>
      <c r="H17" s="35">
        <v>23542</v>
      </c>
      <c r="I17" s="36">
        <f t="shared" si="0"/>
        <v>20089</v>
      </c>
      <c r="J17" s="37" t="s">
        <v>31</v>
      </c>
      <c r="K17" s="75" t="s">
        <v>32</v>
      </c>
      <c r="L17" s="181"/>
      <c r="M17" s="39">
        <v>1</v>
      </c>
      <c r="N17" s="408">
        <v>1.3233999999999999</v>
      </c>
      <c r="O17" s="76">
        <v>3.52</v>
      </c>
      <c r="P17" s="76" t="s">
        <v>38</v>
      </c>
      <c r="Q17" s="141">
        <v>3.5</v>
      </c>
      <c r="R17" s="76"/>
      <c r="S17" s="76"/>
      <c r="T17" s="76"/>
      <c r="U17" s="76"/>
      <c r="V17" s="223">
        <f t="shared" si="1"/>
        <v>3.52</v>
      </c>
      <c r="W17" s="223">
        <f t="shared" si="2"/>
        <v>3.52</v>
      </c>
      <c r="X17" s="223">
        <f t="shared" si="2"/>
        <v>4.6583679999999994</v>
      </c>
      <c r="Y17" s="181" t="s">
        <v>41</v>
      </c>
    </row>
    <row r="18" spans="1:25" s="170" customFormat="1" ht="18" customHeight="1" x14ac:dyDescent="0.25">
      <c r="A18" s="398">
        <v>9</v>
      </c>
      <c r="B18" s="398"/>
      <c r="C18" s="410">
        <v>2</v>
      </c>
      <c r="D18" s="398"/>
      <c r="E18" s="398">
        <v>45</v>
      </c>
      <c r="F18" s="33" t="s">
        <v>127</v>
      </c>
      <c r="G18" s="407" t="s">
        <v>128</v>
      </c>
      <c r="H18" s="35">
        <v>39289</v>
      </c>
      <c r="I18" s="36">
        <f t="shared" si="0"/>
        <v>4342</v>
      </c>
      <c r="J18" s="37" t="s">
        <v>31</v>
      </c>
      <c r="K18" s="75" t="s">
        <v>112</v>
      </c>
      <c r="L18" s="181"/>
      <c r="M18" s="39">
        <v>1</v>
      </c>
      <c r="N18" s="408"/>
      <c r="O18" s="76" t="s">
        <v>202</v>
      </c>
      <c r="P18" s="76">
        <v>3.49</v>
      </c>
      <c r="Q18" s="76">
        <v>3.38</v>
      </c>
      <c r="R18" s="76"/>
      <c r="S18" s="76"/>
      <c r="T18" s="76"/>
      <c r="U18" s="76"/>
      <c r="V18" s="223">
        <f t="shared" si="1"/>
        <v>3.49</v>
      </c>
      <c r="W18" s="223">
        <f t="shared" si="2"/>
        <v>3.49</v>
      </c>
      <c r="X18" s="223">
        <f t="shared" si="2"/>
        <v>0</v>
      </c>
      <c r="Y18" s="181" t="s">
        <v>119</v>
      </c>
    </row>
    <row r="19" spans="1:25" s="170" customFormat="1" ht="18" customHeight="1" x14ac:dyDescent="0.25">
      <c r="A19" s="398">
        <v>10</v>
      </c>
      <c r="B19" s="398"/>
      <c r="C19" s="398"/>
      <c r="D19" s="409">
        <v>4</v>
      </c>
      <c r="E19" s="398">
        <v>28</v>
      </c>
      <c r="F19" s="33" t="s">
        <v>165</v>
      </c>
      <c r="G19" s="407" t="s">
        <v>166</v>
      </c>
      <c r="H19" s="35">
        <v>19298</v>
      </c>
      <c r="I19" s="36">
        <f t="shared" si="0"/>
        <v>24333</v>
      </c>
      <c r="J19" s="37" t="s">
        <v>90</v>
      </c>
      <c r="K19" s="75" t="s">
        <v>71</v>
      </c>
      <c r="L19" s="181"/>
      <c r="M19" s="39">
        <v>1</v>
      </c>
      <c r="N19" s="408">
        <v>1.5824</v>
      </c>
      <c r="O19" s="76">
        <v>3.25</v>
      </c>
      <c r="P19" s="76">
        <v>3.4</v>
      </c>
      <c r="Q19" s="76">
        <v>3.25</v>
      </c>
      <c r="R19" s="76"/>
      <c r="S19" s="76"/>
      <c r="T19" s="76"/>
      <c r="U19" s="76"/>
      <c r="V19" s="223">
        <f t="shared" si="1"/>
        <v>3.4</v>
      </c>
      <c r="W19" s="223">
        <f t="shared" si="2"/>
        <v>3.4</v>
      </c>
      <c r="X19" s="223">
        <f t="shared" si="2"/>
        <v>5.3801600000000001</v>
      </c>
      <c r="Y19" s="416" t="s">
        <v>87</v>
      </c>
    </row>
    <row r="20" spans="1:25" s="170" customFormat="1" ht="18" customHeight="1" x14ac:dyDescent="0.25">
      <c r="A20" s="398">
        <v>11</v>
      </c>
      <c r="B20" s="398"/>
      <c r="C20" s="398"/>
      <c r="D20" s="409">
        <v>5</v>
      </c>
      <c r="E20" s="398"/>
      <c r="F20" s="33" t="s">
        <v>173</v>
      </c>
      <c r="G20" s="407" t="s">
        <v>174</v>
      </c>
      <c r="H20" s="35">
        <v>28768</v>
      </c>
      <c r="I20" s="36">
        <f t="shared" si="0"/>
        <v>14863</v>
      </c>
      <c r="J20" s="37" t="s">
        <v>36</v>
      </c>
      <c r="K20" s="75" t="s">
        <v>97</v>
      </c>
      <c r="L20" s="181"/>
      <c r="M20" s="39">
        <v>1</v>
      </c>
      <c r="N20" s="408">
        <v>0.95450000000000002</v>
      </c>
      <c r="O20" s="76" t="s">
        <v>38</v>
      </c>
      <c r="P20" s="76">
        <v>3.27</v>
      </c>
      <c r="Q20" s="76" t="s">
        <v>38</v>
      </c>
      <c r="R20" s="76"/>
      <c r="S20" s="76"/>
      <c r="T20" s="76"/>
      <c r="U20" s="76"/>
      <c r="V20" s="223">
        <f t="shared" si="1"/>
        <v>3.27</v>
      </c>
      <c r="W20" s="223">
        <f t="shared" si="2"/>
        <v>3.27</v>
      </c>
      <c r="X20" s="223">
        <f t="shared" si="2"/>
        <v>3.1212149999999999</v>
      </c>
      <c r="Y20" s="181"/>
    </row>
    <row r="21" spans="1:25" s="170" customFormat="1" ht="18" customHeight="1" x14ac:dyDescent="0.25">
      <c r="A21" s="398">
        <v>12</v>
      </c>
      <c r="B21" s="398"/>
      <c r="C21" s="398"/>
      <c r="D21" s="409">
        <v>6</v>
      </c>
      <c r="E21" s="398">
        <v>2</v>
      </c>
      <c r="F21" s="33" t="s">
        <v>186</v>
      </c>
      <c r="G21" s="407" t="s">
        <v>187</v>
      </c>
      <c r="H21" s="35">
        <v>24809</v>
      </c>
      <c r="I21" s="36">
        <f t="shared" si="0"/>
        <v>18822</v>
      </c>
      <c r="J21" s="37" t="s">
        <v>36</v>
      </c>
      <c r="K21" s="75" t="s">
        <v>97</v>
      </c>
      <c r="L21" s="181"/>
      <c r="M21" s="39">
        <v>1</v>
      </c>
      <c r="N21" s="408">
        <v>1.2713000000000001</v>
      </c>
      <c r="O21" s="76">
        <v>2.89</v>
      </c>
      <c r="P21" s="76">
        <v>2.92</v>
      </c>
      <c r="Q21" s="76">
        <v>2.97</v>
      </c>
      <c r="R21" s="76"/>
      <c r="S21" s="76"/>
      <c r="T21" s="76"/>
      <c r="U21" s="76"/>
      <c r="V21" s="223">
        <f t="shared" si="1"/>
        <v>2.97</v>
      </c>
      <c r="W21" s="223">
        <f t="shared" si="2"/>
        <v>2.97</v>
      </c>
      <c r="X21" s="223">
        <f t="shared" si="2"/>
        <v>3.7757610000000006</v>
      </c>
      <c r="Y21" s="181"/>
    </row>
    <row r="22" spans="1:25" s="170" customFormat="1" ht="18" customHeight="1" x14ac:dyDescent="0.25">
      <c r="A22" s="398">
        <v>13</v>
      </c>
      <c r="B22" s="398"/>
      <c r="C22" s="410">
        <v>3</v>
      </c>
      <c r="D22" s="398"/>
      <c r="E22" s="398">
        <v>52</v>
      </c>
      <c r="F22" s="33" t="s">
        <v>129</v>
      </c>
      <c r="G22" s="407" t="s">
        <v>130</v>
      </c>
      <c r="H22" s="35">
        <v>39111</v>
      </c>
      <c r="I22" s="36">
        <f t="shared" si="0"/>
        <v>4520</v>
      </c>
      <c r="J22" s="37" t="s">
        <v>31</v>
      </c>
      <c r="K22" s="75" t="s">
        <v>112</v>
      </c>
      <c r="L22" s="181"/>
      <c r="M22" s="39">
        <v>1</v>
      </c>
      <c r="N22" s="408"/>
      <c r="O22" s="76">
        <v>2.82</v>
      </c>
      <c r="P22" s="76">
        <v>2.95</v>
      </c>
      <c r="Q22" s="76">
        <v>2.94</v>
      </c>
      <c r="R22" s="76"/>
      <c r="S22" s="76"/>
      <c r="T22" s="76"/>
      <c r="U22" s="76"/>
      <c r="V22" s="223">
        <f t="shared" si="1"/>
        <v>2.95</v>
      </c>
      <c r="W22" s="223">
        <f t="shared" si="2"/>
        <v>2.95</v>
      </c>
      <c r="X22" s="223">
        <f t="shared" si="2"/>
        <v>0</v>
      </c>
      <c r="Y22" s="181" t="s">
        <v>119</v>
      </c>
    </row>
    <row r="23" spans="1:25" s="170" customFormat="1" ht="18" customHeight="1" x14ac:dyDescent="0.25">
      <c r="A23" s="398">
        <v>14</v>
      </c>
      <c r="B23" s="398"/>
      <c r="C23" s="398"/>
      <c r="D23" s="409">
        <v>7</v>
      </c>
      <c r="E23" s="398">
        <v>32</v>
      </c>
      <c r="F23" s="33" t="s">
        <v>171</v>
      </c>
      <c r="G23" s="407" t="s">
        <v>40</v>
      </c>
      <c r="H23" s="35">
        <v>20248</v>
      </c>
      <c r="I23" s="36">
        <f t="shared" si="0"/>
        <v>23383</v>
      </c>
      <c r="J23" s="37" t="s">
        <v>31</v>
      </c>
      <c r="K23" s="75" t="s">
        <v>32</v>
      </c>
      <c r="L23" s="181"/>
      <c r="M23" s="39">
        <v>1</v>
      </c>
      <c r="N23" s="408">
        <v>1.5324</v>
      </c>
      <c r="O23" s="76">
        <v>2.0499999999999998</v>
      </c>
      <c r="P23" s="76">
        <v>2.66</v>
      </c>
      <c r="Q23" s="76">
        <v>2.63</v>
      </c>
      <c r="R23" s="76"/>
      <c r="S23" s="76"/>
      <c r="T23" s="76"/>
      <c r="U23" s="76"/>
      <c r="V23" s="223">
        <f t="shared" si="1"/>
        <v>2.66</v>
      </c>
      <c r="W23" s="223">
        <f t="shared" si="2"/>
        <v>2.66</v>
      </c>
      <c r="X23" s="223">
        <f t="shared" si="2"/>
        <v>4.0761840000000005</v>
      </c>
      <c r="Y23" s="181" t="s">
        <v>41</v>
      </c>
    </row>
    <row r="24" spans="1:25" s="170" customFormat="1" ht="18" customHeight="1" x14ac:dyDescent="0.25">
      <c r="A24" s="398"/>
      <c r="B24" s="398"/>
      <c r="C24" s="398"/>
      <c r="D24" s="398"/>
      <c r="E24" s="398">
        <v>20</v>
      </c>
      <c r="F24" s="33" t="s">
        <v>107</v>
      </c>
      <c r="G24" s="407" t="s">
        <v>108</v>
      </c>
      <c r="H24" s="35">
        <v>21607</v>
      </c>
      <c r="I24" s="36">
        <f t="shared" si="0"/>
        <v>22024</v>
      </c>
      <c r="J24" s="37" t="s">
        <v>109</v>
      </c>
      <c r="K24" s="75" t="s">
        <v>71</v>
      </c>
      <c r="L24" s="181"/>
      <c r="M24" s="39">
        <v>1</v>
      </c>
      <c r="N24" s="408">
        <v>1.4414</v>
      </c>
      <c r="O24" s="76" t="s">
        <v>202</v>
      </c>
      <c r="P24" s="76" t="s">
        <v>202</v>
      </c>
      <c r="Q24" s="76" t="s">
        <v>202</v>
      </c>
      <c r="R24" s="76"/>
      <c r="S24" s="76"/>
      <c r="T24" s="76"/>
      <c r="U24" s="76"/>
      <c r="V24" s="223" t="s">
        <v>47</v>
      </c>
      <c r="W24" s="223"/>
      <c r="X24" s="223"/>
      <c r="Y24" s="181" t="s">
        <v>73</v>
      </c>
    </row>
    <row r="25" spans="1:25" s="170" customFormat="1" ht="18" customHeight="1" x14ac:dyDescent="0.25">
      <c r="A25" s="398"/>
      <c r="B25" s="398"/>
      <c r="C25" s="398"/>
      <c r="D25" s="398"/>
      <c r="E25" s="398">
        <v>40</v>
      </c>
      <c r="F25" s="33" t="s">
        <v>175</v>
      </c>
      <c r="G25" s="407" t="s">
        <v>176</v>
      </c>
      <c r="H25" s="35">
        <v>37802</v>
      </c>
      <c r="I25" s="36">
        <f t="shared" si="0"/>
        <v>5829</v>
      </c>
      <c r="J25" s="37" t="s">
        <v>31</v>
      </c>
      <c r="K25" s="75" t="s">
        <v>112</v>
      </c>
      <c r="L25" s="181"/>
      <c r="M25" s="39">
        <v>1</v>
      </c>
      <c r="N25" s="408"/>
      <c r="O25" s="76" t="s">
        <v>202</v>
      </c>
      <c r="P25" s="76" t="s">
        <v>202</v>
      </c>
      <c r="Q25" s="76" t="s">
        <v>202</v>
      </c>
      <c r="R25" s="76"/>
      <c r="S25" s="76"/>
      <c r="T25" s="76"/>
      <c r="U25" s="76"/>
      <c r="V25" s="223" t="s">
        <v>47</v>
      </c>
      <c r="W25" s="223"/>
      <c r="X25" s="223"/>
      <c r="Y25" s="181" t="s">
        <v>119</v>
      </c>
    </row>
    <row r="26" spans="1:25" s="170" customFormat="1" ht="18" customHeight="1" x14ac:dyDescent="0.25">
      <c r="A26" s="398"/>
      <c r="B26" s="398"/>
      <c r="C26" s="398"/>
      <c r="D26" s="398"/>
      <c r="E26" s="398">
        <v>1</v>
      </c>
      <c r="F26" s="33" t="s">
        <v>167</v>
      </c>
      <c r="G26" s="407" t="s">
        <v>168</v>
      </c>
      <c r="H26" s="35">
        <v>26463</v>
      </c>
      <c r="I26" s="36">
        <f t="shared" si="0"/>
        <v>17168</v>
      </c>
      <c r="J26" s="37" t="s">
        <v>115</v>
      </c>
      <c r="K26" s="75" t="s">
        <v>169</v>
      </c>
      <c r="L26" s="181"/>
      <c r="M26" s="39">
        <v>1</v>
      </c>
      <c r="N26" s="408">
        <v>1.208</v>
      </c>
      <c r="O26" s="76" t="s">
        <v>202</v>
      </c>
      <c r="P26" s="76" t="s">
        <v>202</v>
      </c>
      <c r="Q26" s="76" t="s">
        <v>202</v>
      </c>
      <c r="R26" s="76"/>
      <c r="S26" s="76"/>
      <c r="T26" s="76"/>
      <c r="U26" s="76"/>
      <c r="V26" s="223" t="s">
        <v>47</v>
      </c>
      <c r="W26" s="223"/>
      <c r="X26" s="223"/>
      <c r="Y26" s="181"/>
    </row>
    <row r="27" spans="1:25" s="170" customFormat="1" ht="18" customHeight="1" x14ac:dyDescent="0.25">
      <c r="A27" s="398"/>
      <c r="B27" s="398"/>
      <c r="C27" s="398"/>
      <c r="D27" s="398"/>
      <c r="E27" s="398">
        <v>55</v>
      </c>
      <c r="F27" s="33" t="s">
        <v>95</v>
      </c>
      <c r="G27" s="407" t="s">
        <v>170</v>
      </c>
      <c r="H27" s="35">
        <v>23311</v>
      </c>
      <c r="I27" s="36">
        <f t="shared" si="0"/>
        <v>20320</v>
      </c>
      <c r="J27" s="37" t="s">
        <v>36</v>
      </c>
      <c r="K27" s="75" t="s">
        <v>46</v>
      </c>
      <c r="L27" s="181"/>
      <c r="M27" s="39">
        <v>1</v>
      </c>
      <c r="N27" s="408">
        <v>1.3416999999999999</v>
      </c>
      <c r="O27" s="76" t="s">
        <v>202</v>
      </c>
      <c r="P27" s="76" t="s">
        <v>202</v>
      </c>
      <c r="Q27" s="141" t="s">
        <v>202</v>
      </c>
      <c r="R27" s="76"/>
      <c r="S27" s="76"/>
      <c r="T27" s="76"/>
      <c r="U27" s="76"/>
      <c r="V27" s="223" t="s">
        <v>47</v>
      </c>
      <c r="W27" s="223"/>
      <c r="X27" s="223"/>
      <c r="Y27" s="181"/>
    </row>
    <row r="28" spans="1:25" s="170" customFormat="1" ht="18" customHeight="1" x14ac:dyDescent="0.25">
      <c r="A28" s="398"/>
      <c r="B28" s="398"/>
      <c r="C28" s="398"/>
      <c r="D28" s="398"/>
      <c r="E28" s="398">
        <v>64</v>
      </c>
      <c r="F28" s="33" t="s">
        <v>189</v>
      </c>
      <c r="G28" s="407" t="s">
        <v>190</v>
      </c>
      <c r="H28" s="35">
        <v>19139</v>
      </c>
      <c r="I28" s="36">
        <f t="shared" si="0"/>
        <v>24492</v>
      </c>
      <c r="J28" s="37" t="s">
        <v>45</v>
      </c>
      <c r="K28" s="75" t="s">
        <v>32</v>
      </c>
      <c r="L28" s="181"/>
      <c r="M28" s="39">
        <v>1</v>
      </c>
      <c r="N28" s="408">
        <v>1.6087</v>
      </c>
      <c r="O28" s="76" t="s">
        <v>202</v>
      </c>
      <c r="P28" s="76" t="s">
        <v>202</v>
      </c>
      <c r="Q28" s="76"/>
      <c r="R28" s="76"/>
      <c r="S28" s="76"/>
      <c r="T28" s="76"/>
      <c r="U28" s="76"/>
      <c r="V28" s="223" t="s">
        <v>47</v>
      </c>
      <c r="W28" s="223"/>
      <c r="X28" s="223"/>
      <c r="Y28" s="181" t="s">
        <v>41</v>
      </c>
    </row>
  </sheetData>
  <mergeCells count="16"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  <mergeCell ref="A7:D7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Y14"/>
  <sheetViews>
    <sheetView showZeros="0" zoomScaleNormal="100" workbookViewId="0">
      <selection activeCell="A4" sqref="A4"/>
    </sheetView>
  </sheetViews>
  <sheetFormatPr defaultColWidth="8.85546875" defaultRowHeight="12.75" x14ac:dyDescent="0.2"/>
  <cols>
    <col min="1" max="3" width="3.7109375" style="17" customWidth="1"/>
    <col min="4" max="4" width="10.5703125" style="17" customWidth="1"/>
    <col min="5" max="5" width="13.140625" style="17" customWidth="1"/>
    <col min="6" max="6" width="9" style="17" customWidth="1"/>
    <col min="7" max="7" width="5" style="17" customWidth="1"/>
    <col min="8" max="8" width="4" style="17" customWidth="1"/>
    <col min="9" max="9" width="7.5703125" style="17" customWidth="1"/>
    <col min="10" max="10" width="4.42578125" style="17" customWidth="1"/>
    <col min="11" max="11" width="5.7109375" style="17" customWidth="1"/>
    <col min="12" max="13" width="4.5703125" style="17" customWidth="1"/>
    <col min="14" max="14" width="4.42578125" style="17" customWidth="1"/>
    <col min="15" max="15" width="4.5703125" style="17" hidden="1" customWidth="1"/>
    <col min="16" max="18" width="4.5703125" style="17" customWidth="1"/>
    <col min="19" max="19" width="6.85546875" style="17" customWidth="1"/>
    <col min="20" max="21" width="6.5703125" style="17" customWidth="1"/>
    <col min="22" max="22" width="13.42578125" style="17" bestFit="1" customWidth="1"/>
    <col min="23" max="25" width="9.5703125" style="17" customWidth="1"/>
    <col min="26" max="16384" width="8.85546875" style="17"/>
  </cols>
  <sheetData>
    <row r="1" spans="1:25" ht="20.25" customHeight="1" x14ac:dyDescent="0.3">
      <c r="A1" s="13" t="s">
        <v>8</v>
      </c>
      <c r="B1" s="13"/>
      <c r="C1" s="13"/>
      <c r="D1" s="14"/>
      <c r="E1" s="14"/>
      <c r="F1" s="14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5" ht="13.35" customHeight="1" x14ac:dyDescent="0.2">
      <c r="A2" s="14"/>
      <c r="B2" s="14"/>
      <c r="C2" s="14"/>
      <c r="D2" s="18" t="s">
        <v>9</v>
      </c>
      <c r="E2" s="14"/>
      <c r="F2" s="14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ht="12.75" customHeight="1" x14ac:dyDescent="0.2"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5" ht="20.100000000000001" customHeight="1" x14ac:dyDescent="0.2">
      <c r="A4" s="20"/>
      <c r="B4" s="20"/>
      <c r="C4" s="20"/>
      <c r="D4" s="21" t="s">
        <v>235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20.100000000000001" customHeight="1" x14ac:dyDescent="0.2">
      <c r="A6" s="22"/>
      <c r="B6" s="22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3"/>
      <c r="T6" s="23"/>
      <c r="U6" s="23"/>
      <c r="V6" s="20"/>
      <c r="W6" s="20"/>
      <c r="X6" s="20"/>
      <c r="Y6" s="20"/>
    </row>
    <row r="7" spans="1:25" ht="20.100000000000001" customHeight="1" x14ac:dyDescent="0.2">
      <c r="A7" s="255" t="s">
        <v>11</v>
      </c>
      <c r="B7" s="256"/>
      <c r="C7" s="312" t="s">
        <v>12</v>
      </c>
      <c r="D7" s="258" t="s">
        <v>13</v>
      </c>
      <c r="E7" s="248" t="s">
        <v>14</v>
      </c>
      <c r="F7" s="249" t="s">
        <v>15</v>
      </c>
      <c r="G7" s="248" t="s">
        <v>16</v>
      </c>
      <c r="H7" s="248" t="s">
        <v>17</v>
      </c>
      <c r="I7" s="248" t="s">
        <v>18</v>
      </c>
      <c r="J7" s="248" t="s">
        <v>19</v>
      </c>
      <c r="K7" s="274" t="s">
        <v>20</v>
      </c>
      <c r="L7" s="249" t="s">
        <v>21</v>
      </c>
      <c r="M7" s="249"/>
      <c r="N7" s="249"/>
      <c r="O7" s="249"/>
      <c r="P7" s="249"/>
      <c r="Q7" s="249"/>
      <c r="R7" s="249"/>
      <c r="S7" s="257" t="s">
        <v>22</v>
      </c>
      <c r="T7" s="249" t="s">
        <v>23</v>
      </c>
      <c r="U7" s="249" t="s">
        <v>24</v>
      </c>
      <c r="V7" s="298" t="s">
        <v>25</v>
      </c>
      <c r="W7" s="20"/>
      <c r="X7" s="20"/>
      <c r="Y7" s="20"/>
    </row>
    <row r="8" spans="1:25" ht="15" customHeight="1" x14ac:dyDescent="0.2">
      <c r="A8" s="214" t="s">
        <v>26</v>
      </c>
      <c r="B8" s="73" t="s">
        <v>27</v>
      </c>
      <c r="C8" s="313"/>
      <c r="D8" s="258"/>
      <c r="E8" s="248"/>
      <c r="F8" s="249"/>
      <c r="G8" s="248"/>
      <c r="H8" s="248"/>
      <c r="I8" s="248"/>
      <c r="J8" s="248"/>
      <c r="K8" s="274"/>
      <c r="L8" s="27">
        <v>1</v>
      </c>
      <c r="M8" s="27">
        <v>2</v>
      </c>
      <c r="N8" s="27">
        <v>3</v>
      </c>
      <c r="O8" s="27" t="s">
        <v>28</v>
      </c>
      <c r="P8" s="27">
        <v>4</v>
      </c>
      <c r="Q8" s="27">
        <v>5</v>
      </c>
      <c r="R8" s="27">
        <v>6</v>
      </c>
      <c r="S8" s="257"/>
      <c r="T8" s="249"/>
      <c r="U8" s="249"/>
      <c r="V8" s="298"/>
      <c r="W8" s="20"/>
      <c r="X8" s="20"/>
      <c r="Y8" s="20"/>
    </row>
    <row r="9" spans="1:25" ht="20.100000000000001" customHeight="1" x14ac:dyDescent="0.2">
      <c r="A9" s="224">
        <v>1</v>
      </c>
      <c r="B9" s="224"/>
      <c r="C9" s="224">
        <v>61</v>
      </c>
      <c r="D9" s="143" t="s">
        <v>236</v>
      </c>
      <c r="E9" s="144" t="s">
        <v>237</v>
      </c>
      <c r="F9" s="145">
        <v>35218</v>
      </c>
      <c r="G9" s="138">
        <f t="shared" ref="G9:G14" si="0">IF(COUNT(F9)=0,"---",43631-F9)</f>
        <v>8413</v>
      </c>
      <c r="H9" s="139" t="s">
        <v>36</v>
      </c>
      <c r="I9" s="146" t="s">
        <v>46</v>
      </c>
      <c r="J9" s="191">
        <v>1</v>
      </c>
      <c r="K9" s="191"/>
      <c r="L9" s="41">
        <v>19.25</v>
      </c>
      <c r="M9" s="41">
        <v>22.34</v>
      </c>
      <c r="N9" s="41">
        <v>22.95</v>
      </c>
      <c r="O9" s="152"/>
      <c r="P9" s="41">
        <v>22.77</v>
      </c>
      <c r="Q9" s="41" t="s">
        <v>38</v>
      </c>
      <c r="R9" s="41" t="s">
        <v>38</v>
      </c>
      <c r="S9" s="225">
        <f>MAX(L9:N9,P9:R9)</f>
        <v>22.95</v>
      </c>
      <c r="T9" s="43">
        <f>S9*J9</f>
        <v>22.95</v>
      </c>
      <c r="U9" s="226">
        <f>+T9*K9</f>
        <v>0</v>
      </c>
      <c r="V9" s="151"/>
      <c r="W9" s="20"/>
      <c r="X9" s="20"/>
      <c r="Y9" s="20"/>
    </row>
    <row r="10" spans="1:25" ht="20.100000000000001" customHeight="1" x14ac:dyDescent="0.2">
      <c r="A10" s="224">
        <v>2</v>
      </c>
      <c r="B10" s="73">
        <v>1</v>
      </c>
      <c r="C10" s="224">
        <v>27</v>
      </c>
      <c r="D10" s="143" t="s">
        <v>141</v>
      </c>
      <c r="E10" s="144" t="s">
        <v>142</v>
      </c>
      <c r="F10" s="145">
        <v>23337</v>
      </c>
      <c r="G10" s="138">
        <f t="shared" si="0"/>
        <v>20294</v>
      </c>
      <c r="H10" s="139" t="s">
        <v>90</v>
      </c>
      <c r="I10" s="146" t="s">
        <v>71</v>
      </c>
      <c r="J10" s="191">
        <v>1</v>
      </c>
      <c r="K10" s="191">
        <v>1.4348000000000001</v>
      </c>
      <c r="L10" s="41">
        <v>21.5</v>
      </c>
      <c r="M10" s="41">
        <v>22.92</v>
      </c>
      <c r="N10" s="41">
        <v>20</v>
      </c>
      <c r="O10" s="152"/>
      <c r="P10" s="41" t="s">
        <v>38</v>
      </c>
      <c r="Q10" s="41" t="s">
        <v>38</v>
      </c>
      <c r="R10" s="41">
        <v>20.5</v>
      </c>
      <c r="S10" s="225">
        <f>MAX(L10:N10,P10:R10)</f>
        <v>22.92</v>
      </c>
      <c r="T10" s="43">
        <f>S10*J10</f>
        <v>22.92</v>
      </c>
      <c r="U10" s="226">
        <f>+T10*K10</f>
        <v>32.885616000000006</v>
      </c>
      <c r="V10" s="151" t="s">
        <v>87</v>
      </c>
      <c r="W10" s="20"/>
      <c r="X10" s="20"/>
      <c r="Y10" s="20"/>
    </row>
    <row r="11" spans="1:25" ht="20.100000000000001" customHeight="1" x14ac:dyDescent="0.2">
      <c r="A11" s="224">
        <v>3</v>
      </c>
      <c r="B11" s="224"/>
      <c r="C11" s="224">
        <v>38</v>
      </c>
      <c r="D11" s="143" t="s">
        <v>238</v>
      </c>
      <c r="E11" s="144" t="s">
        <v>239</v>
      </c>
      <c r="F11" s="145">
        <v>32818</v>
      </c>
      <c r="G11" s="138">
        <f t="shared" si="0"/>
        <v>10813</v>
      </c>
      <c r="H11" s="139" t="s">
        <v>115</v>
      </c>
      <c r="I11" s="146" t="s">
        <v>32</v>
      </c>
      <c r="J11" s="191">
        <v>1</v>
      </c>
      <c r="K11" s="191"/>
      <c r="L11" s="41" t="s">
        <v>38</v>
      </c>
      <c r="M11" s="41" t="s">
        <v>38</v>
      </c>
      <c r="N11" s="41">
        <v>17.62</v>
      </c>
      <c r="O11" s="152"/>
      <c r="P11" s="41" t="s">
        <v>38</v>
      </c>
      <c r="Q11" s="41" t="s">
        <v>38</v>
      </c>
      <c r="R11" s="41">
        <v>16.420000000000002</v>
      </c>
      <c r="S11" s="225">
        <f>MAX(L11:N11,P11:R11)</f>
        <v>17.62</v>
      </c>
      <c r="T11" s="43">
        <f>S11*J11</f>
        <v>17.62</v>
      </c>
      <c r="U11" s="226">
        <f>+T11*K11</f>
        <v>0</v>
      </c>
      <c r="V11" s="151" t="s">
        <v>54</v>
      </c>
      <c r="W11" s="20"/>
      <c r="X11" s="20"/>
      <c r="Y11" s="20"/>
    </row>
    <row r="12" spans="1:25" ht="20.100000000000001" customHeight="1" x14ac:dyDescent="0.2">
      <c r="A12" s="224">
        <v>4</v>
      </c>
      <c r="B12" s="73">
        <v>2</v>
      </c>
      <c r="C12" s="224">
        <v>21</v>
      </c>
      <c r="D12" s="143" t="s">
        <v>82</v>
      </c>
      <c r="E12" s="144" t="s">
        <v>83</v>
      </c>
      <c r="F12" s="145">
        <v>22772</v>
      </c>
      <c r="G12" s="138">
        <f t="shared" si="0"/>
        <v>20859</v>
      </c>
      <c r="H12" s="139" t="s">
        <v>84</v>
      </c>
      <c r="I12" s="146" t="s">
        <v>71</v>
      </c>
      <c r="J12" s="191">
        <v>1.1000000000000001</v>
      </c>
      <c r="K12" s="191">
        <v>1.4936</v>
      </c>
      <c r="L12" s="41" t="s">
        <v>38</v>
      </c>
      <c r="M12" s="41">
        <v>14.46</v>
      </c>
      <c r="N12" s="41">
        <v>15.5</v>
      </c>
      <c r="O12" s="152"/>
      <c r="P12" s="41">
        <v>15.6</v>
      </c>
      <c r="Q12" s="41">
        <v>13.5</v>
      </c>
      <c r="R12" s="41" t="s">
        <v>38</v>
      </c>
      <c r="S12" s="225">
        <f>MAX(L12:N12,P12:R12)</f>
        <v>15.6</v>
      </c>
      <c r="T12" s="43">
        <f>S12*J12</f>
        <v>17.16</v>
      </c>
      <c r="U12" s="226">
        <f>+T12*K12</f>
        <v>25.630176000000002</v>
      </c>
      <c r="V12" s="151" t="s">
        <v>73</v>
      </c>
      <c r="W12" s="20"/>
      <c r="X12" s="20"/>
      <c r="Y12" s="20"/>
    </row>
    <row r="13" spans="1:25" ht="20.100000000000001" customHeight="1" x14ac:dyDescent="0.2">
      <c r="A13" s="224">
        <v>5</v>
      </c>
      <c r="B13" s="73">
        <v>3</v>
      </c>
      <c r="C13" s="224">
        <v>34</v>
      </c>
      <c r="D13" s="143" t="s">
        <v>91</v>
      </c>
      <c r="E13" s="144" t="s">
        <v>92</v>
      </c>
      <c r="F13" s="145">
        <v>22537</v>
      </c>
      <c r="G13" s="138">
        <f t="shared" si="0"/>
        <v>21094</v>
      </c>
      <c r="H13" s="139" t="s">
        <v>31</v>
      </c>
      <c r="I13" s="146" t="s">
        <v>32</v>
      </c>
      <c r="J13" s="191">
        <v>1</v>
      </c>
      <c r="K13" s="191">
        <v>1.4936</v>
      </c>
      <c r="L13" s="41">
        <v>13.02</v>
      </c>
      <c r="M13" s="41">
        <v>12.7</v>
      </c>
      <c r="N13" s="41">
        <v>10.58</v>
      </c>
      <c r="O13" s="152"/>
      <c r="P13" s="41">
        <v>10.199999999999999</v>
      </c>
      <c r="Q13" s="41">
        <v>13.2</v>
      </c>
      <c r="R13" s="41" t="s">
        <v>38</v>
      </c>
      <c r="S13" s="225">
        <f>MAX(L13:N13,P13:R13)</f>
        <v>13.2</v>
      </c>
      <c r="T13" s="43">
        <f>S13*J13</f>
        <v>13.2</v>
      </c>
      <c r="U13" s="226">
        <f>+T13*K13</f>
        <v>19.715519999999998</v>
      </c>
      <c r="V13" s="151" t="s">
        <v>41</v>
      </c>
      <c r="W13" s="20"/>
      <c r="X13" s="20"/>
      <c r="Y13" s="20"/>
    </row>
    <row r="14" spans="1:25" ht="20.100000000000001" customHeight="1" x14ac:dyDescent="0.2">
      <c r="A14" s="224"/>
      <c r="B14" s="224"/>
      <c r="C14" s="224">
        <v>42</v>
      </c>
      <c r="D14" s="143" t="s">
        <v>217</v>
      </c>
      <c r="E14" s="144" t="s">
        <v>218</v>
      </c>
      <c r="F14" s="145">
        <v>37382</v>
      </c>
      <c r="G14" s="138">
        <f t="shared" si="0"/>
        <v>6249</v>
      </c>
      <c r="H14" s="139" t="s">
        <v>31</v>
      </c>
      <c r="I14" s="146" t="s">
        <v>112</v>
      </c>
      <c r="J14" s="191">
        <v>1</v>
      </c>
      <c r="K14" s="191"/>
      <c r="L14" s="41"/>
      <c r="M14" s="41"/>
      <c r="N14" s="41"/>
      <c r="O14" s="152"/>
      <c r="P14" s="41"/>
      <c r="Q14" s="41"/>
      <c r="R14" s="41"/>
      <c r="S14" s="225" t="s">
        <v>47</v>
      </c>
      <c r="T14" s="43"/>
      <c r="U14" s="226"/>
      <c r="V14" s="151" t="s">
        <v>119</v>
      </c>
      <c r="W14" s="20"/>
      <c r="X14" s="20"/>
      <c r="Y14" s="20"/>
    </row>
  </sheetData>
  <mergeCells count="15">
    <mergeCell ref="A7:B7"/>
    <mergeCell ref="C7:C8"/>
    <mergeCell ref="D7:D8"/>
    <mergeCell ref="E7:E8"/>
    <mergeCell ref="F7:F8"/>
    <mergeCell ref="G7:G8"/>
    <mergeCell ref="T7:T8"/>
    <mergeCell ref="U7:U8"/>
    <mergeCell ref="V7:V8"/>
    <mergeCell ref="H7:H8"/>
    <mergeCell ref="I7:I8"/>
    <mergeCell ref="J7:J8"/>
    <mergeCell ref="K7:K8"/>
    <mergeCell ref="L7:R7"/>
    <mergeCell ref="S7:S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P23"/>
  <sheetViews>
    <sheetView showZeros="0" zoomScaleNormal="100" workbookViewId="0">
      <selection activeCell="A4" sqref="A4"/>
    </sheetView>
  </sheetViews>
  <sheetFormatPr defaultRowHeight="12.75" x14ac:dyDescent="0.2"/>
  <cols>
    <col min="1" max="1" width="5.5703125" style="348" bestFit="1" customWidth="1"/>
    <col min="2" max="2" width="4.42578125" style="348" customWidth="1"/>
    <col min="3" max="3" width="10.5703125" style="348" bestFit="1" customWidth="1"/>
    <col min="4" max="4" width="14.42578125" style="348" customWidth="1"/>
    <col min="5" max="5" width="9" style="348" customWidth="1"/>
    <col min="6" max="6" width="10.140625" style="348" bestFit="1" customWidth="1"/>
    <col min="7" max="7" width="4.42578125" style="348" customWidth="1"/>
    <col min="8" max="8" width="9" style="348" customWidth="1"/>
    <col min="9" max="9" width="4.5703125" style="348" customWidth="1"/>
    <col min="10" max="10" width="6.85546875" style="348" customWidth="1"/>
    <col min="11" max="11" width="6.5703125" style="348" customWidth="1"/>
    <col min="12" max="12" width="11.42578125" style="348" customWidth="1"/>
    <col min="13" max="13" width="3.5703125" style="348" hidden="1" customWidth="1"/>
    <col min="14" max="14" width="2" style="348" hidden="1" customWidth="1"/>
    <col min="15" max="16" width="9.5703125" style="348" customWidth="1"/>
    <col min="17" max="16384" width="9.140625" style="348"/>
  </cols>
  <sheetData>
    <row r="1" spans="1:16" ht="20.25" customHeight="1" x14ac:dyDescent="0.3">
      <c r="A1" s="347" t="s">
        <v>8</v>
      </c>
      <c r="C1" s="349"/>
      <c r="D1" s="349"/>
      <c r="E1" s="349"/>
      <c r="F1" s="349"/>
      <c r="G1" s="349"/>
      <c r="H1" s="349"/>
      <c r="I1" s="349"/>
      <c r="J1" s="349"/>
      <c r="K1" s="349"/>
    </row>
    <row r="2" spans="1:16" ht="12.75" customHeight="1" x14ac:dyDescent="0.2">
      <c r="C2" s="350" t="s">
        <v>246</v>
      </c>
      <c r="D2" s="351"/>
      <c r="E2" s="351"/>
      <c r="F2" s="351"/>
      <c r="G2" s="351"/>
      <c r="H2" s="351"/>
      <c r="I2" s="351"/>
      <c r="J2" s="351"/>
      <c r="K2" s="351"/>
    </row>
    <row r="3" spans="1:16" ht="12.75" customHeight="1" x14ac:dyDescent="0.2">
      <c r="B3" s="350"/>
      <c r="C3" s="351"/>
      <c r="D3" s="351"/>
      <c r="E3" s="351"/>
      <c r="F3" s="351"/>
      <c r="G3" s="351"/>
      <c r="H3" s="351"/>
      <c r="I3" s="351"/>
      <c r="J3" s="351"/>
      <c r="K3" s="351"/>
    </row>
    <row r="4" spans="1:16" ht="20.100000000000001" customHeight="1" x14ac:dyDescent="0.2">
      <c r="A4" s="352"/>
      <c r="B4" s="352"/>
      <c r="C4" s="353" t="s">
        <v>249</v>
      </c>
      <c r="D4" s="352"/>
      <c r="E4" s="352"/>
      <c r="F4" s="352"/>
      <c r="G4" s="352"/>
      <c r="H4" s="352"/>
      <c r="I4" s="352"/>
      <c r="J4" s="354"/>
      <c r="K4" s="354"/>
      <c r="L4" s="352"/>
      <c r="M4" s="352"/>
      <c r="N4" s="352"/>
      <c r="O4" s="352"/>
      <c r="P4" s="352"/>
    </row>
    <row r="5" spans="1:16" ht="2.1" customHeight="1" x14ac:dyDescent="0.2">
      <c r="A5" s="352"/>
      <c r="B5" s="352"/>
      <c r="C5" s="352"/>
      <c r="D5" s="352"/>
      <c r="E5" s="352"/>
      <c r="F5" s="352"/>
      <c r="G5" s="352"/>
      <c r="H5" s="352"/>
      <c r="I5" s="352"/>
      <c r="J5" s="354"/>
      <c r="K5" s="354"/>
      <c r="L5" s="352"/>
      <c r="M5" s="352"/>
      <c r="N5" s="352"/>
      <c r="O5" s="352"/>
      <c r="P5" s="352"/>
    </row>
    <row r="6" spans="1:16" ht="20.100000000000001" customHeight="1" x14ac:dyDescent="0.2">
      <c r="A6" s="355"/>
      <c r="B6" s="352"/>
      <c r="C6" s="356" t="s">
        <v>132</v>
      </c>
      <c r="D6" s="357"/>
      <c r="E6" s="352"/>
      <c r="F6" s="352"/>
      <c r="G6" s="352"/>
      <c r="H6" s="352"/>
      <c r="I6" s="352"/>
      <c r="J6" s="114" t="s">
        <v>132</v>
      </c>
      <c r="K6" s="113">
        <v>0</v>
      </c>
      <c r="L6" s="115"/>
      <c r="M6" s="352"/>
      <c r="N6" s="352"/>
      <c r="O6" s="352"/>
      <c r="P6" s="352"/>
    </row>
    <row r="7" spans="1:16" ht="20.100000000000001" customHeight="1" x14ac:dyDescent="0.2">
      <c r="A7" s="358" t="s">
        <v>11</v>
      </c>
      <c r="B7" s="359" t="s">
        <v>65</v>
      </c>
      <c r="C7" s="360" t="s">
        <v>13</v>
      </c>
      <c r="D7" s="361" t="s">
        <v>14</v>
      </c>
      <c r="E7" s="362" t="s">
        <v>15</v>
      </c>
      <c r="F7" s="359" t="s">
        <v>16</v>
      </c>
      <c r="G7" s="359" t="s">
        <v>17</v>
      </c>
      <c r="H7" s="359" t="s">
        <v>18</v>
      </c>
      <c r="I7" s="359" t="s">
        <v>19</v>
      </c>
      <c r="J7" s="231" t="s">
        <v>22</v>
      </c>
      <c r="K7" s="229" t="s">
        <v>23</v>
      </c>
      <c r="L7" s="229" t="s">
        <v>25</v>
      </c>
      <c r="M7" s="352"/>
      <c r="N7" s="352"/>
      <c r="O7" s="352"/>
      <c r="P7" s="352"/>
    </row>
    <row r="8" spans="1:16" ht="15" customHeight="1" x14ac:dyDescent="0.2">
      <c r="A8" s="363" t="s">
        <v>67</v>
      </c>
      <c r="B8" s="364"/>
      <c r="C8" s="365"/>
      <c r="D8" s="366"/>
      <c r="E8" s="367"/>
      <c r="F8" s="364"/>
      <c r="G8" s="364"/>
      <c r="H8" s="364"/>
      <c r="I8" s="364"/>
      <c r="J8" s="232"/>
      <c r="K8" s="230"/>
      <c r="L8" s="230"/>
      <c r="M8" s="352"/>
      <c r="N8" s="352"/>
      <c r="O8" s="352"/>
      <c r="P8" s="352"/>
    </row>
    <row r="9" spans="1:16" s="378" customFormat="1" ht="18" customHeight="1" x14ac:dyDescent="0.2">
      <c r="A9" s="368">
        <v>1</v>
      </c>
      <c r="B9" s="368">
        <v>50</v>
      </c>
      <c r="C9" s="369" t="s">
        <v>120</v>
      </c>
      <c r="D9" s="370" t="s">
        <v>121</v>
      </c>
      <c r="E9" s="371">
        <v>39934</v>
      </c>
      <c r="F9" s="372">
        <f>IF(COUNT(E9)=0,"---",43631-E9)</f>
        <v>3697</v>
      </c>
      <c r="G9" s="373" t="s">
        <v>31</v>
      </c>
      <c r="H9" s="374" t="s">
        <v>112</v>
      </c>
      <c r="I9" s="375">
        <v>1</v>
      </c>
      <c r="J9" s="376">
        <v>11.09</v>
      </c>
      <c r="K9" s="376">
        <f>J9*I9</f>
        <v>11.09</v>
      </c>
      <c r="L9" s="377" t="s">
        <v>119</v>
      </c>
    </row>
    <row r="10" spans="1:16" s="378" customFormat="1" ht="18" customHeight="1" x14ac:dyDescent="0.2">
      <c r="A10" s="368">
        <v>2</v>
      </c>
      <c r="B10" s="368">
        <v>22</v>
      </c>
      <c r="C10" s="369" t="s">
        <v>68</v>
      </c>
      <c r="D10" s="370" t="s">
        <v>69</v>
      </c>
      <c r="E10" s="371">
        <v>38430</v>
      </c>
      <c r="F10" s="372">
        <f>IF(COUNT(E10)=0,"---",43631-E10)</f>
        <v>5201</v>
      </c>
      <c r="G10" s="373" t="s">
        <v>70</v>
      </c>
      <c r="H10" s="374" t="s">
        <v>71</v>
      </c>
      <c r="I10" s="375">
        <v>1</v>
      </c>
      <c r="J10" s="376">
        <v>11.2</v>
      </c>
      <c r="K10" s="376">
        <f>J10*I10</f>
        <v>11.2</v>
      </c>
      <c r="L10" s="377" t="s">
        <v>73</v>
      </c>
    </row>
    <row r="11" spans="1:16" s="378" customFormat="1" ht="18" customHeight="1" x14ac:dyDescent="0.2">
      <c r="A11" s="368">
        <v>3</v>
      </c>
      <c r="B11" s="368">
        <v>25</v>
      </c>
      <c r="C11" s="369" t="s">
        <v>74</v>
      </c>
      <c r="D11" s="370" t="s">
        <v>75</v>
      </c>
      <c r="E11" s="371">
        <v>38438</v>
      </c>
      <c r="F11" s="372">
        <f>IF(COUNT(E11)=0,"---",43631-E11)</f>
        <v>5193</v>
      </c>
      <c r="G11" s="373" t="s">
        <v>70</v>
      </c>
      <c r="H11" s="374" t="s">
        <v>71</v>
      </c>
      <c r="I11" s="375">
        <v>1</v>
      </c>
      <c r="J11" s="376">
        <v>12.33</v>
      </c>
      <c r="K11" s="376">
        <f>J11*I11</f>
        <v>12.33</v>
      </c>
      <c r="L11" s="377" t="s">
        <v>73</v>
      </c>
    </row>
    <row r="14" spans="1:16" x14ac:dyDescent="0.2">
      <c r="D14" s="379"/>
      <c r="E14" s="379"/>
    </row>
    <row r="15" spans="1:16" ht="18" x14ac:dyDescent="0.2">
      <c r="A15" s="126"/>
      <c r="B15" s="126"/>
      <c r="C15" s="127" t="s">
        <v>250</v>
      </c>
      <c r="D15" s="126"/>
      <c r="E15" s="126"/>
      <c r="F15" s="126"/>
      <c r="G15" s="126"/>
      <c r="H15" s="126"/>
      <c r="I15" s="126"/>
      <c r="J15" s="128"/>
      <c r="K15" s="128"/>
      <c r="L15" s="126"/>
    </row>
    <row r="16" spans="1:16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8"/>
      <c r="K16" s="128"/>
      <c r="L16" s="126"/>
    </row>
    <row r="17" spans="1:12" x14ac:dyDescent="0.2">
      <c r="A17" s="129"/>
      <c r="B17" s="126"/>
      <c r="C17" s="356" t="s">
        <v>132</v>
      </c>
      <c r="D17" s="357"/>
      <c r="E17" s="126"/>
      <c r="F17" s="126"/>
      <c r="G17" s="126"/>
      <c r="H17" s="126"/>
      <c r="I17" s="126"/>
      <c r="J17" s="114" t="s">
        <v>132</v>
      </c>
      <c r="K17" s="113">
        <v>0</v>
      </c>
      <c r="L17" s="115"/>
    </row>
    <row r="18" spans="1:12" x14ac:dyDescent="0.2">
      <c r="A18" s="380" t="s">
        <v>11</v>
      </c>
      <c r="B18" s="253" t="s">
        <v>65</v>
      </c>
      <c r="C18" s="360" t="s">
        <v>13</v>
      </c>
      <c r="D18" s="361" t="s">
        <v>14</v>
      </c>
      <c r="E18" s="381" t="s">
        <v>15</v>
      </c>
      <c r="F18" s="382" t="s">
        <v>16</v>
      </c>
      <c r="G18" s="382" t="s">
        <v>17</v>
      </c>
      <c r="H18" s="382" t="s">
        <v>18</v>
      </c>
      <c r="I18" s="382" t="s">
        <v>19</v>
      </c>
      <c r="J18" s="231" t="s">
        <v>22</v>
      </c>
      <c r="K18" s="229" t="s">
        <v>23</v>
      </c>
      <c r="L18" s="229" t="s">
        <v>25</v>
      </c>
    </row>
    <row r="19" spans="1:12" x14ac:dyDescent="0.2">
      <c r="A19" s="214" t="s">
        <v>67</v>
      </c>
      <c r="B19" s="254"/>
      <c r="C19" s="365"/>
      <c r="D19" s="366"/>
      <c r="E19" s="383"/>
      <c r="F19" s="384"/>
      <c r="G19" s="384"/>
      <c r="H19" s="384"/>
      <c r="I19" s="384"/>
      <c r="J19" s="232"/>
      <c r="K19" s="230"/>
      <c r="L19" s="230"/>
    </row>
    <row r="20" spans="1:12" ht="18" customHeight="1" x14ac:dyDescent="0.2">
      <c r="A20" s="368">
        <v>1</v>
      </c>
      <c r="B20" s="385">
        <v>46</v>
      </c>
      <c r="C20" s="369" t="s">
        <v>125</v>
      </c>
      <c r="D20" s="370" t="s">
        <v>126</v>
      </c>
      <c r="E20" s="371">
        <v>38584</v>
      </c>
      <c r="F20" s="372">
        <f>IF(COUNT(E20)=0,"---",43631-E20)</f>
        <v>5047</v>
      </c>
      <c r="G20" s="373" t="s">
        <v>31</v>
      </c>
      <c r="H20" s="386" t="s">
        <v>112</v>
      </c>
      <c r="I20" s="387">
        <v>1</v>
      </c>
      <c r="J20" s="376">
        <v>9.84</v>
      </c>
      <c r="K20" s="43">
        <f>J20*I20</f>
        <v>9.84</v>
      </c>
      <c r="L20" s="377" t="s">
        <v>119</v>
      </c>
    </row>
    <row r="21" spans="1:12" ht="18" customHeight="1" x14ac:dyDescent="0.2">
      <c r="A21" s="368">
        <v>2</v>
      </c>
      <c r="B21" s="385">
        <v>45</v>
      </c>
      <c r="C21" s="369" t="s">
        <v>127</v>
      </c>
      <c r="D21" s="370" t="s">
        <v>128</v>
      </c>
      <c r="E21" s="371">
        <v>39289</v>
      </c>
      <c r="F21" s="372">
        <f>IF(COUNT(E21)=0,"---",43631-E21)</f>
        <v>4342</v>
      </c>
      <c r="G21" s="373" t="s">
        <v>31</v>
      </c>
      <c r="H21" s="386" t="s">
        <v>112</v>
      </c>
      <c r="I21" s="387">
        <v>1</v>
      </c>
      <c r="J21" s="376">
        <v>11.06</v>
      </c>
      <c r="K21" s="43">
        <f>J21*I21</f>
        <v>11.06</v>
      </c>
      <c r="L21" s="377" t="s">
        <v>119</v>
      </c>
    </row>
    <row r="22" spans="1:12" ht="18" customHeight="1" x14ac:dyDescent="0.2">
      <c r="A22" s="368">
        <v>3</v>
      </c>
      <c r="B22" s="385">
        <v>52</v>
      </c>
      <c r="C22" s="369" t="s">
        <v>129</v>
      </c>
      <c r="D22" s="370" t="s">
        <v>130</v>
      </c>
      <c r="E22" s="371">
        <v>39111</v>
      </c>
      <c r="F22" s="372">
        <f>IF(COUNT(E22)=0,"---",43631-E22)</f>
        <v>4520</v>
      </c>
      <c r="G22" s="373" t="s">
        <v>31</v>
      </c>
      <c r="H22" s="386" t="s">
        <v>112</v>
      </c>
      <c r="I22" s="387">
        <v>1</v>
      </c>
      <c r="J22" s="376">
        <v>11.15</v>
      </c>
      <c r="K22" s="43">
        <f>J22*I22</f>
        <v>11.15</v>
      </c>
      <c r="L22" s="377" t="s">
        <v>119</v>
      </c>
    </row>
    <row r="23" spans="1:12" ht="18" customHeight="1" x14ac:dyDescent="0.2">
      <c r="A23" s="368">
        <v>4</v>
      </c>
      <c r="B23" s="385">
        <v>43</v>
      </c>
      <c r="C23" s="369" t="s">
        <v>123</v>
      </c>
      <c r="D23" s="370" t="s">
        <v>124</v>
      </c>
      <c r="E23" s="371">
        <v>38953</v>
      </c>
      <c r="F23" s="372">
        <f>IF(COUNT(E23)=0,"---",43631-E23)</f>
        <v>4678</v>
      </c>
      <c r="G23" s="373" t="s">
        <v>31</v>
      </c>
      <c r="H23" s="386" t="s">
        <v>112</v>
      </c>
      <c r="I23" s="387">
        <v>1</v>
      </c>
      <c r="J23" s="376">
        <v>12.97</v>
      </c>
      <c r="K23" s="43">
        <f>J23*I23</f>
        <v>12.97</v>
      </c>
      <c r="L23" s="377" t="s">
        <v>119</v>
      </c>
    </row>
  </sheetData>
  <mergeCells count="24">
    <mergeCell ref="G18:G19"/>
    <mergeCell ref="H18:H19"/>
    <mergeCell ref="I18:I19"/>
    <mergeCell ref="J18:J19"/>
    <mergeCell ref="K18:K19"/>
    <mergeCell ref="L18:L19"/>
    <mergeCell ref="C17:D17"/>
    <mergeCell ref="B18:B19"/>
    <mergeCell ref="C18:C19"/>
    <mergeCell ref="D18:D19"/>
    <mergeCell ref="E18:E19"/>
    <mergeCell ref="F18:F19"/>
    <mergeCell ref="G7:G8"/>
    <mergeCell ref="H7:H8"/>
    <mergeCell ref="I7:I8"/>
    <mergeCell ref="J7:J8"/>
    <mergeCell ref="K7:K8"/>
    <mergeCell ref="L7:L8"/>
    <mergeCell ref="C6:D6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20"/>
  <sheetViews>
    <sheetView showZeros="0" zoomScaleNormal="100" workbookViewId="0">
      <selection activeCell="A5" sqref="A5"/>
    </sheetView>
  </sheetViews>
  <sheetFormatPr defaultColWidth="8.85546875" defaultRowHeight="12.75" x14ac:dyDescent="0.2"/>
  <cols>
    <col min="1" max="1" width="5.28515625" style="17" customWidth="1"/>
    <col min="2" max="2" width="2.5703125" style="17" hidden="1" customWidth="1"/>
    <col min="3" max="3" width="3.7109375" style="17" customWidth="1"/>
    <col min="4" max="4" width="10.5703125" style="17" customWidth="1"/>
    <col min="5" max="5" width="12.42578125" style="17" customWidth="1"/>
    <col min="6" max="6" width="9" style="17" customWidth="1"/>
    <col min="7" max="7" width="5" style="17" customWidth="1"/>
    <col min="8" max="8" width="4" style="17" customWidth="1"/>
    <col min="9" max="9" width="7.5703125" style="17" customWidth="1"/>
    <col min="10" max="10" width="4.42578125" style="17" customWidth="1"/>
    <col min="11" max="11" width="5.7109375" style="17" hidden="1" customWidth="1"/>
    <col min="12" max="14" width="4.5703125" style="17" customWidth="1"/>
    <col min="15" max="15" width="4.5703125" style="17" hidden="1" customWidth="1"/>
    <col min="16" max="18" width="4.5703125" style="17" customWidth="1"/>
    <col min="19" max="19" width="6.85546875" style="17" customWidth="1"/>
    <col min="20" max="20" width="6.5703125" style="17" customWidth="1"/>
    <col min="21" max="21" width="6.5703125" style="17" hidden="1" customWidth="1"/>
    <col min="22" max="22" width="13.42578125" style="17" bestFit="1" customWidth="1"/>
    <col min="23" max="25" width="9.5703125" style="17" customWidth="1"/>
    <col min="26" max="16384" width="8.85546875" style="17"/>
  </cols>
  <sheetData>
    <row r="1" spans="1:22" ht="20.25" customHeight="1" x14ac:dyDescent="0.3">
      <c r="A1" s="13" t="s">
        <v>8</v>
      </c>
      <c r="B1" s="13"/>
      <c r="C1" s="13"/>
      <c r="D1" s="14"/>
      <c r="E1" s="14"/>
      <c r="F1" s="14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13.35" customHeight="1" x14ac:dyDescent="0.2">
      <c r="A2" s="14"/>
      <c r="B2" s="14"/>
      <c r="C2" s="14"/>
      <c r="D2" s="18" t="s">
        <v>9</v>
      </c>
      <c r="E2" s="14"/>
      <c r="F2" s="14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ht="12.75" customHeight="1" x14ac:dyDescent="0.2"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5" spans="1:22" ht="18" x14ac:dyDescent="0.2">
      <c r="B5" s="20"/>
      <c r="C5" s="20"/>
      <c r="D5" s="21" t="s">
        <v>240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2" x14ac:dyDescent="0.2">
      <c r="B6" s="22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3"/>
      <c r="R6" s="23"/>
      <c r="S6" s="20"/>
    </row>
    <row r="7" spans="1:22" ht="15" x14ac:dyDescent="0.2">
      <c r="A7" s="255" t="s">
        <v>11</v>
      </c>
      <c r="B7" s="256"/>
      <c r="C7" s="24" t="s">
        <v>12</v>
      </c>
      <c r="D7" s="300" t="s">
        <v>13</v>
      </c>
      <c r="E7" s="301" t="s">
        <v>14</v>
      </c>
      <c r="F7" s="263" t="s">
        <v>15</v>
      </c>
      <c r="G7" s="248" t="s">
        <v>16</v>
      </c>
      <c r="H7" s="301" t="s">
        <v>17</v>
      </c>
      <c r="I7" s="301" t="s">
        <v>18</v>
      </c>
      <c r="J7" s="301" t="s">
        <v>19</v>
      </c>
      <c r="K7" s="249" t="s">
        <v>20</v>
      </c>
      <c r="L7" s="263" t="s">
        <v>21</v>
      </c>
      <c r="M7" s="263"/>
      <c r="N7" s="263"/>
      <c r="O7" s="263"/>
      <c r="P7" s="263"/>
      <c r="Q7" s="263"/>
      <c r="R7" s="263"/>
      <c r="S7" s="262" t="s">
        <v>22</v>
      </c>
      <c r="T7" s="263" t="s">
        <v>23</v>
      </c>
      <c r="U7" s="246" t="s">
        <v>24</v>
      </c>
      <c r="V7" s="298" t="s">
        <v>25</v>
      </c>
    </row>
    <row r="8" spans="1:22" ht="14.25" x14ac:dyDescent="0.2">
      <c r="A8" s="28" t="s">
        <v>26</v>
      </c>
      <c r="B8" s="29" t="s">
        <v>27</v>
      </c>
      <c r="C8" s="227"/>
      <c r="D8" s="300"/>
      <c r="E8" s="301"/>
      <c r="F8" s="263"/>
      <c r="G8" s="248"/>
      <c r="H8" s="301"/>
      <c r="I8" s="301"/>
      <c r="J8" s="301"/>
      <c r="K8" s="249"/>
      <c r="L8" s="26">
        <v>1</v>
      </c>
      <c r="M8" s="26">
        <v>2</v>
      </c>
      <c r="N8" s="26">
        <v>3</v>
      </c>
      <c r="O8" s="26" t="s">
        <v>28</v>
      </c>
      <c r="P8" s="26">
        <v>4</v>
      </c>
      <c r="Q8" s="26">
        <v>5</v>
      </c>
      <c r="R8" s="26">
        <v>6</v>
      </c>
      <c r="S8" s="262"/>
      <c r="T8" s="263"/>
      <c r="U8" s="246"/>
      <c r="V8" s="298"/>
    </row>
    <row r="9" spans="1:22" ht="18" customHeight="1" x14ac:dyDescent="0.2">
      <c r="A9" s="28">
        <v>1</v>
      </c>
      <c r="B9" s="31"/>
      <c r="C9" s="32">
        <v>59</v>
      </c>
      <c r="D9" s="33" t="s">
        <v>241</v>
      </c>
      <c r="E9" s="34" t="s">
        <v>242</v>
      </c>
      <c r="F9" s="35">
        <v>35756</v>
      </c>
      <c r="G9" s="36">
        <f t="shared" ref="G9:G14" si="0">IF(COUNT(F9)=0,"---",43631-F9)</f>
        <v>7875</v>
      </c>
      <c r="H9" s="37" t="s">
        <v>36</v>
      </c>
      <c r="I9" s="38" t="s">
        <v>46</v>
      </c>
      <c r="J9" s="39">
        <v>1</v>
      </c>
      <c r="K9" s="40"/>
      <c r="L9" s="41">
        <v>21.94</v>
      </c>
      <c r="M9" s="41">
        <v>19.47</v>
      </c>
      <c r="N9" s="41">
        <v>18.87</v>
      </c>
      <c r="O9" s="41"/>
      <c r="P9" s="41" t="s">
        <v>38</v>
      </c>
      <c r="Q9" s="41">
        <v>21.9</v>
      </c>
      <c r="R9" s="42">
        <v>21.3</v>
      </c>
      <c r="S9" s="43">
        <f>MAX(L9:N9,P9:R9)</f>
        <v>21.94</v>
      </c>
      <c r="T9" s="43">
        <f>S9*J9</f>
        <v>21.94</v>
      </c>
      <c r="U9" s="228" t="s">
        <v>202</v>
      </c>
      <c r="V9" s="44"/>
    </row>
    <row r="10" spans="1:22" ht="18" customHeight="1" x14ac:dyDescent="0.2">
      <c r="A10" s="28">
        <v>2</v>
      </c>
      <c r="B10" s="31"/>
      <c r="C10" s="32">
        <v>31</v>
      </c>
      <c r="D10" s="33" t="s">
        <v>39</v>
      </c>
      <c r="E10" s="34" t="s">
        <v>40</v>
      </c>
      <c r="F10" s="35">
        <v>23542</v>
      </c>
      <c r="G10" s="36">
        <f t="shared" si="0"/>
        <v>20089</v>
      </c>
      <c r="H10" s="37" t="s">
        <v>31</v>
      </c>
      <c r="I10" s="38" t="s">
        <v>32</v>
      </c>
      <c r="J10" s="39">
        <v>1</v>
      </c>
      <c r="K10" s="40"/>
      <c r="L10" s="41">
        <v>17.66</v>
      </c>
      <c r="M10" s="41">
        <v>18.07</v>
      </c>
      <c r="N10" s="41" t="s">
        <v>38</v>
      </c>
      <c r="O10" s="41"/>
      <c r="P10" s="41">
        <v>17.2</v>
      </c>
      <c r="Q10" s="41">
        <v>16.899999999999999</v>
      </c>
      <c r="R10" s="42" t="s">
        <v>38</v>
      </c>
      <c r="S10" s="43">
        <f>MAX(L10:N10,P10:R10)</f>
        <v>18.07</v>
      </c>
      <c r="T10" s="43">
        <f>S10*J10</f>
        <v>18.07</v>
      </c>
      <c r="U10" s="228" t="s">
        <v>202</v>
      </c>
      <c r="V10" s="44" t="s">
        <v>41</v>
      </c>
    </row>
    <row r="11" spans="1:22" ht="18" customHeight="1" x14ac:dyDescent="0.2">
      <c r="A11" s="28">
        <v>3</v>
      </c>
      <c r="B11" s="31"/>
      <c r="C11" s="32">
        <v>28</v>
      </c>
      <c r="D11" s="33" t="s">
        <v>165</v>
      </c>
      <c r="E11" s="34" t="s">
        <v>166</v>
      </c>
      <c r="F11" s="35">
        <v>19298</v>
      </c>
      <c r="G11" s="36">
        <f t="shared" si="0"/>
        <v>24333</v>
      </c>
      <c r="H11" s="37" t="s">
        <v>90</v>
      </c>
      <c r="I11" s="38" t="s">
        <v>71</v>
      </c>
      <c r="J11" s="39">
        <v>1</v>
      </c>
      <c r="K11" s="40"/>
      <c r="L11" s="41" t="s">
        <v>38</v>
      </c>
      <c r="M11" s="41">
        <v>14.46</v>
      </c>
      <c r="N11" s="41">
        <v>14.75</v>
      </c>
      <c r="O11" s="41"/>
      <c r="P11" s="41">
        <v>16.399999999999999</v>
      </c>
      <c r="Q11" s="41" t="s">
        <v>38</v>
      </c>
      <c r="R11" s="42" t="s">
        <v>38</v>
      </c>
      <c r="S11" s="43">
        <f>MAX(L11:N11,P11:R11)</f>
        <v>16.399999999999999</v>
      </c>
      <c r="T11" s="43">
        <f>S11*J11</f>
        <v>16.399999999999999</v>
      </c>
      <c r="U11" s="43">
        <f>T11*K11</f>
        <v>0</v>
      </c>
      <c r="V11" s="44" t="s">
        <v>87</v>
      </c>
    </row>
    <row r="12" spans="1:22" ht="18" customHeight="1" x14ac:dyDescent="0.2">
      <c r="A12" s="28">
        <v>4</v>
      </c>
      <c r="B12" s="31"/>
      <c r="C12" s="32">
        <v>55</v>
      </c>
      <c r="D12" s="33" t="s">
        <v>95</v>
      </c>
      <c r="E12" s="34" t="s">
        <v>170</v>
      </c>
      <c r="F12" s="35">
        <v>23311</v>
      </c>
      <c r="G12" s="36">
        <f t="shared" si="0"/>
        <v>20320</v>
      </c>
      <c r="H12" s="37" t="s">
        <v>36</v>
      </c>
      <c r="I12" s="38" t="s">
        <v>46</v>
      </c>
      <c r="J12" s="39">
        <v>1</v>
      </c>
      <c r="K12" s="40"/>
      <c r="L12" s="41">
        <v>12.6</v>
      </c>
      <c r="M12" s="41">
        <v>13.3</v>
      </c>
      <c r="N12" s="41">
        <v>13.58</v>
      </c>
      <c r="O12" s="41"/>
      <c r="P12" s="41">
        <v>12.75</v>
      </c>
      <c r="Q12" s="41" t="s">
        <v>38</v>
      </c>
      <c r="R12" s="42" t="s">
        <v>38</v>
      </c>
      <c r="S12" s="43">
        <f>MAX(L12:N12,P12:R12)</f>
        <v>13.58</v>
      </c>
      <c r="T12" s="43">
        <f>S12*J12</f>
        <v>13.58</v>
      </c>
      <c r="U12" s="43">
        <f>T12*K12</f>
        <v>0</v>
      </c>
      <c r="V12" s="44"/>
    </row>
    <row r="13" spans="1:22" ht="18" customHeight="1" x14ac:dyDescent="0.2">
      <c r="A13" s="28"/>
      <c r="B13" s="31"/>
      <c r="C13" s="32">
        <v>64</v>
      </c>
      <c r="D13" s="33" t="s">
        <v>189</v>
      </c>
      <c r="E13" s="34" t="s">
        <v>190</v>
      </c>
      <c r="F13" s="35">
        <v>19139</v>
      </c>
      <c r="G13" s="36">
        <f t="shared" si="0"/>
        <v>24492</v>
      </c>
      <c r="H13" s="37" t="s">
        <v>45</v>
      </c>
      <c r="I13" s="38" t="s">
        <v>32</v>
      </c>
      <c r="J13" s="39">
        <v>1.1000000000000001</v>
      </c>
      <c r="K13" s="40"/>
      <c r="L13" s="41"/>
      <c r="M13" s="41"/>
      <c r="N13" s="41"/>
      <c r="O13" s="41"/>
      <c r="P13" s="41"/>
      <c r="Q13" s="41"/>
      <c r="R13" s="42"/>
      <c r="S13" s="43" t="s">
        <v>47</v>
      </c>
      <c r="T13" s="43"/>
      <c r="U13" s="43">
        <f>T13*K13</f>
        <v>0</v>
      </c>
      <c r="V13" s="44" t="s">
        <v>41</v>
      </c>
    </row>
    <row r="14" spans="1:22" ht="18" customHeight="1" x14ac:dyDescent="0.2">
      <c r="A14" s="28"/>
      <c r="B14" s="31"/>
      <c r="C14" s="32">
        <v>62</v>
      </c>
      <c r="D14" s="33" t="s">
        <v>60</v>
      </c>
      <c r="E14" s="34" t="s">
        <v>243</v>
      </c>
      <c r="F14" s="35">
        <v>16323</v>
      </c>
      <c r="G14" s="36">
        <f t="shared" si="0"/>
        <v>27308</v>
      </c>
      <c r="H14" s="37" t="s">
        <v>36</v>
      </c>
      <c r="I14" s="38" t="s">
        <v>46</v>
      </c>
      <c r="J14" s="39">
        <v>1</v>
      </c>
      <c r="K14" s="40"/>
      <c r="L14" s="41"/>
      <c r="M14" s="41"/>
      <c r="N14" s="41"/>
      <c r="O14" s="41"/>
      <c r="P14" s="41"/>
      <c r="Q14" s="41"/>
      <c r="R14" s="42"/>
      <c r="S14" s="43" t="s">
        <v>47</v>
      </c>
      <c r="T14" s="43"/>
      <c r="U14" s="43">
        <f>T14*K14</f>
        <v>0</v>
      </c>
      <c r="V14" s="44"/>
    </row>
    <row r="16" spans="1:22" ht="18" x14ac:dyDescent="0.2">
      <c r="A16" s="20"/>
      <c r="B16" s="20"/>
      <c r="C16" s="21" t="s">
        <v>244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8" spans="1:22" ht="15" x14ac:dyDescent="0.2">
      <c r="A18" s="255" t="s">
        <v>28</v>
      </c>
      <c r="B18" s="256"/>
      <c r="C18" s="24" t="s">
        <v>12</v>
      </c>
      <c r="D18" s="300" t="s">
        <v>13</v>
      </c>
      <c r="E18" s="301" t="s">
        <v>14</v>
      </c>
      <c r="F18" s="263" t="s">
        <v>15</v>
      </c>
      <c r="G18" s="248" t="s">
        <v>16</v>
      </c>
      <c r="H18" s="301" t="s">
        <v>17</v>
      </c>
      <c r="I18" s="301" t="s">
        <v>18</v>
      </c>
      <c r="J18" s="301" t="s">
        <v>19</v>
      </c>
      <c r="K18" s="249" t="s">
        <v>20</v>
      </c>
      <c r="L18" s="263" t="s">
        <v>21</v>
      </c>
      <c r="M18" s="263"/>
      <c r="N18" s="263"/>
      <c r="O18" s="263"/>
      <c r="P18" s="263"/>
      <c r="Q18" s="263"/>
      <c r="R18" s="263"/>
      <c r="S18" s="262" t="s">
        <v>22</v>
      </c>
      <c r="T18" s="263" t="s">
        <v>23</v>
      </c>
      <c r="U18" s="246" t="s">
        <v>24</v>
      </c>
      <c r="V18" s="298" t="s">
        <v>25</v>
      </c>
    </row>
    <row r="19" spans="1:22" ht="14.25" x14ac:dyDescent="0.2">
      <c r="A19" s="28" t="s">
        <v>26</v>
      </c>
      <c r="B19" s="29" t="s">
        <v>27</v>
      </c>
      <c r="C19" s="227"/>
      <c r="D19" s="300"/>
      <c r="E19" s="301"/>
      <c r="F19" s="263"/>
      <c r="G19" s="248"/>
      <c r="H19" s="301"/>
      <c r="I19" s="301"/>
      <c r="J19" s="301"/>
      <c r="K19" s="249"/>
      <c r="L19" s="26">
        <v>1</v>
      </c>
      <c r="M19" s="26">
        <v>2</v>
      </c>
      <c r="N19" s="26">
        <v>3</v>
      </c>
      <c r="O19" s="26" t="s">
        <v>28</v>
      </c>
      <c r="P19" s="26">
        <v>4</v>
      </c>
      <c r="Q19" s="26">
        <v>5</v>
      </c>
      <c r="R19" s="26">
        <v>6</v>
      </c>
      <c r="S19" s="262"/>
      <c r="T19" s="263"/>
      <c r="U19" s="246"/>
      <c r="V19" s="298"/>
    </row>
    <row r="20" spans="1:22" ht="18" customHeight="1" x14ac:dyDescent="0.2">
      <c r="A20" s="87">
        <v>1</v>
      </c>
      <c r="B20" s="87"/>
      <c r="C20" s="87"/>
      <c r="D20" s="143" t="s">
        <v>193</v>
      </c>
      <c r="E20" s="144" t="s">
        <v>194</v>
      </c>
      <c r="F20" s="145">
        <v>33576</v>
      </c>
      <c r="G20" s="138">
        <f>IF(COUNT(F20)=0,"---",43631-F20)</f>
        <v>10055</v>
      </c>
      <c r="H20" s="139" t="s">
        <v>195</v>
      </c>
      <c r="I20" s="146" t="s">
        <v>192</v>
      </c>
      <c r="J20" s="147"/>
      <c r="K20" s="148"/>
      <c r="L20" s="149" t="s">
        <v>38</v>
      </c>
      <c r="M20" s="149" t="s">
        <v>38</v>
      </c>
      <c r="N20" s="149" t="s">
        <v>38</v>
      </c>
      <c r="O20" s="150"/>
      <c r="P20" s="149" t="s">
        <v>38</v>
      </c>
      <c r="Q20" s="149" t="s">
        <v>38</v>
      </c>
      <c r="R20" s="149">
        <v>35.700000000000003</v>
      </c>
      <c r="S20" s="43">
        <f>MAX(L20:N20,P20:R20)</f>
        <v>35.700000000000003</v>
      </c>
      <c r="T20" s="43"/>
      <c r="U20" s="151" t="s">
        <v>196</v>
      </c>
      <c r="V20" s="105" t="s">
        <v>245</v>
      </c>
    </row>
  </sheetData>
  <mergeCells count="28">
    <mergeCell ref="A7:B7"/>
    <mergeCell ref="D7:D8"/>
    <mergeCell ref="E7:E8"/>
    <mergeCell ref="F7:F8"/>
    <mergeCell ref="G7:G8"/>
    <mergeCell ref="H7:H8"/>
    <mergeCell ref="I7:I8"/>
    <mergeCell ref="J7:J8"/>
    <mergeCell ref="K7:K8"/>
    <mergeCell ref="L7:R7"/>
    <mergeCell ref="S7:S8"/>
    <mergeCell ref="T7:T8"/>
    <mergeCell ref="U7:U8"/>
    <mergeCell ref="V7:V8"/>
    <mergeCell ref="A18:B18"/>
    <mergeCell ref="D18:D19"/>
    <mergeCell ref="E18:E19"/>
    <mergeCell ref="F18:F19"/>
    <mergeCell ref="G18:G19"/>
    <mergeCell ref="H18:H19"/>
    <mergeCell ref="I18:I19"/>
    <mergeCell ref="J18:J19"/>
    <mergeCell ref="K18:K19"/>
    <mergeCell ref="L18:R18"/>
    <mergeCell ref="S18:S19"/>
    <mergeCell ref="T18:T19"/>
    <mergeCell ref="U18:U19"/>
    <mergeCell ref="V18:V19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4"/>
  <sheetViews>
    <sheetView showZeros="0" workbookViewId="0">
      <selection activeCell="B3" sqref="B3"/>
    </sheetView>
  </sheetViews>
  <sheetFormatPr defaultColWidth="8.85546875" defaultRowHeight="12.75" x14ac:dyDescent="0.2"/>
  <cols>
    <col min="1" max="2" width="5.42578125" style="17" customWidth="1"/>
    <col min="3" max="3" width="10.42578125" style="17" customWidth="1"/>
    <col min="4" max="4" width="12.42578125" style="17" customWidth="1"/>
    <col min="5" max="5" width="9" style="17" customWidth="1"/>
    <col min="6" max="6" width="4.42578125" style="17" bestFit="1" customWidth="1"/>
    <col min="7" max="7" width="4" style="17" customWidth="1"/>
    <col min="8" max="8" width="7.5703125" style="17" customWidth="1"/>
    <col min="9" max="9" width="4.42578125" style="17" customWidth="1"/>
    <col min="10" max="10" width="8.140625" style="17" bestFit="1" customWidth="1"/>
    <col min="11" max="13" width="5.7109375" style="17" customWidth="1"/>
    <col min="14" max="14" width="5.7109375" style="17" hidden="1" customWidth="1"/>
    <col min="15" max="17" width="5.7109375" style="17" customWidth="1"/>
    <col min="18" max="18" width="5.5703125" style="17" bestFit="1" customWidth="1"/>
    <col min="19" max="19" width="5.7109375" style="17" customWidth="1"/>
    <col min="20" max="20" width="5.85546875" style="17" customWidth="1"/>
    <col min="21" max="21" width="13.140625" style="17" customWidth="1"/>
    <col min="22" max="16384" width="8.85546875" style="17"/>
  </cols>
  <sheetData>
    <row r="1" spans="1:21" ht="20.25" customHeight="1" x14ac:dyDescent="0.3">
      <c r="A1" s="13" t="s">
        <v>8</v>
      </c>
      <c r="B1" s="13"/>
      <c r="C1" s="14"/>
      <c r="D1" s="14"/>
      <c r="E1" s="14"/>
      <c r="F1" s="14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 ht="12.75" customHeight="1" x14ac:dyDescent="0.2">
      <c r="A2" s="14"/>
      <c r="B2" s="14"/>
      <c r="C2" s="135" t="s">
        <v>246</v>
      </c>
      <c r="D2" s="14"/>
      <c r="E2" s="14"/>
      <c r="F2" s="14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1" ht="12.7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1" ht="20.100000000000001" customHeight="1" x14ac:dyDescent="0.2">
      <c r="A4" s="20"/>
      <c r="B4" s="20"/>
      <c r="C4" s="21" t="s">
        <v>255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0.100000000000001" customHeight="1" x14ac:dyDescent="0.2">
      <c r="A6" s="22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23"/>
      <c r="T6" s="23"/>
      <c r="U6" s="20"/>
    </row>
    <row r="7" spans="1:21" ht="20.100000000000001" customHeight="1" x14ac:dyDescent="0.2">
      <c r="A7" s="86" t="s">
        <v>11</v>
      </c>
      <c r="B7" s="86" t="s">
        <v>65</v>
      </c>
      <c r="C7" s="300" t="s">
        <v>13</v>
      </c>
      <c r="D7" s="301" t="s">
        <v>14</v>
      </c>
      <c r="E7" s="263" t="s">
        <v>15</v>
      </c>
      <c r="F7" s="248" t="s">
        <v>16</v>
      </c>
      <c r="G7" s="301" t="s">
        <v>17</v>
      </c>
      <c r="H7" s="301" t="s">
        <v>18</v>
      </c>
      <c r="I7" s="301" t="s">
        <v>19</v>
      </c>
      <c r="J7" s="304" t="s">
        <v>20</v>
      </c>
      <c r="K7" s="263" t="s">
        <v>21</v>
      </c>
      <c r="L7" s="263"/>
      <c r="M7" s="263"/>
      <c r="N7" s="263"/>
      <c r="O7" s="263"/>
      <c r="P7" s="263"/>
      <c r="Q7" s="263"/>
      <c r="R7" s="262" t="s">
        <v>22</v>
      </c>
      <c r="S7" s="263" t="s">
        <v>23</v>
      </c>
      <c r="T7" s="304" t="s">
        <v>24</v>
      </c>
      <c r="U7" s="298" t="s">
        <v>25</v>
      </c>
    </row>
    <row r="8" spans="1:21" ht="15" customHeight="1" x14ac:dyDescent="0.2">
      <c r="A8" s="87" t="s">
        <v>27</v>
      </c>
      <c r="B8" s="87"/>
      <c r="C8" s="300"/>
      <c r="D8" s="301"/>
      <c r="E8" s="263"/>
      <c r="F8" s="248"/>
      <c r="G8" s="301"/>
      <c r="H8" s="301"/>
      <c r="I8" s="301"/>
      <c r="J8" s="304"/>
      <c r="K8" s="26">
        <v>1</v>
      </c>
      <c r="L8" s="26">
        <v>2</v>
      </c>
      <c r="M8" s="26">
        <v>3</v>
      </c>
      <c r="N8" s="26" t="s">
        <v>28</v>
      </c>
      <c r="O8" s="26">
        <v>4</v>
      </c>
      <c r="P8" s="26">
        <v>5</v>
      </c>
      <c r="Q8" s="26">
        <v>6</v>
      </c>
      <c r="R8" s="262"/>
      <c r="S8" s="263"/>
      <c r="T8" s="304"/>
      <c r="U8" s="298"/>
    </row>
    <row r="9" spans="1:21" ht="18" customHeight="1" x14ac:dyDescent="0.2">
      <c r="A9" s="417">
        <v>1</v>
      </c>
      <c r="B9" s="417">
        <v>53</v>
      </c>
      <c r="C9" s="33" t="s">
        <v>43</v>
      </c>
      <c r="D9" s="34" t="s">
        <v>44</v>
      </c>
      <c r="E9" s="35">
        <v>21585</v>
      </c>
      <c r="F9" s="36">
        <f>IF(COUNT(E9)=0,"---",43631-E9)</f>
        <v>22046</v>
      </c>
      <c r="G9" s="37" t="s">
        <v>45</v>
      </c>
      <c r="H9" s="38" t="s">
        <v>46</v>
      </c>
      <c r="I9" s="39">
        <v>1.1000000000000001</v>
      </c>
      <c r="J9" s="418">
        <v>1.1232</v>
      </c>
      <c r="K9" s="141" t="s">
        <v>38</v>
      </c>
      <c r="L9" s="140" t="s">
        <v>38</v>
      </c>
      <c r="M9" s="140">
        <v>24.45</v>
      </c>
      <c r="N9" s="140"/>
      <c r="O9" s="140">
        <v>25.18</v>
      </c>
      <c r="P9" s="140">
        <v>25.57</v>
      </c>
      <c r="Q9" s="140">
        <v>25.2</v>
      </c>
      <c r="R9" s="43">
        <f>MAX(K9:M9,O9:Q9)</f>
        <v>25.57</v>
      </c>
      <c r="S9" s="43">
        <f>R9*I9</f>
        <v>28.127000000000002</v>
      </c>
      <c r="T9" s="162">
        <f>S9*J9</f>
        <v>31.592246400000001</v>
      </c>
      <c r="U9" s="44" t="s">
        <v>87</v>
      </c>
    </row>
    <row r="10" spans="1:21" ht="18" customHeight="1" x14ac:dyDescent="0.2">
      <c r="A10" s="417">
        <v>3</v>
      </c>
      <c r="B10" s="417">
        <v>28</v>
      </c>
      <c r="C10" s="33" t="s">
        <v>165</v>
      </c>
      <c r="D10" s="34" t="s">
        <v>166</v>
      </c>
      <c r="E10" s="35">
        <v>19298</v>
      </c>
      <c r="F10" s="36">
        <f>IF(COUNT(E10)=0,"---",43631-E10)</f>
        <v>24333</v>
      </c>
      <c r="G10" s="37" t="s">
        <v>90</v>
      </c>
      <c r="H10" s="38" t="s">
        <v>71</v>
      </c>
      <c r="I10" s="39">
        <v>1</v>
      </c>
      <c r="J10" s="418">
        <v>1.2806</v>
      </c>
      <c r="K10" s="141">
        <v>18.68</v>
      </c>
      <c r="L10" s="140">
        <v>17.54</v>
      </c>
      <c r="M10" s="140">
        <v>16.55</v>
      </c>
      <c r="N10" s="140"/>
      <c r="O10" s="140">
        <v>15.65</v>
      </c>
      <c r="P10" s="140">
        <v>18.760000000000002</v>
      </c>
      <c r="Q10" s="140">
        <v>17.600000000000001</v>
      </c>
      <c r="R10" s="43">
        <f>MAX(K10:M10,O10:Q10)</f>
        <v>18.760000000000002</v>
      </c>
      <c r="S10" s="43">
        <f>R10*I10</f>
        <v>18.760000000000002</v>
      </c>
      <c r="T10" s="162">
        <f>S10*J10</f>
        <v>24.024056000000002</v>
      </c>
      <c r="U10" s="44" t="s">
        <v>41</v>
      </c>
    </row>
    <row r="11" spans="1:21" ht="18" customHeight="1" x14ac:dyDescent="0.2">
      <c r="A11" s="417">
        <v>2</v>
      </c>
      <c r="B11" s="417">
        <v>31</v>
      </c>
      <c r="C11" s="33" t="s">
        <v>39</v>
      </c>
      <c r="D11" s="34" t="s">
        <v>40</v>
      </c>
      <c r="E11" s="35">
        <v>23542</v>
      </c>
      <c r="F11" s="36">
        <f>IF(COUNT(E11)=0,"---",43631-E11)</f>
        <v>20089</v>
      </c>
      <c r="G11" s="37" t="s">
        <v>31</v>
      </c>
      <c r="H11" s="38" t="s">
        <v>32</v>
      </c>
      <c r="I11" s="39">
        <v>1</v>
      </c>
      <c r="J11" s="418">
        <v>1.0771999999999999</v>
      </c>
      <c r="K11" s="141">
        <v>20.54</v>
      </c>
      <c r="L11" s="140">
        <v>19.68</v>
      </c>
      <c r="M11" s="140">
        <v>21.22</v>
      </c>
      <c r="N11" s="140"/>
      <c r="O11" s="140" t="s">
        <v>38</v>
      </c>
      <c r="P11" s="140">
        <v>20</v>
      </c>
      <c r="Q11" s="140" t="s">
        <v>38</v>
      </c>
      <c r="R11" s="43">
        <f>MAX(K11:M11,O11:Q11)</f>
        <v>21.22</v>
      </c>
      <c r="S11" s="43">
        <f>R11*I11</f>
        <v>21.22</v>
      </c>
      <c r="T11" s="162">
        <f>S11*J11</f>
        <v>22.858183999999998</v>
      </c>
      <c r="U11" s="44"/>
    </row>
    <row r="12" spans="1:21" ht="18" customHeight="1" x14ac:dyDescent="0.2">
      <c r="A12" s="417">
        <v>5</v>
      </c>
      <c r="B12" s="417">
        <v>62</v>
      </c>
      <c r="C12" s="33" t="s">
        <v>60</v>
      </c>
      <c r="D12" s="34" t="s">
        <v>243</v>
      </c>
      <c r="E12" s="35">
        <v>16323</v>
      </c>
      <c r="F12" s="36">
        <f>IF(COUNT(E12)=0,"---",43631-E12)</f>
        <v>27308</v>
      </c>
      <c r="G12" s="37" t="s">
        <v>36</v>
      </c>
      <c r="H12" s="38" t="s">
        <v>46</v>
      </c>
      <c r="I12" s="39">
        <v>1</v>
      </c>
      <c r="J12" s="418">
        <v>1.5748</v>
      </c>
      <c r="K12" s="141" t="s">
        <v>38</v>
      </c>
      <c r="L12" s="140">
        <v>13.34</v>
      </c>
      <c r="M12" s="140" t="s">
        <v>38</v>
      </c>
      <c r="N12" s="140"/>
      <c r="O12" s="140" t="s">
        <v>38</v>
      </c>
      <c r="P12" s="140" t="s">
        <v>38</v>
      </c>
      <c r="Q12" s="140" t="s">
        <v>38</v>
      </c>
      <c r="R12" s="43">
        <f>MAX(K12:M12,O12:Q12)</f>
        <v>13.34</v>
      </c>
      <c r="S12" s="43">
        <f>R12*I12</f>
        <v>13.34</v>
      </c>
      <c r="T12" s="162">
        <f>S12*J12</f>
        <v>21.007832000000001</v>
      </c>
      <c r="U12" s="44"/>
    </row>
    <row r="13" spans="1:21" ht="18" customHeight="1" x14ac:dyDescent="0.2">
      <c r="A13" s="417">
        <v>4</v>
      </c>
      <c r="B13" s="417">
        <v>55</v>
      </c>
      <c r="C13" s="33" t="s">
        <v>95</v>
      </c>
      <c r="D13" s="34" t="s">
        <v>170</v>
      </c>
      <c r="E13" s="35">
        <v>23311</v>
      </c>
      <c r="F13" s="36">
        <f>IF(COUNT(E13)=0,"---",43631-E13)</f>
        <v>20320</v>
      </c>
      <c r="G13" s="37" t="s">
        <v>36</v>
      </c>
      <c r="H13" s="38" t="s">
        <v>46</v>
      </c>
      <c r="I13" s="39">
        <v>1</v>
      </c>
      <c r="J13" s="418">
        <v>1.0984</v>
      </c>
      <c r="K13" s="141" t="s">
        <v>38</v>
      </c>
      <c r="L13" s="140">
        <v>13.14</v>
      </c>
      <c r="M13" s="140">
        <v>15.57</v>
      </c>
      <c r="N13" s="140"/>
      <c r="O13" s="140" t="s">
        <v>38</v>
      </c>
      <c r="P13" s="140">
        <v>16.7</v>
      </c>
      <c r="Q13" s="140">
        <v>15.72</v>
      </c>
      <c r="R13" s="43">
        <f>MAX(K13:M13,O13:Q13)</f>
        <v>16.7</v>
      </c>
      <c r="S13" s="43">
        <f>R13*I13</f>
        <v>16.7</v>
      </c>
      <c r="T13" s="162">
        <f>S13*J13</f>
        <v>18.34328</v>
      </c>
      <c r="U13" s="44"/>
    </row>
    <row r="14" spans="1:21" ht="18" customHeight="1" x14ac:dyDescent="0.2">
      <c r="A14" s="417"/>
      <c r="B14" s="417">
        <v>64</v>
      </c>
      <c r="C14" s="33" t="s">
        <v>189</v>
      </c>
      <c r="D14" s="34" t="s">
        <v>190</v>
      </c>
      <c r="E14" s="35">
        <v>19139</v>
      </c>
      <c r="F14" s="36">
        <f>IF(COUNT(E14)=0,"---",43631-E14)</f>
        <v>24492</v>
      </c>
      <c r="G14" s="37" t="s">
        <v>45</v>
      </c>
      <c r="H14" s="38" t="s">
        <v>32</v>
      </c>
      <c r="I14" s="39">
        <v>1</v>
      </c>
      <c r="J14" s="418">
        <v>1.3111999999999999</v>
      </c>
      <c r="K14" s="141"/>
      <c r="L14" s="140"/>
      <c r="M14" s="140"/>
      <c r="N14" s="140"/>
      <c r="O14" s="140"/>
      <c r="P14" s="140"/>
      <c r="Q14" s="140"/>
      <c r="R14" s="43" t="s">
        <v>47</v>
      </c>
      <c r="S14" s="43"/>
      <c r="T14" s="162"/>
      <c r="U14" s="44"/>
    </row>
  </sheetData>
  <mergeCells count="13">
    <mergeCell ref="U7:U8"/>
    <mergeCell ref="I7:I8"/>
    <mergeCell ref="J7:J8"/>
    <mergeCell ref="K7:Q7"/>
    <mergeCell ref="R7:R8"/>
    <mergeCell ref="S7:S8"/>
    <mergeCell ref="T7:T8"/>
    <mergeCell ref="C7:C8"/>
    <mergeCell ref="D7:D8"/>
    <mergeCell ref="E7:E8"/>
    <mergeCell ref="F7:F8"/>
    <mergeCell ref="G7:G8"/>
    <mergeCell ref="H7:H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23"/>
  <sheetViews>
    <sheetView showZeros="0" zoomScaleNormal="100" workbookViewId="0">
      <selection activeCell="A4" sqref="A4"/>
    </sheetView>
  </sheetViews>
  <sheetFormatPr defaultColWidth="8.85546875" defaultRowHeight="12.75" x14ac:dyDescent="0.2"/>
  <cols>
    <col min="1" max="2" width="5.42578125" style="17" customWidth="1"/>
    <col min="3" max="3" width="10.5703125" style="17" customWidth="1"/>
    <col min="4" max="4" width="13" style="17" customWidth="1"/>
    <col min="5" max="5" width="9" style="17" customWidth="1"/>
    <col min="6" max="6" width="5" style="17" customWidth="1"/>
    <col min="7" max="7" width="4" style="17" customWidth="1"/>
    <col min="8" max="9" width="7.5703125" style="17" customWidth="1"/>
    <col min="10" max="10" width="4.42578125" style="17" customWidth="1"/>
    <col min="11" max="11" width="4.5703125" style="17" customWidth="1"/>
    <col min="12" max="12" width="4.5703125" style="17" hidden="1" customWidth="1"/>
    <col min="13" max="17" width="4.5703125" style="17" customWidth="1"/>
    <col min="18" max="18" width="6.85546875" style="17" customWidth="1"/>
    <col min="19" max="19" width="6.5703125" style="17" customWidth="1"/>
    <col min="20" max="20" width="13.42578125" style="17" bestFit="1" customWidth="1"/>
    <col min="21" max="23" width="9.5703125" style="17" customWidth="1"/>
    <col min="24" max="16384" width="8.85546875" style="17"/>
  </cols>
  <sheetData>
    <row r="1" spans="1:23" ht="20.25" customHeight="1" x14ac:dyDescent="0.3">
      <c r="A1" s="13" t="s">
        <v>8</v>
      </c>
      <c r="B1" s="13"/>
      <c r="C1" s="14"/>
      <c r="D1" s="14"/>
      <c r="E1" s="14"/>
      <c r="F1" s="15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3" ht="13.35" customHeight="1" x14ac:dyDescent="0.2">
      <c r="A2" s="14"/>
      <c r="B2" s="14"/>
      <c r="C2" s="18" t="s">
        <v>9</v>
      </c>
      <c r="D2" s="14"/>
      <c r="E2" s="14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3" ht="12.7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3" ht="20.100000000000001" customHeight="1" x14ac:dyDescent="0.2">
      <c r="A4" s="20"/>
      <c r="B4" s="20"/>
      <c r="C4" s="21" t="s">
        <v>117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2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20.100000000000001" customHeight="1" x14ac:dyDescent="0.2">
      <c r="A6" s="22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23"/>
      <c r="T6" s="20"/>
      <c r="U6" s="20"/>
      <c r="V6" s="20"/>
      <c r="W6" s="20"/>
    </row>
    <row r="7" spans="1:23" ht="20.100000000000001" customHeight="1" x14ac:dyDescent="0.2">
      <c r="A7" s="86" t="s">
        <v>11</v>
      </c>
      <c r="B7" s="86" t="s">
        <v>12</v>
      </c>
      <c r="C7" s="300" t="s">
        <v>13</v>
      </c>
      <c r="D7" s="301" t="s">
        <v>14</v>
      </c>
      <c r="E7" s="263" t="s">
        <v>15</v>
      </c>
      <c r="F7" s="301" t="s">
        <v>16</v>
      </c>
      <c r="G7" s="301" t="s">
        <v>17</v>
      </c>
      <c r="H7" s="301" t="s">
        <v>18</v>
      </c>
      <c r="I7" s="314" t="s">
        <v>118</v>
      </c>
      <c r="J7" s="301" t="s">
        <v>19</v>
      </c>
      <c r="K7" s="318" t="s">
        <v>21</v>
      </c>
      <c r="L7" s="319"/>
      <c r="M7" s="319"/>
      <c r="N7" s="319"/>
      <c r="O7" s="319"/>
      <c r="P7" s="319"/>
      <c r="Q7" s="320"/>
      <c r="R7" s="262" t="s">
        <v>22</v>
      </c>
      <c r="S7" s="263" t="s">
        <v>23</v>
      </c>
      <c r="T7" s="298" t="s">
        <v>25</v>
      </c>
      <c r="U7" s="20"/>
      <c r="V7" s="20"/>
      <c r="W7" s="20"/>
    </row>
    <row r="8" spans="1:23" ht="15" customHeight="1" x14ac:dyDescent="0.2">
      <c r="A8" s="87" t="s">
        <v>67</v>
      </c>
      <c r="B8" s="87"/>
      <c r="C8" s="300"/>
      <c r="D8" s="301"/>
      <c r="E8" s="263"/>
      <c r="F8" s="301"/>
      <c r="G8" s="301"/>
      <c r="H8" s="301"/>
      <c r="I8" s="314"/>
      <c r="J8" s="301"/>
      <c r="K8" s="26">
        <v>1</v>
      </c>
      <c r="L8" s="26" t="s">
        <v>28</v>
      </c>
      <c r="M8" s="26">
        <v>2</v>
      </c>
      <c r="N8" s="26">
        <v>3</v>
      </c>
      <c r="O8" s="26">
        <v>4</v>
      </c>
      <c r="P8" s="26">
        <v>5</v>
      </c>
      <c r="Q8" s="26">
        <v>6</v>
      </c>
      <c r="R8" s="262"/>
      <c r="S8" s="263"/>
      <c r="T8" s="298"/>
      <c r="U8" s="20"/>
      <c r="V8" s="20"/>
      <c r="W8" s="20"/>
    </row>
    <row r="9" spans="1:23" ht="18" customHeight="1" x14ac:dyDescent="0.2">
      <c r="A9" s="87">
        <v>1</v>
      </c>
      <c r="B9" s="87">
        <v>25</v>
      </c>
      <c r="C9" s="60" t="s">
        <v>74</v>
      </c>
      <c r="D9" s="61" t="s">
        <v>75</v>
      </c>
      <c r="E9" s="62">
        <v>38438</v>
      </c>
      <c r="F9" s="63">
        <f>IF(COUNT(E9)=0,"---",43631-E9)</f>
        <v>5193</v>
      </c>
      <c r="G9" s="64" t="s">
        <v>115</v>
      </c>
      <c r="H9" s="88" t="s">
        <v>71</v>
      </c>
      <c r="I9" s="88"/>
      <c r="J9" s="89">
        <v>1</v>
      </c>
      <c r="K9" s="90">
        <v>26.28</v>
      </c>
      <c r="L9" s="90"/>
      <c r="M9" s="90">
        <v>24.58</v>
      </c>
      <c r="N9" s="90">
        <v>24.46</v>
      </c>
      <c r="O9" s="91">
        <v>24.39</v>
      </c>
      <c r="P9" s="91">
        <v>23.05</v>
      </c>
      <c r="Q9" s="91" t="s">
        <v>38</v>
      </c>
      <c r="R9" s="43">
        <f>MAX(K9:N9,O9:Q9)</f>
        <v>26.28</v>
      </c>
      <c r="S9" s="43">
        <f>R9*J9</f>
        <v>26.28</v>
      </c>
      <c r="T9" s="68"/>
    </row>
    <row r="10" spans="1:23" ht="18" customHeight="1" x14ac:dyDescent="0.2">
      <c r="A10" s="87">
        <v>2</v>
      </c>
      <c r="B10" s="87">
        <v>22</v>
      </c>
      <c r="C10" s="60" t="s">
        <v>68</v>
      </c>
      <c r="D10" s="61" t="s">
        <v>69</v>
      </c>
      <c r="E10" s="62">
        <v>38430</v>
      </c>
      <c r="F10" s="63">
        <f>IF(COUNT(E10)=0,"---",43631-E10)</f>
        <v>5201</v>
      </c>
      <c r="G10" s="64" t="s">
        <v>115</v>
      </c>
      <c r="H10" s="88" t="s">
        <v>71</v>
      </c>
      <c r="I10" s="88"/>
      <c r="J10" s="89">
        <v>1</v>
      </c>
      <c r="K10" s="90">
        <v>20.02</v>
      </c>
      <c r="L10" s="90"/>
      <c r="M10" s="90">
        <v>18.29</v>
      </c>
      <c r="N10" s="90">
        <v>21.48</v>
      </c>
      <c r="O10" s="91">
        <v>15.03</v>
      </c>
      <c r="P10" s="91">
        <v>15.86</v>
      </c>
      <c r="Q10" s="91">
        <v>14.51</v>
      </c>
      <c r="R10" s="43">
        <f>MAX(K10:N10,O10:Q10)</f>
        <v>21.48</v>
      </c>
      <c r="S10" s="43">
        <f>R10*J10</f>
        <v>21.48</v>
      </c>
      <c r="T10" s="68" t="s">
        <v>119</v>
      </c>
    </row>
    <row r="11" spans="1:23" ht="18" customHeight="1" x14ac:dyDescent="0.2">
      <c r="A11" s="87">
        <v>3</v>
      </c>
      <c r="B11" s="87">
        <v>50</v>
      </c>
      <c r="C11" s="60" t="s">
        <v>120</v>
      </c>
      <c r="D11" s="61" t="s">
        <v>121</v>
      </c>
      <c r="E11" s="62">
        <v>39934</v>
      </c>
      <c r="F11" s="63">
        <f>IF(COUNT(E11)=0,"---",43631-E11)</f>
        <v>3697</v>
      </c>
      <c r="G11" s="64" t="s">
        <v>31</v>
      </c>
      <c r="H11" s="88" t="s">
        <v>112</v>
      </c>
      <c r="I11" s="88"/>
      <c r="J11" s="89">
        <v>1</v>
      </c>
      <c r="K11" s="90">
        <v>11.53</v>
      </c>
      <c r="L11" s="90"/>
      <c r="M11" s="90">
        <v>15.23</v>
      </c>
      <c r="N11" s="90">
        <v>15.92</v>
      </c>
      <c r="O11" s="91">
        <v>17.940000000000001</v>
      </c>
      <c r="P11" s="91">
        <v>14.49</v>
      </c>
      <c r="Q11" s="91">
        <v>15.52</v>
      </c>
      <c r="R11" s="43">
        <f>MAX(K11:N11,O11:Q11)</f>
        <v>17.940000000000001</v>
      </c>
      <c r="S11" s="43">
        <f>R11*J11</f>
        <v>17.940000000000001</v>
      </c>
      <c r="T11" s="68" t="s">
        <v>73</v>
      </c>
    </row>
    <row r="12" spans="1:23" ht="18" customHeight="1" x14ac:dyDescent="0.2">
      <c r="A12" s="23"/>
      <c r="B12" s="23"/>
      <c r="C12" s="92"/>
      <c r="D12" s="93"/>
      <c r="E12" s="94"/>
      <c r="F12" s="95"/>
      <c r="G12" s="96"/>
      <c r="H12" s="97"/>
      <c r="I12" s="97"/>
      <c r="J12" s="98"/>
      <c r="K12" s="99"/>
      <c r="L12" s="99"/>
      <c r="M12" s="99"/>
      <c r="N12" s="99"/>
      <c r="O12" s="100"/>
      <c r="P12" s="100"/>
      <c r="Q12" s="100"/>
      <c r="R12" s="101"/>
      <c r="S12" s="101"/>
      <c r="T12" s="102"/>
    </row>
    <row r="13" spans="1:23" x14ac:dyDescent="0.2">
      <c r="A13" s="103"/>
      <c r="B13" s="103"/>
    </row>
    <row r="14" spans="1:23" x14ac:dyDescent="0.2">
      <c r="A14" s="103"/>
      <c r="B14" s="103"/>
    </row>
    <row r="15" spans="1:23" ht="18" x14ac:dyDescent="0.2">
      <c r="A15" s="103"/>
      <c r="B15" s="103"/>
      <c r="C15" s="21" t="s">
        <v>122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3" x14ac:dyDescent="0.2">
      <c r="A16" s="103"/>
      <c r="B16" s="103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x14ac:dyDescent="0.2">
      <c r="A17" s="104"/>
      <c r="B17" s="10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3"/>
      <c r="S17" s="23"/>
      <c r="T17" s="20"/>
    </row>
    <row r="18" spans="1:20" x14ac:dyDescent="0.2">
      <c r="A18" s="86" t="s">
        <v>11</v>
      </c>
      <c r="B18" s="86"/>
      <c r="C18" s="300" t="s">
        <v>13</v>
      </c>
      <c r="D18" s="301" t="s">
        <v>14</v>
      </c>
      <c r="E18" s="263" t="s">
        <v>15</v>
      </c>
      <c r="F18" s="301" t="s">
        <v>16</v>
      </c>
      <c r="G18" s="301" t="s">
        <v>17</v>
      </c>
      <c r="H18" s="301" t="s">
        <v>18</v>
      </c>
      <c r="I18" s="314" t="s">
        <v>118</v>
      </c>
      <c r="J18" s="301" t="s">
        <v>19</v>
      </c>
      <c r="K18" s="315" t="s">
        <v>21</v>
      </c>
      <c r="L18" s="316"/>
      <c r="M18" s="316"/>
      <c r="N18" s="316"/>
      <c r="O18" s="316"/>
      <c r="P18" s="316"/>
      <c r="Q18" s="317"/>
      <c r="R18" s="262" t="s">
        <v>22</v>
      </c>
      <c r="S18" s="263" t="s">
        <v>23</v>
      </c>
      <c r="T18" s="298" t="s">
        <v>25</v>
      </c>
    </row>
    <row r="19" spans="1:20" x14ac:dyDescent="0.2">
      <c r="A19" s="87" t="s">
        <v>67</v>
      </c>
      <c r="B19" s="87"/>
      <c r="C19" s="300"/>
      <c r="D19" s="301"/>
      <c r="E19" s="263"/>
      <c r="F19" s="301"/>
      <c r="G19" s="301"/>
      <c r="H19" s="301"/>
      <c r="I19" s="314"/>
      <c r="J19" s="301"/>
      <c r="K19" s="26">
        <v>1</v>
      </c>
      <c r="L19" s="26" t="s">
        <v>28</v>
      </c>
      <c r="M19" s="26">
        <v>2</v>
      </c>
      <c r="N19" s="26">
        <v>3</v>
      </c>
      <c r="O19" s="26">
        <v>4</v>
      </c>
      <c r="P19" s="26">
        <v>5</v>
      </c>
      <c r="Q19" s="26">
        <v>6</v>
      </c>
      <c r="R19" s="262"/>
      <c r="S19" s="263"/>
      <c r="T19" s="298"/>
    </row>
    <row r="20" spans="1:20" ht="18" customHeight="1" x14ac:dyDescent="0.2">
      <c r="A20" s="87">
        <v>1</v>
      </c>
      <c r="B20" s="87">
        <v>43</v>
      </c>
      <c r="C20" s="60" t="s">
        <v>123</v>
      </c>
      <c r="D20" s="61" t="s">
        <v>124</v>
      </c>
      <c r="E20" s="62">
        <v>38953</v>
      </c>
      <c r="F20" s="63">
        <f>IF(COUNT(E20)=0,"---",43631-E20)</f>
        <v>4678</v>
      </c>
      <c r="G20" s="64" t="s">
        <v>31</v>
      </c>
      <c r="H20" s="88" t="s">
        <v>112</v>
      </c>
      <c r="I20" s="88"/>
      <c r="J20" s="89">
        <v>1</v>
      </c>
      <c r="K20" s="90">
        <v>14.51</v>
      </c>
      <c r="L20" s="90"/>
      <c r="M20" s="90" t="s">
        <v>38</v>
      </c>
      <c r="N20" s="90">
        <v>21.59</v>
      </c>
      <c r="O20" s="105">
        <v>20.75</v>
      </c>
      <c r="P20" s="91">
        <v>22.14</v>
      </c>
      <c r="Q20" s="91">
        <v>24.49</v>
      </c>
      <c r="R20" s="43">
        <f>MAX(K20:N20,O20:Q20)</f>
        <v>24.49</v>
      </c>
      <c r="S20" s="43">
        <f>R20*J20</f>
        <v>24.49</v>
      </c>
      <c r="T20" s="68" t="s">
        <v>119</v>
      </c>
    </row>
    <row r="21" spans="1:20" ht="18" customHeight="1" x14ac:dyDescent="0.2">
      <c r="A21" s="87">
        <v>2</v>
      </c>
      <c r="B21" s="87">
        <v>46</v>
      </c>
      <c r="C21" s="60" t="s">
        <v>125</v>
      </c>
      <c r="D21" s="61" t="s">
        <v>126</v>
      </c>
      <c r="E21" s="62">
        <v>38584</v>
      </c>
      <c r="F21" s="63">
        <f>IF(COUNT(E21)=0,"---",43631-E21)</f>
        <v>5047</v>
      </c>
      <c r="G21" s="64" t="s">
        <v>31</v>
      </c>
      <c r="H21" s="88" t="s">
        <v>112</v>
      </c>
      <c r="I21" s="88"/>
      <c r="J21" s="89">
        <v>1</v>
      </c>
      <c r="K21" s="90">
        <v>17.23</v>
      </c>
      <c r="L21" s="90"/>
      <c r="M21" s="90" t="s">
        <v>38</v>
      </c>
      <c r="N21" s="90">
        <v>19.850000000000001</v>
      </c>
      <c r="O21" s="105">
        <v>22.91</v>
      </c>
      <c r="P21" s="91">
        <v>22.1</v>
      </c>
      <c r="Q21" s="91">
        <v>22.99</v>
      </c>
      <c r="R21" s="43">
        <f>MAX(K21:N21,O21:Q21)</f>
        <v>22.99</v>
      </c>
      <c r="S21" s="43">
        <f>R21*J21</f>
        <v>22.99</v>
      </c>
      <c r="T21" s="68" t="s">
        <v>119</v>
      </c>
    </row>
    <row r="22" spans="1:20" ht="18" customHeight="1" x14ac:dyDescent="0.2">
      <c r="A22" s="87">
        <v>3</v>
      </c>
      <c r="B22" s="87">
        <v>45</v>
      </c>
      <c r="C22" s="60" t="s">
        <v>127</v>
      </c>
      <c r="D22" s="61" t="s">
        <v>128</v>
      </c>
      <c r="E22" s="62">
        <v>39289</v>
      </c>
      <c r="F22" s="63">
        <f>IF(COUNT(E22)=0,"---",43631-E22)</f>
        <v>4342</v>
      </c>
      <c r="G22" s="64" t="s">
        <v>31</v>
      </c>
      <c r="H22" s="88" t="s">
        <v>112</v>
      </c>
      <c r="I22" s="88"/>
      <c r="J22" s="89">
        <v>1</v>
      </c>
      <c r="K22" s="90">
        <v>15.73</v>
      </c>
      <c r="L22" s="90"/>
      <c r="M22" s="90">
        <v>14.72</v>
      </c>
      <c r="N22" s="90">
        <v>13.64</v>
      </c>
      <c r="O22" s="105">
        <v>11.09</v>
      </c>
      <c r="P22" s="91">
        <v>12.97</v>
      </c>
      <c r="Q22" s="91">
        <v>16.66</v>
      </c>
      <c r="R22" s="43">
        <f>MAX(K22:N22,O22:Q22)</f>
        <v>16.66</v>
      </c>
      <c r="S22" s="43">
        <f>R22*J22</f>
        <v>16.66</v>
      </c>
      <c r="T22" s="68" t="s">
        <v>119</v>
      </c>
    </row>
    <row r="23" spans="1:20" ht="18" customHeight="1" x14ac:dyDescent="0.2">
      <c r="A23" s="87">
        <v>4</v>
      </c>
      <c r="B23" s="87">
        <v>52</v>
      </c>
      <c r="C23" s="60" t="s">
        <v>129</v>
      </c>
      <c r="D23" s="61" t="s">
        <v>130</v>
      </c>
      <c r="E23" s="62">
        <v>39111</v>
      </c>
      <c r="F23" s="63">
        <f>IF(COUNT(E23)=0,"---",43631-E23)</f>
        <v>4520</v>
      </c>
      <c r="G23" s="64" t="s">
        <v>31</v>
      </c>
      <c r="H23" s="88" t="s">
        <v>112</v>
      </c>
      <c r="I23" s="88"/>
      <c r="J23" s="89">
        <v>1</v>
      </c>
      <c r="K23" s="90">
        <v>11.46</v>
      </c>
      <c r="L23" s="90"/>
      <c r="M23" s="90">
        <v>11.13</v>
      </c>
      <c r="N23" s="90">
        <v>9.24</v>
      </c>
      <c r="O23" s="105">
        <v>12.3</v>
      </c>
      <c r="P23" s="91">
        <v>11.69</v>
      </c>
      <c r="Q23" s="91">
        <v>12.31</v>
      </c>
      <c r="R23" s="43">
        <f>MAX(K23:N23,O23:Q23)</f>
        <v>12.31</v>
      </c>
      <c r="S23" s="43">
        <f>R23*J23</f>
        <v>12.31</v>
      </c>
      <c r="T23" s="68" t="s">
        <v>119</v>
      </c>
    </row>
  </sheetData>
  <mergeCells count="24">
    <mergeCell ref="C7:C8"/>
    <mergeCell ref="D7:D8"/>
    <mergeCell ref="E7:E8"/>
    <mergeCell ref="F7:F8"/>
    <mergeCell ref="G7:G8"/>
    <mergeCell ref="H7:H8"/>
    <mergeCell ref="I7:I8"/>
    <mergeCell ref="J7:J8"/>
    <mergeCell ref="K7:Q7"/>
    <mergeCell ref="R7:R8"/>
    <mergeCell ref="S7:S8"/>
    <mergeCell ref="T7:T8"/>
    <mergeCell ref="C18:C19"/>
    <mergeCell ref="D18:D19"/>
    <mergeCell ref="E18:E19"/>
    <mergeCell ref="F18:F19"/>
    <mergeCell ref="G18:G19"/>
    <mergeCell ref="H18:H19"/>
    <mergeCell ref="I18:I19"/>
    <mergeCell ref="J18:J19"/>
    <mergeCell ref="K18:Q18"/>
    <mergeCell ref="R18:R19"/>
    <mergeCell ref="S18:S19"/>
    <mergeCell ref="T18:T19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Zeros="0" workbookViewId="0">
      <selection activeCell="A2" sqref="A2"/>
    </sheetView>
  </sheetViews>
  <sheetFormatPr defaultRowHeight="12.75" x14ac:dyDescent="0.2"/>
  <cols>
    <col min="1" max="2" width="5" style="17" customWidth="1"/>
    <col min="3" max="3" width="9.5703125" style="17" customWidth="1"/>
    <col min="4" max="4" width="12.42578125" style="17" customWidth="1"/>
    <col min="5" max="5" width="8.85546875" style="209" customWidth="1"/>
    <col min="6" max="6" width="4.140625" style="17" customWidth="1"/>
    <col min="7" max="7" width="4" style="17" customWidth="1"/>
    <col min="8" max="8" width="9.28515625" style="17" customWidth="1"/>
    <col min="9" max="9" width="4.42578125" style="17" customWidth="1"/>
    <col min="10" max="10" width="6.42578125" style="17" customWidth="1"/>
    <col min="11" max="13" width="4.5703125" style="17" customWidth="1"/>
    <col min="14" max="14" width="3.85546875" style="17" hidden="1" customWidth="1"/>
    <col min="15" max="17" width="4.5703125" style="17" customWidth="1"/>
    <col min="18" max="18" width="6.85546875" style="17" customWidth="1"/>
    <col min="19" max="19" width="6.5703125" style="17" customWidth="1"/>
    <col min="20" max="20" width="6.140625" style="17" customWidth="1"/>
    <col min="21" max="21" width="13" style="17" customWidth="1"/>
    <col min="22" max="22" width="5.5703125" style="17" customWidth="1"/>
    <col min="23" max="26" width="9.5703125" style="17" customWidth="1"/>
    <col min="27" max="16384" width="9.140625" style="17"/>
  </cols>
  <sheetData>
    <row r="1" spans="1:26" ht="20.25" customHeight="1" x14ac:dyDescent="0.3">
      <c r="A1" s="13" t="s">
        <v>8</v>
      </c>
      <c r="B1" s="13"/>
      <c r="C1" s="14"/>
      <c r="D1" s="14"/>
      <c r="E1" s="14"/>
      <c r="F1" s="15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6" ht="12.75" customHeight="1" x14ac:dyDescent="0.2">
      <c r="A2" s="14"/>
      <c r="B2" s="14"/>
      <c r="C2" s="18" t="s">
        <v>9</v>
      </c>
      <c r="D2" s="14"/>
      <c r="E2" s="14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6" ht="12.75" customHeight="1" x14ac:dyDescent="0.2">
      <c r="C3" s="19"/>
      <c r="D3" s="19"/>
      <c r="E3" s="18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6" ht="20.100000000000001" customHeight="1" x14ac:dyDescent="0.2">
      <c r="A4" s="20"/>
      <c r="B4" s="20"/>
      <c r="C4" s="21" t="s">
        <v>216</v>
      </c>
      <c r="D4" s="20"/>
      <c r="E4" s="103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.1" customHeight="1" x14ac:dyDescent="0.2">
      <c r="A5" s="20"/>
      <c r="B5" s="20"/>
      <c r="C5" s="20"/>
      <c r="D5" s="20"/>
      <c r="E5" s="10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0.100000000000001" customHeight="1" x14ac:dyDescent="0.2">
      <c r="A6" s="22"/>
      <c r="B6" s="22"/>
      <c r="C6" s="20"/>
      <c r="D6" s="20"/>
      <c r="E6" s="183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23"/>
      <c r="T6" s="23"/>
      <c r="U6" s="20"/>
      <c r="V6" s="20"/>
      <c r="W6" s="20"/>
      <c r="X6" s="20"/>
      <c r="Y6" s="20"/>
      <c r="Z6" s="20"/>
    </row>
    <row r="7" spans="1:26" ht="20.100000000000001" customHeight="1" x14ac:dyDescent="0.2">
      <c r="A7" s="184" t="s">
        <v>11</v>
      </c>
      <c r="B7" s="325" t="s">
        <v>12</v>
      </c>
      <c r="C7" s="268" t="s">
        <v>13</v>
      </c>
      <c r="D7" s="270" t="s">
        <v>14</v>
      </c>
      <c r="E7" s="272" t="s">
        <v>15</v>
      </c>
      <c r="F7" s="260" t="s">
        <v>16</v>
      </c>
      <c r="G7" s="260" t="s">
        <v>17</v>
      </c>
      <c r="H7" s="260" t="s">
        <v>18</v>
      </c>
      <c r="I7" s="260" t="s">
        <v>19</v>
      </c>
      <c r="J7" s="322" t="s">
        <v>202</v>
      </c>
      <c r="K7" s="263" t="s">
        <v>21</v>
      </c>
      <c r="L7" s="263"/>
      <c r="M7" s="263"/>
      <c r="N7" s="263"/>
      <c r="O7" s="263"/>
      <c r="P7" s="263"/>
      <c r="Q7" s="263"/>
      <c r="R7" s="262" t="s">
        <v>22</v>
      </c>
      <c r="S7" s="263" t="s">
        <v>23</v>
      </c>
      <c r="T7" s="322" t="s">
        <v>202</v>
      </c>
      <c r="U7" s="323" t="s">
        <v>25</v>
      </c>
      <c r="V7" s="297" t="s">
        <v>49</v>
      </c>
      <c r="W7" s="20"/>
      <c r="X7" s="20"/>
      <c r="Y7" s="20"/>
      <c r="Z7" s="20"/>
    </row>
    <row r="8" spans="1:26" ht="15" customHeight="1" x14ac:dyDescent="0.2">
      <c r="A8" s="185" t="s">
        <v>94</v>
      </c>
      <c r="B8" s="326"/>
      <c r="C8" s="269"/>
      <c r="D8" s="271"/>
      <c r="E8" s="273"/>
      <c r="F8" s="261"/>
      <c r="G8" s="261"/>
      <c r="H8" s="261"/>
      <c r="I8" s="261"/>
      <c r="J8" s="263"/>
      <c r="K8" s="186">
        <v>1</v>
      </c>
      <c r="L8" s="186">
        <v>2</v>
      </c>
      <c r="M8" s="186">
        <v>3</v>
      </c>
      <c r="N8" s="186" t="s">
        <v>28</v>
      </c>
      <c r="O8" s="186">
        <v>4</v>
      </c>
      <c r="P8" s="186">
        <v>5</v>
      </c>
      <c r="Q8" s="186">
        <v>6</v>
      </c>
      <c r="R8" s="262"/>
      <c r="S8" s="263"/>
      <c r="T8" s="263"/>
      <c r="U8" s="324"/>
      <c r="V8" s="297"/>
      <c r="W8" s="20"/>
      <c r="X8" s="20"/>
      <c r="Y8" s="20"/>
      <c r="Z8" s="20"/>
    </row>
    <row r="9" spans="1:26" ht="19.5" customHeight="1" x14ac:dyDescent="0.2">
      <c r="A9" s="187">
        <v>1</v>
      </c>
      <c r="B9" s="188">
        <v>42</v>
      </c>
      <c r="C9" s="189" t="s">
        <v>217</v>
      </c>
      <c r="D9" s="190" t="s">
        <v>218</v>
      </c>
      <c r="E9" s="145">
        <v>37382</v>
      </c>
      <c r="F9" s="138">
        <v>15</v>
      </c>
      <c r="G9" s="139" t="s">
        <v>31</v>
      </c>
      <c r="H9" s="146" t="s">
        <v>112</v>
      </c>
      <c r="I9" s="191">
        <v>1</v>
      </c>
      <c r="J9" s="148"/>
      <c r="K9" s="41">
        <v>5.5</v>
      </c>
      <c r="L9" s="41">
        <v>5.8</v>
      </c>
      <c r="M9" s="41">
        <v>5.52</v>
      </c>
      <c r="N9" s="152"/>
      <c r="O9" s="41">
        <v>5.73</v>
      </c>
      <c r="P9" s="41">
        <v>5.75</v>
      </c>
      <c r="Q9" s="41">
        <v>4.95</v>
      </c>
      <c r="R9" s="43">
        <f>MAX(K9:M9,O9:Q9)</f>
        <v>5.8</v>
      </c>
      <c r="S9" s="43">
        <f>R9*I9</f>
        <v>5.8</v>
      </c>
      <c r="T9" s="43">
        <f>S9*J9</f>
        <v>0</v>
      </c>
      <c r="U9" s="151" t="s">
        <v>119</v>
      </c>
      <c r="V9" s="41" t="s">
        <v>219</v>
      </c>
    </row>
    <row r="10" spans="1:26" ht="19.5" customHeight="1" x14ac:dyDescent="0.2">
      <c r="A10" s="72"/>
      <c r="B10" s="72"/>
      <c r="C10" s="192"/>
      <c r="D10" s="193"/>
      <c r="E10" s="194"/>
      <c r="F10" s="195"/>
      <c r="G10" s="196"/>
      <c r="H10" s="197"/>
      <c r="I10" s="198"/>
      <c r="J10" s="199"/>
      <c r="K10" s="200"/>
      <c r="L10" s="200"/>
      <c r="M10" s="200"/>
      <c r="N10" s="201"/>
      <c r="O10" s="200"/>
      <c r="P10" s="200"/>
      <c r="Q10" s="200"/>
      <c r="R10" s="101"/>
      <c r="S10" s="101"/>
      <c r="T10" s="101"/>
      <c r="U10" s="202"/>
      <c r="V10" s="200"/>
    </row>
    <row r="11" spans="1:26" ht="20.100000000000001" customHeight="1" x14ac:dyDescent="0.2">
      <c r="A11" s="20"/>
      <c r="B11" s="20"/>
      <c r="C11" s="21" t="s">
        <v>220</v>
      </c>
      <c r="D11" s="20"/>
      <c r="E11" s="103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.1" customHeight="1" x14ac:dyDescent="0.2">
      <c r="A12" s="20"/>
      <c r="B12" s="20"/>
      <c r="C12" s="20"/>
      <c r="D12" s="20"/>
      <c r="E12" s="10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0.100000000000001" customHeight="1" x14ac:dyDescent="0.2">
      <c r="A13" s="22"/>
      <c r="B13" s="22"/>
      <c r="C13" s="20"/>
      <c r="D13" s="20"/>
      <c r="E13" s="18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3"/>
      <c r="S13" s="23"/>
      <c r="T13" s="23"/>
      <c r="U13" s="20"/>
      <c r="V13" s="20"/>
      <c r="W13" s="20"/>
      <c r="X13" s="20"/>
      <c r="Y13" s="20"/>
      <c r="Z13" s="20"/>
    </row>
    <row r="14" spans="1:26" ht="20.100000000000001" customHeight="1" x14ac:dyDescent="0.2">
      <c r="A14" s="86" t="s">
        <v>11</v>
      </c>
      <c r="B14" s="325" t="s">
        <v>12</v>
      </c>
      <c r="C14" s="300" t="s">
        <v>13</v>
      </c>
      <c r="D14" s="301" t="s">
        <v>14</v>
      </c>
      <c r="E14" s="263" t="s">
        <v>15</v>
      </c>
      <c r="F14" s="301" t="s">
        <v>16</v>
      </c>
      <c r="G14" s="301" t="s">
        <v>17</v>
      </c>
      <c r="H14" s="301" t="s">
        <v>18</v>
      </c>
      <c r="I14" s="301" t="s">
        <v>19</v>
      </c>
      <c r="J14" s="321" t="s">
        <v>20</v>
      </c>
      <c r="K14" s="263" t="s">
        <v>21</v>
      </c>
      <c r="L14" s="263"/>
      <c r="M14" s="263"/>
      <c r="N14" s="263"/>
      <c r="O14" s="263"/>
      <c r="P14" s="263"/>
      <c r="Q14" s="263"/>
      <c r="R14" s="262" t="s">
        <v>22</v>
      </c>
      <c r="S14" s="263" t="s">
        <v>23</v>
      </c>
      <c r="T14" s="263" t="s">
        <v>24</v>
      </c>
      <c r="U14" s="298" t="s">
        <v>25</v>
      </c>
      <c r="V14" s="297" t="s">
        <v>49</v>
      </c>
      <c r="W14" s="20"/>
      <c r="X14" s="20"/>
      <c r="Y14" s="20"/>
      <c r="Z14" s="20"/>
    </row>
    <row r="15" spans="1:26" ht="15" customHeight="1" x14ac:dyDescent="0.2">
      <c r="A15" s="185" t="s">
        <v>27</v>
      </c>
      <c r="B15" s="326"/>
      <c r="C15" s="300"/>
      <c r="D15" s="301"/>
      <c r="E15" s="263"/>
      <c r="F15" s="301"/>
      <c r="G15" s="301"/>
      <c r="H15" s="301"/>
      <c r="I15" s="301"/>
      <c r="J15" s="321"/>
      <c r="K15" s="26">
        <v>1</v>
      </c>
      <c r="L15" s="26">
        <v>2</v>
      </c>
      <c r="M15" s="26">
        <v>3</v>
      </c>
      <c r="N15" s="26" t="s">
        <v>28</v>
      </c>
      <c r="O15" s="26">
        <v>4</v>
      </c>
      <c r="P15" s="26">
        <v>5</v>
      </c>
      <c r="Q15" s="26">
        <v>6</v>
      </c>
      <c r="R15" s="262"/>
      <c r="S15" s="263"/>
      <c r="T15" s="263"/>
      <c r="U15" s="298"/>
      <c r="V15" s="297"/>
      <c r="W15" s="20"/>
      <c r="X15" s="20"/>
      <c r="Y15" s="20"/>
      <c r="Z15" s="20"/>
    </row>
    <row r="16" spans="1:26" s="20" customFormat="1" ht="18" customHeight="1" x14ac:dyDescent="0.25">
      <c r="A16" s="187">
        <v>1</v>
      </c>
      <c r="B16" s="187">
        <v>27</v>
      </c>
      <c r="C16" s="203" t="s">
        <v>141</v>
      </c>
      <c r="D16" s="204" t="s">
        <v>142</v>
      </c>
      <c r="E16" s="62">
        <v>23337</v>
      </c>
      <c r="F16" s="63">
        <f t="shared" ref="F16:F21" si="0">IF(COUNT(E16)=0,"---",43631-E16)</f>
        <v>20294</v>
      </c>
      <c r="G16" s="64" t="s">
        <v>90</v>
      </c>
      <c r="H16" s="205" t="s">
        <v>71</v>
      </c>
      <c r="I16" s="89">
        <v>1</v>
      </c>
      <c r="J16" s="206">
        <v>1.5190999999999999</v>
      </c>
      <c r="K16" s="207">
        <v>8.9</v>
      </c>
      <c r="L16" s="207">
        <v>8.77</v>
      </c>
      <c r="M16" s="207">
        <v>9.1</v>
      </c>
      <c r="N16" s="91"/>
      <c r="O16" s="207">
        <v>8.7799999999999994</v>
      </c>
      <c r="P16" s="207" t="s">
        <v>221</v>
      </c>
      <c r="Q16" s="207" t="s">
        <v>221</v>
      </c>
      <c r="R16" s="43">
        <f>MAX(K16:M16,O16:Q16)</f>
        <v>9.1</v>
      </c>
      <c r="S16" s="43">
        <f t="shared" ref="S16:T20" si="1">R16*I16</f>
        <v>9.1</v>
      </c>
      <c r="T16" s="43">
        <f t="shared" si="1"/>
        <v>13.823809999999998</v>
      </c>
      <c r="U16" s="208" t="s">
        <v>87</v>
      </c>
      <c r="V16" s="41" t="s">
        <v>219</v>
      </c>
    </row>
    <row r="17" spans="1:22" s="20" customFormat="1" ht="18" customHeight="1" x14ac:dyDescent="0.25">
      <c r="A17" s="187">
        <v>2</v>
      </c>
      <c r="B17" s="187">
        <v>39</v>
      </c>
      <c r="C17" s="203" t="s">
        <v>143</v>
      </c>
      <c r="D17" s="204" t="s">
        <v>144</v>
      </c>
      <c r="E17" s="62">
        <v>21128</v>
      </c>
      <c r="F17" s="63">
        <f t="shared" si="0"/>
        <v>22503</v>
      </c>
      <c r="G17" s="64" t="s">
        <v>31</v>
      </c>
      <c r="H17" s="205" t="s">
        <v>32</v>
      </c>
      <c r="I17" s="89">
        <v>1</v>
      </c>
      <c r="J17" s="206">
        <v>1.7143999999999999</v>
      </c>
      <c r="K17" s="207" t="s">
        <v>221</v>
      </c>
      <c r="L17" s="207">
        <v>5.56</v>
      </c>
      <c r="M17" s="207" t="s">
        <v>221</v>
      </c>
      <c r="N17" s="91"/>
      <c r="O17" s="207" t="s">
        <v>221</v>
      </c>
      <c r="P17" s="207" t="s">
        <v>221</v>
      </c>
      <c r="Q17" s="207" t="s">
        <v>221</v>
      </c>
      <c r="R17" s="43">
        <f>MAX(K17:M17,O17:Q17)</f>
        <v>5.56</v>
      </c>
      <c r="S17" s="43">
        <f t="shared" si="1"/>
        <v>5.56</v>
      </c>
      <c r="T17" s="43">
        <f t="shared" si="1"/>
        <v>9.5320639999999983</v>
      </c>
      <c r="U17" s="68" t="s">
        <v>41</v>
      </c>
      <c r="V17" s="41" t="s">
        <v>219</v>
      </c>
    </row>
    <row r="18" spans="1:22" s="20" customFormat="1" ht="18" customHeight="1" x14ac:dyDescent="0.25">
      <c r="A18" s="187">
        <v>3</v>
      </c>
      <c r="B18" s="187">
        <v>58</v>
      </c>
      <c r="C18" s="203" t="s">
        <v>222</v>
      </c>
      <c r="D18" s="204" t="s">
        <v>223</v>
      </c>
      <c r="E18" s="62">
        <v>22104</v>
      </c>
      <c r="F18" s="63">
        <f t="shared" si="0"/>
        <v>21527</v>
      </c>
      <c r="G18" s="64" t="s">
        <v>45</v>
      </c>
      <c r="H18" s="205" t="s">
        <v>46</v>
      </c>
      <c r="I18" s="89">
        <v>1.1000000000000001</v>
      </c>
      <c r="J18" s="206">
        <v>1.6107</v>
      </c>
      <c r="K18" s="207">
        <v>4.95</v>
      </c>
      <c r="L18" s="207">
        <v>4.96</v>
      </c>
      <c r="M18" s="207">
        <v>4.9000000000000004</v>
      </c>
      <c r="N18" s="91"/>
      <c r="O18" s="207" t="s">
        <v>221</v>
      </c>
      <c r="P18" s="207" t="s">
        <v>221</v>
      </c>
      <c r="Q18" s="207" t="s">
        <v>221</v>
      </c>
      <c r="R18" s="43">
        <f>MAX(K18:M18,O18:Q18)</f>
        <v>4.96</v>
      </c>
      <c r="S18" s="43">
        <f t="shared" si="1"/>
        <v>5.4560000000000004</v>
      </c>
      <c r="T18" s="43">
        <f t="shared" si="1"/>
        <v>8.7879792000000005</v>
      </c>
      <c r="U18" s="68"/>
      <c r="V18" s="41" t="s">
        <v>219</v>
      </c>
    </row>
    <row r="19" spans="1:22" s="20" customFormat="1" ht="18" customHeight="1" x14ac:dyDescent="0.25">
      <c r="A19" s="187">
        <v>4</v>
      </c>
      <c r="B19" s="187">
        <v>21</v>
      </c>
      <c r="C19" s="203" t="s">
        <v>82</v>
      </c>
      <c r="D19" s="204" t="s">
        <v>83</v>
      </c>
      <c r="E19" s="62">
        <v>22772</v>
      </c>
      <c r="F19" s="63">
        <f t="shared" si="0"/>
        <v>20859</v>
      </c>
      <c r="G19" s="64" t="s">
        <v>45</v>
      </c>
      <c r="H19" s="205" t="s">
        <v>71</v>
      </c>
      <c r="I19" s="89">
        <v>1.1000000000000001</v>
      </c>
      <c r="J19" s="206">
        <v>1.5791999999999999</v>
      </c>
      <c r="K19" s="207" t="s">
        <v>221</v>
      </c>
      <c r="L19" s="207">
        <v>4.72</v>
      </c>
      <c r="M19" s="207">
        <v>4.38</v>
      </c>
      <c r="N19" s="91"/>
      <c r="O19" s="207">
        <v>3.9</v>
      </c>
      <c r="P19" s="207" t="s">
        <v>221</v>
      </c>
      <c r="Q19" s="207" t="s">
        <v>221</v>
      </c>
      <c r="R19" s="43">
        <f>MAX(K19:M19,O19:Q19)</f>
        <v>4.72</v>
      </c>
      <c r="S19" s="43">
        <f t="shared" si="1"/>
        <v>5.1920000000000002</v>
      </c>
      <c r="T19" s="43">
        <f t="shared" si="1"/>
        <v>8.1992063999999996</v>
      </c>
      <c r="U19" s="68" t="s">
        <v>73</v>
      </c>
      <c r="V19" s="41" t="s">
        <v>219</v>
      </c>
    </row>
    <row r="20" spans="1:22" s="20" customFormat="1" ht="18" customHeight="1" x14ac:dyDescent="0.25">
      <c r="A20" s="187">
        <v>5</v>
      </c>
      <c r="B20" s="187">
        <v>26</v>
      </c>
      <c r="C20" s="203" t="s">
        <v>85</v>
      </c>
      <c r="D20" s="204" t="s">
        <v>86</v>
      </c>
      <c r="E20" s="62">
        <v>26668</v>
      </c>
      <c r="F20" s="63">
        <f t="shared" si="0"/>
        <v>16963</v>
      </c>
      <c r="G20" s="64" t="s">
        <v>31</v>
      </c>
      <c r="H20" s="205" t="s">
        <v>71</v>
      </c>
      <c r="I20" s="89">
        <v>1</v>
      </c>
      <c r="J20" s="206">
        <v>1.351</v>
      </c>
      <c r="K20" s="207">
        <v>5.33</v>
      </c>
      <c r="L20" s="207">
        <v>5.82</v>
      </c>
      <c r="M20" s="207">
        <v>5.58</v>
      </c>
      <c r="N20" s="91"/>
      <c r="O20" s="207" t="s">
        <v>221</v>
      </c>
      <c r="P20" s="207" t="s">
        <v>221</v>
      </c>
      <c r="Q20" s="207" t="s">
        <v>221</v>
      </c>
      <c r="R20" s="43">
        <f>MAX(K20:M20,O20:Q20)</f>
        <v>5.82</v>
      </c>
      <c r="S20" s="43">
        <f t="shared" si="1"/>
        <v>5.82</v>
      </c>
      <c r="T20" s="43">
        <f t="shared" si="1"/>
        <v>7.8628200000000001</v>
      </c>
      <c r="U20" s="68" t="s">
        <v>71</v>
      </c>
      <c r="V20" s="105" t="s">
        <v>198</v>
      </c>
    </row>
    <row r="21" spans="1:22" s="20" customFormat="1" ht="18" customHeight="1" x14ac:dyDescent="0.25">
      <c r="A21" s="187"/>
      <c r="B21" s="187">
        <v>3</v>
      </c>
      <c r="C21" s="203" t="s">
        <v>147</v>
      </c>
      <c r="D21" s="204" t="s">
        <v>148</v>
      </c>
      <c r="E21" s="62">
        <v>27004</v>
      </c>
      <c r="F21" s="63">
        <f t="shared" si="0"/>
        <v>16627</v>
      </c>
      <c r="G21" s="64" t="s">
        <v>45</v>
      </c>
      <c r="H21" s="205" t="s">
        <v>97</v>
      </c>
      <c r="I21" s="89">
        <v>1.1000000000000001</v>
      </c>
      <c r="J21" s="206">
        <v>1.3172999999999999</v>
      </c>
      <c r="K21" s="207"/>
      <c r="L21" s="207"/>
      <c r="M21" s="207"/>
      <c r="N21" s="91"/>
      <c r="O21" s="207"/>
      <c r="P21" s="207"/>
      <c r="Q21" s="207"/>
      <c r="R21" s="43" t="s">
        <v>47</v>
      </c>
      <c r="S21" s="43"/>
      <c r="T21" s="43"/>
      <c r="U21" s="68" t="s">
        <v>97</v>
      </c>
      <c r="V21" s="105" t="s">
        <v>198</v>
      </c>
    </row>
    <row r="23" spans="1:22" x14ac:dyDescent="0.2">
      <c r="D23" s="209"/>
      <c r="E23" s="17"/>
    </row>
  </sheetData>
  <mergeCells count="30"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Q7"/>
    <mergeCell ref="R7:R8"/>
    <mergeCell ref="S7:S8"/>
    <mergeCell ref="T7:T8"/>
    <mergeCell ref="U7:U8"/>
    <mergeCell ref="V7:V8"/>
    <mergeCell ref="B14:B15"/>
    <mergeCell ref="C14:C15"/>
    <mergeCell ref="D14:D15"/>
    <mergeCell ref="E14:E15"/>
    <mergeCell ref="F14:F15"/>
    <mergeCell ref="G14:G15"/>
    <mergeCell ref="H14:H15"/>
    <mergeCell ref="U14:U15"/>
    <mergeCell ref="V14:V15"/>
    <mergeCell ref="I14:I15"/>
    <mergeCell ref="J14:J15"/>
    <mergeCell ref="K14:Q14"/>
    <mergeCell ref="R14:R15"/>
    <mergeCell ref="S14:S15"/>
    <mergeCell ref="T14:T15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Q8" sqref="Q8"/>
    </sheetView>
  </sheetViews>
  <sheetFormatPr defaultColWidth="8.85546875" defaultRowHeight="12.75" x14ac:dyDescent="0.2"/>
  <cols>
    <col min="1" max="1" width="4.7109375" style="17" customWidth="1"/>
    <col min="2" max="2" width="4.42578125" style="17" customWidth="1"/>
    <col min="3" max="3" width="9.85546875" style="17" customWidth="1"/>
    <col min="4" max="4" width="12.42578125" style="17" customWidth="1"/>
    <col min="5" max="5" width="9" style="17" customWidth="1"/>
    <col min="6" max="6" width="5.7109375" style="17" customWidth="1"/>
    <col min="7" max="7" width="4" style="17" customWidth="1"/>
    <col min="8" max="8" width="8.5703125" style="17" customWidth="1"/>
    <col min="9" max="9" width="4.42578125" style="17" customWidth="1"/>
    <col min="10" max="10" width="5.5703125" style="17" customWidth="1"/>
    <col min="11" max="13" width="4.5703125" style="17" customWidth="1"/>
    <col min="14" max="14" width="4.5703125" style="17" hidden="1" customWidth="1"/>
    <col min="15" max="17" width="4.5703125" style="17" customWidth="1"/>
    <col min="18" max="18" width="6" style="17" customWidth="1"/>
    <col min="19" max="19" width="6.5703125" style="17" customWidth="1"/>
    <col min="20" max="20" width="13" style="17" customWidth="1"/>
    <col min="21" max="21" width="6.7109375" style="17" customWidth="1"/>
    <col min="22" max="23" width="9.5703125" style="17" customWidth="1"/>
    <col min="24" max="16384" width="8.85546875" style="17"/>
  </cols>
  <sheetData>
    <row r="1" spans="1:23" ht="20.25" customHeight="1" x14ac:dyDescent="0.3">
      <c r="A1" s="13" t="s">
        <v>8</v>
      </c>
      <c r="B1" s="13"/>
      <c r="C1" s="14"/>
      <c r="D1" s="14"/>
      <c r="E1" s="14"/>
      <c r="F1" s="14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3" ht="13.35" customHeight="1" x14ac:dyDescent="0.2">
      <c r="A2" s="14"/>
      <c r="B2" s="14"/>
      <c r="C2" s="135" t="s">
        <v>9</v>
      </c>
      <c r="D2" s="14"/>
      <c r="E2" s="14"/>
      <c r="F2" s="14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3" ht="12.7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3" ht="20.100000000000001" customHeight="1" x14ac:dyDescent="0.2">
      <c r="A4" s="20"/>
      <c r="B4" s="20"/>
      <c r="C4" s="21" t="s">
        <v>180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2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20.100000000000001" customHeight="1" x14ac:dyDescent="0.2">
      <c r="A6" s="22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23"/>
      <c r="T6" s="20"/>
      <c r="U6" s="20"/>
      <c r="V6" s="20"/>
      <c r="W6" s="20"/>
    </row>
    <row r="7" spans="1:23" ht="20.100000000000001" customHeight="1" x14ac:dyDescent="0.2">
      <c r="A7" s="86" t="s">
        <v>11</v>
      </c>
      <c r="B7" s="86" t="s">
        <v>12</v>
      </c>
      <c r="C7" s="300" t="s">
        <v>13</v>
      </c>
      <c r="D7" s="301" t="s">
        <v>14</v>
      </c>
      <c r="E7" s="263" t="s">
        <v>15</v>
      </c>
      <c r="F7" s="235" t="s">
        <v>16</v>
      </c>
      <c r="G7" s="301" t="s">
        <v>17</v>
      </c>
      <c r="H7" s="301" t="s">
        <v>18</v>
      </c>
      <c r="I7" s="301"/>
      <c r="J7" s="25"/>
      <c r="K7" s="263" t="s">
        <v>21</v>
      </c>
      <c r="L7" s="263"/>
      <c r="M7" s="263"/>
      <c r="N7" s="263"/>
      <c r="O7" s="263"/>
      <c r="P7" s="263"/>
      <c r="Q7" s="263"/>
      <c r="R7" s="262" t="s">
        <v>22</v>
      </c>
      <c r="S7" s="263"/>
      <c r="T7" s="298" t="s">
        <v>25</v>
      </c>
      <c r="U7" s="297" t="s">
        <v>49</v>
      </c>
      <c r="V7" s="20"/>
      <c r="W7" s="20"/>
    </row>
    <row r="8" spans="1:23" ht="15" customHeight="1" x14ac:dyDescent="0.2">
      <c r="A8" s="87" t="s">
        <v>94</v>
      </c>
      <c r="B8" s="87"/>
      <c r="C8" s="300"/>
      <c r="D8" s="301"/>
      <c r="E8" s="263"/>
      <c r="F8" s="236"/>
      <c r="G8" s="301"/>
      <c r="H8" s="301"/>
      <c r="I8" s="301"/>
      <c r="J8" s="25"/>
      <c r="K8" s="26">
        <v>1</v>
      </c>
      <c r="L8" s="26">
        <v>2</v>
      </c>
      <c r="M8" s="26">
        <v>3</v>
      </c>
      <c r="N8" s="26" t="s">
        <v>28</v>
      </c>
      <c r="O8" s="26">
        <v>4</v>
      </c>
      <c r="P8" s="26">
        <v>5</v>
      </c>
      <c r="Q8" s="26">
        <v>6</v>
      </c>
      <c r="R8" s="262"/>
      <c r="S8" s="263"/>
      <c r="T8" s="298"/>
      <c r="U8" s="297"/>
      <c r="V8" s="20"/>
      <c r="W8" s="20"/>
    </row>
    <row r="9" spans="1:23" s="20" customFormat="1" ht="18" customHeight="1" x14ac:dyDescent="0.25">
      <c r="A9" s="136">
        <v>1</v>
      </c>
      <c r="B9" s="136">
        <v>18</v>
      </c>
      <c r="C9" s="33" t="s">
        <v>181</v>
      </c>
      <c r="D9" s="34" t="s">
        <v>182</v>
      </c>
      <c r="E9" s="137">
        <v>36831</v>
      </c>
      <c r="F9" s="138">
        <f>IF(COUNT(E9)=0,"---",43631-E9)</f>
        <v>6800</v>
      </c>
      <c r="G9" s="139" t="s">
        <v>31</v>
      </c>
      <c r="H9" s="75" t="s">
        <v>71</v>
      </c>
      <c r="I9" s="39"/>
      <c r="J9" s="39"/>
      <c r="K9" s="140">
        <v>5.7</v>
      </c>
      <c r="L9" s="141">
        <v>5.2</v>
      </c>
      <c r="M9" s="141">
        <v>5.22</v>
      </c>
      <c r="N9" s="141"/>
      <c r="O9" s="141">
        <v>5.38</v>
      </c>
      <c r="P9" s="141">
        <v>5.45</v>
      </c>
      <c r="Q9" s="141">
        <v>4.72</v>
      </c>
      <c r="R9" s="43">
        <f>MAX(K9:M9,O9:Q9)</f>
        <v>5.7</v>
      </c>
      <c r="S9" s="43"/>
      <c r="T9" s="142" t="s">
        <v>162</v>
      </c>
      <c r="U9" s="105" t="s">
        <v>183</v>
      </c>
    </row>
    <row r="11" spans="1:23" ht="18" x14ac:dyDescent="0.2">
      <c r="A11" s="20"/>
      <c r="B11" s="20"/>
      <c r="C11" s="21" t="s">
        <v>184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3" x14ac:dyDescent="0.2">
      <c r="A12" s="22"/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3"/>
      <c r="S12" s="23"/>
      <c r="T12" s="20"/>
    </row>
    <row r="13" spans="1:23" x14ac:dyDescent="0.2">
      <c r="A13" s="86" t="s">
        <v>11</v>
      </c>
      <c r="B13" s="86"/>
      <c r="C13" s="300" t="s">
        <v>13</v>
      </c>
      <c r="D13" s="301" t="s">
        <v>14</v>
      </c>
      <c r="E13" s="263" t="s">
        <v>15</v>
      </c>
      <c r="F13" s="235" t="s">
        <v>16</v>
      </c>
      <c r="G13" s="301" t="s">
        <v>17</v>
      </c>
      <c r="H13" s="301" t="s">
        <v>18</v>
      </c>
      <c r="I13" s="301" t="s">
        <v>19</v>
      </c>
      <c r="J13" s="233" t="s">
        <v>20</v>
      </c>
      <c r="K13" s="263" t="s">
        <v>21</v>
      </c>
      <c r="L13" s="263"/>
      <c r="M13" s="263"/>
      <c r="N13" s="263"/>
      <c r="O13" s="263"/>
      <c r="P13" s="263"/>
      <c r="Q13" s="263"/>
      <c r="R13" s="262" t="s">
        <v>22</v>
      </c>
      <c r="S13" s="263" t="s">
        <v>23</v>
      </c>
      <c r="T13" s="298" t="s">
        <v>25</v>
      </c>
      <c r="U13" s="297" t="s">
        <v>49</v>
      </c>
    </row>
    <row r="14" spans="1:23" x14ac:dyDescent="0.2">
      <c r="A14" s="87" t="s">
        <v>27</v>
      </c>
      <c r="B14" s="87"/>
      <c r="C14" s="300"/>
      <c r="D14" s="301"/>
      <c r="E14" s="263"/>
      <c r="F14" s="236"/>
      <c r="G14" s="301"/>
      <c r="H14" s="301"/>
      <c r="I14" s="301"/>
      <c r="J14" s="234"/>
      <c r="K14" s="26">
        <v>1</v>
      </c>
      <c r="L14" s="26">
        <v>2</v>
      </c>
      <c r="M14" s="26">
        <v>3</v>
      </c>
      <c r="N14" s="26" t="s">
        <v>28</v>
      </c>
      <c r="O14" s="26">
        <v>4</v>
      </c>
      <c r="P14" s="26">
        <v>5</v>
      </c>
      <c r="Q14" s="26">
        <v>6</v>
      </c>
      <c r="R14" s="262"/>
      <c r="S14" s="263"/>
      <c r="T14" s="298"/>
      <c r="U14" s="297"/>
    </row>
    <row r="15" spans="1:23" ht="18" customHeight="1" x14ac:dyDescent="0.2">
      <c r="A15" s="87">
        <v>1</v>
      </c>
      <c r="B15" s="87">
        <v>53</v>
      </c>
      <c r="C15" s="143" t="s">
        <v>43</v>
      </c>
      <c r="D15" s="144" t="s">
        <v>44</v>
      </c>
      <c r="E15" s="145">
        <v>21585</v>
      </c>
      <c r="F15" s="138">
        <f t="shared" ref="F15:F23" si="0">IF(COUNT(E15)=0,"---",43631-E15)</f>
        <v>22046</v>
      </c>
      <c r="G15" s="139" t="s">
        <v>45</v>
      </c>
      <c r="H15" s="146" t="s">
        <v>46</v>
      </c>
      <c r="I15" s="147">
        <v>1.1000000000000001</v>
      </c>
      <c r="J15" s="148">
        <v>1.2703</v>
      </c>
      <c r="K15" s="149">
        <v>7.99</v>
      </c>
      <c r="L15" s="149" t="s">
        <v>38</v>
      </c>
      <c r="M15" s="149">
        <v>8.1999999999999993</v>
      </c>
      <c r="N15" s="150"/>
      <c r="O15" s="149" t="s">
        <v>38</v>
      </c>
      <c r="P15" s="149" t="s">
        <v>38</v>
      </c>
      <c r="Q15" s="149">
        <v>8.17</v>
      </c>
      <c r="R15" s="43">
        <f t="shared" ref="R15:R22" si="1">MAX(K15:M15,O15:Q15)</f>
        <v>8.1999999999999993</v>
      </c>
      <c r="S15" s="43">
        <f t="shared" ref="S15:S22" si="2">R15*I15</f>
        <v>9.02</v>
      </c>
      <c r="T15" s="151"/>
      <c r="U15" s="105" t="s">
        <v>183</v>
      </c>
    </row>
    <row r="16" spans="1:23" ht="18" customHeight="1" x14ac:dyDescent="0.2">
      <c r="A16" s="87">
        <v>2</v>
      </c>
      <c r="B16" s="87">
        <v>28</v>
      </c>
      <c r="C16" s="143" t="s">
        <v>165</v>
      </c>
      <c r="D16" s="144" t="s">
        <v>166</v>
      </c>
      <c r="E16" s="145">
        <v>19298</v>
      </c>
      <c r="F16" s="138">
        <f t="shared" si="0"/>
        <v>24333</v>
      </c>
      <c r="G16" s="139" t="s">
        <v>90</v>
      </c>
      <c r="H16" s="146" t="s">
        <v>71</v>
      </c>
      <c r="I16" s="152">
        <v>1</v>
      </c>
      <c r="J16" s="148">
        <v>1.5202</v>
      </c>
      <c r="K16" s="149">
        <v>8.6</v>
      </c>
      <c r="L16" s="149">
        <v>5.52</v>
      </c>
      <c r="M16" s="149" t="s">
        <v>38</v>
      </c>
      <c r="N16" s="150"/>
      <c r="O16" s="149">
        <v>8.39</v>
      </c>
      <c r="P16" s="149">
        <v>7.97</v>
      </c>
      <c r="Q16" s="149" t="s">
        <v>38</v>
      </c>
      <c r="R16" s="43">
        <f t="shared" si="1"/>
        <v>8.6</v>
      </c>
      <c r="S16" s="43">
        <f t="shared" si="2"/>
        <v>8.6</v>
      </c>
      <c r="T16" s="151" t="s">
        <v>87</v>
      </c>
      <c r="U16" s="105" t="s">
        <v>183</v>
      </c>
    </row>
    <row r="17" spans="1:21" ht="18" customHeight="1" x14ac:dyDescent="0.2">
      <c r="A17" s="87">
        <v>3</v>
      </c>
      <c r="B17" s="87">
        <v>17</v>
      </c>
      <c r="C17" s="143" t="s">
        <v>177</v>
      </c>
      <c r="D17" s="144" t="s">
        <v>178</v>
      </c>
      <c r="E17" s="145">
        <v>22836</v>
      </c>
      <c r="F17" s="138">
        <f t="shared" si="0"/>
        <v>20795</v>
      </c>
      <c r="G17" s="139" t="s">
        <v>179</v>
      </c>
      <c r="H17" s="146" t="s">
        <v>71</v>
      </c>
      <c r="I17" s="147">
        <v>1.1000000000000001</v>
      </c>
      <c r="J17" s="148">
        <v>1.3025</v>
      </c>
      <c r="K17" s="149" t="s">
        <v>38</v>
      </c>
      <c r="L17" s="149">
        <v>6.94</v>
      </c>
      <c r="M17" s="149">
        <v>6.95</v>
      </c>
      <c r="N17" s="150"/>
      <c r="O17" s="149">
        <v>7.25</v>
      </c>
      <c r="P17" s="149">
        <v>7.41</v>
      </c>
      <c r="Q17" s="149">
        <v>6.95</v>
      </c>
      <c r="R17" s="43">
        <f t="shared" si="1"/>
        <v>7.41</v>
      </c>
      <c r="S17" s="43">
        <f t="shared" si="2"/>
        <v>8.1510000000000016</v>
      </c>
      <c r="T17" s="151" t="s">
        <v>73</v>
      </c>
      <c r="U17" s="105" t="s">
        <v>185</v>
      </c>
    </row>
    <row r="18" spans="1:21" ht="18" customHeight="1" x14ac:dyDescent="0.2">
      <c r="A18" s="87">
        <v>4</v>
      </c>
      <c r="B18" s="87">
        <v>31</v>
      </c>
      <c r="C18" s="143" t="s">
        <v>39</v>
      </c>
      <c r="D18" s="144" t="s">
        <v>40</v>
      </c>
      <c r="E18" s="145">
        <v>23542</v>
      </c>
      <c r="F18" s="138">
        <f t="shared" si="0"/>
        <v>20089</v>
      </c>
      <c r="G18" s="139" t="s">
        <v>31</v>
      </c>
      <c r="H18" s="146" t="s">
        <v>32</v>
      </c>
      <c r="I18" s="152">
        <v>1</v>
      </c>
      <c r="J18" s="148">
        <v>1.2462</v>
      </c>
      <c r="K18" s="149" t="s">
        <v>38</v>
      </c>
      <c r="L18" s="149">
        <v>8.1199999999999992</v>
      </c>
      <c r="M18" s="149">
        <v>7.24</v>
      </c>
      <c r="N18" s="150"/>
      <c r="O18" s="149" t="s">
        <v>38</v>
      </c>
      <c r="P18" s="149" t="s">
        <v>38</v>
      </c>
      <c r="Q18" s="149" t="s">
        <v>38</v>
      </c>
      <c r="R18" s="43">
        <f t="shared" si="1"/>
        <v>8.1199999999999992</v>
      </c>
      <c r="S18" s="43">
        <f t="shared" si="2"/>
        <v>8.1199999999999992</v>
      </c>
      <c r="T18" s="151" t="s">
        <v>41</v>
      </c>
      <c r="U18" s="105" t="s">
        <v>185</v>
      </c>
    </row>
    <row r="19" spans="1:21" ht="18" customHeight="1" x14ac:dyDescent="0.2">
      <c r="A19" s="87">
        <v>5</v>
      </c>
      <c r="B19" s="87">
        <v>20</v>
      </c>
      <c r="C19" s="143" t="s">
        <v>107</v>
      </c>
      <c r="D19" s="144" t="s">
        <v>108</v>
      </c>
      <c r="E19" s="145">
        <v>21607</v>
      </c>
      <c r="F19" s="138">
        <f t="shared" si="0"/>
        <v>22024</v>
      </c>
      <c r="G19" s="139" t="s">
        <v>109</v>
      </c>
      <c r="H19" s="146" t="s">
        <v>71</v>
      </c>
      <c r="I19" s="152">
        <v>1</v>
      </c>
      <c r="J19" s="148">
        <v>1.2703</v>
      </c>
      <c r="K19" s="149">
        <v>7.51</v>
      </c>
      <c r="L19" s="149">
        <v>7.58</v>
      </c>
      <c r="M19" s="149">
        <v>7.98</v>
      </c>
      <c r="N19" s="150"/>
      <c r="O19" s="149" t="s">
        <v>38</v>
      </c>
      <c r="P19" s="149" t="s">
        <v>38</v>
      </c>
      <c r="Q19" s="149" t="s">
        <v>38</v>
      </c>
      <c r="R19" s="43">
        <f t="shared" si="1"/>
        <v>7.98</v>
      </c>
      <c r="S19" s="43">
        <f t="shared" si="2"/>
        <v>7.98</v>
      </c>
      <c r="T19" s="151" t="s">
        <v>73</v>
      </c>
      <c r="U19" s="105" t="s">
        <v>183</v>
      </c>
    </row>
    <row r="20" spans="1:21" ht="18" customHeight="1" x14ac:dyDescent="0.2">
      <c r="A20" s="87">
        <v>6</v>
      </c>
      <c r="B20" s="87">
        <v>55</v>
      </c>
      <c r="C20" s="143" t="s">
        <v>95</v>
      </c>
      <c r="D20" s="144" t="s">
        <v>170</v>
      </c>
      <c r="E20" s="145">
        <v>23311</v>
      </c>
      <c r="F20" s="138">
        <f t="shared" si="0"/>
        <v>20320</v>
      </c>
      <c r="G20" s="139" t="s">
        <v>36</v>
      </c>
      <c r="H20" s="146" t="s">
        <v>46</v>
      </c>
      <c r="I20" s="152">
        <v>1</v>
      </c>
      <c r="J20" s="148">
        <v>1.2736000000000001</v>
      </c>
      <c r="K20" s="149">
        <v>7.44</v>
      </c>
      <c r="L20" s="149">
        <v>6.93</v>
      </c>
      <c r="M20" s="149">
        <v>7.32</v>
      </c>
      <c r="N20" s="150"/>
      <c r="O20" s="149">
        <v>6.3</v>
      </c>
      <c r="P20" s="149" t="s">
        <v>38</v>
      </c>
      <c r="Q20" s="149" t="s">
        <v>38</v>
      </c>
      <c r="R20" s="43">
        <f t="shared" si="1"/>
        <v>7.44</v>
      </c>
      <c r="S20" s="43">
        <f t="shared" si="2"/>
        <v>7.44</v>
      </c>
      <c r="T20" s="151"/>
      <c r="U20" s="105" t="s">
        <v>185</v>
      </c>
    </row>
    <row r="21" spans="1:21" ht="18" customHeight="1" x14ac:dyDescent="0.2">
      <c r="A21" s="87">
        <v>7</v>
      </c>
      <c r="B21" s="87">
        <v>2</v>
      </c>
      <c r="C21" s="143" t="s">
        <v>186</v>
      </c>
      <c r="D21" s="144" t="s">
        <v>187</v>
      </c>
      <c r="E21" s="145">
        <v>24809</v>
      </c>
      <c r="F21" s="138">
        <f t="shared" si="0"/>
        <v>18822</v>
      </c>
      <c r="G21" s="139" t="s">
        <v>36</v>
      </c>
      <c r="H21" s="146" t="s">
        <v>97</v>
      </c>
      <c r="I21" s="152">
        <v>1</v>
      </c>
      <c r="J21" s="148">
        <v>1.1700999999999999</v>
      </c>
      <c r="K21" s="149">
        <v>5.57</v>
      </c>
      <c r="L21" s="149">
        <v>6.2</v>
      </c>
      <c r="M21" s="149">
        <v>6.04</v>
      </c>
      <c r="N21" s="150"/>
      <c r="O21" s="149">
        <v>5.93</v>
      </c>
      <c r="P21" s="149">
        <v>5.84</v>
      </c>
      <c r="Q21" s="149">
        <v>6.06</v>
      </c>
      <c r="R21" s="43">
        <f t="shared" si="1"/>
        <v>6.2</v>
      </c>
      <c r="S21" s="43">
        <f t="shared" si="2"/>
        <v>6.2</v>
      </c>
      <c r="T21" s="151"/>
      <c r="U21" s="105" t="s">
        <v>185</v>
      </c>
    </row>
    <row r="22" spans="1:21" ht="18" customHeight="1" x14ac:dyDescent="0.2">
      <c r="A22" s="87">
        <v>8</v>
      </c>
      <c r="B22" s="87">
        <v>5</v>
      </c>
      <c r="C22" s="143" t="s">
        <v>173</v>
      </c>
      <c r="D22" s="144" t="s">
        <v>174</v>
      </c>
      <c r="E22" s="145">
        <v>28768</v>
      </c>
      <c r="F22" s="138">
        <f t="shared" si="0"/>
        <v>14863</v>
      </c>
      <c r="G22" s="139" t="s">
        <v>36</v>
      </c>
      <c r="H22" s="146" t="s">
        <v>97</v>
      </c>
      <c r="I22" s="152">
        <v>1</v>
      </c>
      <c r="J22" s="148">
        <v>1.0270999999999999</v>
      </c>
      <c r="K22" s="149">
        <v>4.5</v>
      </c>
      <c r="L22" s="149">
        <v>4.42</v>
      </c>
      <c r="M22" s="149">
        <v>4</v>
      </c>
      <c r="N22" s="150"/>
      <c r="O22" s="149" t="s">
        <v>38</v>
      </c>
      <c r="P22" s="149" t="s">
        <v>38</v>
      </c>
      <c r="Q22" s="149" t="s">
        <v>38</v>
      </c>
      <c r="R22" s="43">
        <f t="shared" si="1"/>
        <v>4.5</v>
      </c>
      <c r="S22" s="43">
        <f t="shared" si="2"/>
        <v>4.5</v>
      </c>
      <c r="T22" s="151"/>
      <c r="U22" s="105" t="s">
        <v>188</v>
      </c>
    </row>
    <row r="23" spans="1:21" ht="18" customHeight="1" x14ac:dyDescent="0.2">
      <c r="A23" s="87"/>
      <c r="B23" s="87">
        <v>64</v>
      </c>
      <c r="C23" s="143" t="s">
        <v>189</v>
      </c>
      <c r="D23" s="144" t="s">
        <v>190</v>
      </c>
      <c r="E23" s="145">
        <v>19139</v>
      </c>
      <c r="F23" s="138">
        <f t="shared" si="0"/>
        <v>24492</v>
      </c>
      <c r="G23" s="139" t="s">
        <v>45</v>
      </c>
      <c r="H23" s="146" t="s">
        <v>32</v>
      </c>
      <c r="I23" s="147">
        <v>1.1000000000000001</v>
      </c>
      <c r="J23" s="148">
        <v>1.5719000000000001</v>
      </c>
      <c r="K23" s="149"/>
      <c r="L23" s="149"/>
      <c r="M23" s="149"/>
      <c r="N23" s="150"/>
      <c r="O23" s="149"/>
      <c r="P23" s="149"/>
      <c r="Q23" s="149"/>
      <c r="R23" s="43" t="s">
        <v>208</v>
      </c>
      <c r="S23" s="43"/>
      <c r="T23" s="151" t="s">
        <v>41</v>
      </c>
      <c r="U23" s="105" t="s">
        <v>183</v>
      </c>
    </row>
    <row r="26" spans="1:21" ht="18" x14ac:dyDescent="0.2">
      <c r="A26" s="20"/>
      <c r="B26" s="20"/>
      <c r="C26" s="21" t="s">
        <v>191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8" spans="1:21" x14ac:dyDescent="0.2">
      <c r="A28" s="86" t="s">
        <v>11</v>
      </c>
      <c r="B28" s="86"/>
      <c r="C28" s="300" t="s">
        <v>13</v>
      </c>
      <c r="D28" s="301" t="s">
        <v>14</v>
      </c>
      <c r="E28" s="263" t="s">
        <v>15</v>
      </c>
      <c r="F28" s="235" t="s">
        <v>16</v>
      </c>
      <c r="G28" s="301" t="s">
        <v>17</v>
      </c>
      <c r="H28" s="301" t="s">
        <v>18</v>
      </c>
      <c r="I28" s="301"/>
      <c r="J28" s="233"/>
      <c r="K28" s="263" t="s">
        <v>21</v>
      </c>
      <c r="L28" s="263"/>
      <c r="M28" s="263"/>
      <c r="N28" s="263"/>
      <c r="O28" s="263"/>
      <c r="P28" s="263"/>
      <c r="Q28" s="263"/>
      <c r="R28" s="262" t="s">
        <v>22</v>
      </c>
      <c r="S28" s="263"/>
      <c r="T28" s="298" t="s">
        <v>25</v>
      </c>
      <c r="U28" s="297" t="s">
        <v>49</v>
      </c>
    </row>
    <row r="29" spans="1:21" x14ac:dyDescent="0.2">
      <c r="A29" s="87" t="s">
        <v>27</v>
      </c>
      <c r="B29" s="87"/>
      <c r="C29" s="300"/>
      <c r="D29" s="301"/>
      <c r="E29" s="263"/>
      <c r="F29" s="236"/>
      <c r="G29" s="301"/>
      <c r="H29" s="301"/>
      <c r="I29" s="301"/>
      <c r="J29" s="234"/>
      <c r="K29" s="26">
        <v>1</v>
      </c>
      <c r="L29" s="26">
        <v>2</v>
      </c>
      <c r="M29" s="26">
        <v>3</v>
      </c>
      <c r="N29" s="26" t="s">
        <v>28</v>
      </c>
      <c r="O29" s="26">
        <v>4</v>
      </c>
      <c r="P29" s="26">
        <v>5</v>
      </c>
      <c r="Q29" s="26">
        <v>6</v>
      </c>
      <c r="R29" s="262"/>
      <c r="S29" s="263"/>
      <c r="T29" s="298"/>
      <c r="U29" s="297"/>
    </row>
    <row r="30" spans="1:21" ht="18" customHeight="1" x14ac:dyDescent="0.2">
      <c r="A30" s="87">
        <v>1</v>
      </c>
      <c r="B30" s="87"/>
      <c r="C30" s="143" t="s">
        <v>50</v>
      </c>
      <c r="D30" s="144" t="s">
        <v>51</v>
      </c>
      <c r="E30" s="145">
        <v>33825</v>
      </c>
      <c r="F30" s="138">
        <f>IF(COUNT(E30)=0,"---",43631-E30)</f>
        <v>9806</v>
      </c>
      <c r="G30" s="139" t="s">
        <v>52</v>
      </c>
      <c r="H30" s="146" t="s">
        <v>192</v>
      </c>
      <c r="I30" s="147"/>
      <c r="J30" s="148"/>
      <c r="K30" s="149">
        <v>13.5</v>
      </c>
      <c r="L30" s="149">
        <v>14.15</v>
      </c>
      <c r="M30" s="149">
        <v>14.19</v>
      </c>
      <c r="N30" s="150"/>
      <c r="O30" s="149">
        <v>14.01</v>
      </c>
      <c r="P30" s="149">
        <v>13.48</v>
      </c>
      <c r="Q30" s="149">
        <v>14.27</v>
      </c>
      <c r="R30" s="43">
        <f>MAX(K30:M30,O30:Q30)</f>
        <v>14.27</v>
      </c>
      <c r="S30" s="43"/>
      <c r="T30" s="151" t="s">
        <v>54</v>
      </c>
      <c r="U30" s="105" t="s">
        <v>185</v>
      </c>
    </row>
    <row r="31" spans="1:21" ht="18" customHeight="1" x14ac:dyDescent="0.2">
      <c r="A31" s="87">
        <v>1</v>
      </c>
      <c r="B31" s="87"/>
      <c r="C31" s="143" t="s">
        <v>193</v>
      </c>
      <c r="D31" s="144" t="s">
        <v>194</v>
      </c>
      <c r="E31" s="145">
        <v>33576</v>
      </c>
      <c r="F31" s="138">
        <f>IF(COUNT(E31)=0,"---",43631-E31)</f>
        <v>10055</v>
      </c>
      <c r="G31" s="139" t="s">
        <v>195</v>
      </c>
      <c r="H31" s="146" t="s">
        <v>192</v>
      </c>
      <c r="I31" s="147"/>
      <c r="J31" s="148"/>
      <c r="K31" s="149">
        <v>12.17</v>
      </c>
      <c r="L31" s="149">
        <v>12.73</v>
      </c>
      <c r="M31" s="149">
        <v>12.25</v>
      </c>
      <c r="N31" s="150"/>
      <c r="O31" s="149">
        <v>12.02</v>
      </c>
      <c r="P31" s="149">
        <v>12.23</v>
      </c>
      <c r="Q31" s="149">
        <v>11.9</v>
      </c>
      <c r="R31" s="43">
        <f>MAX(K31:M31,O31:Q31)</f>
        <v>12.73</v>
      </c>
      <c r="S31" s="43"/>
      <c r="T31" s="151" t="s">
        <v>196</v>
      </c>
      <c r="U31" s="105" t="s">
        <v>183</v>
      </c>
    </row>
    <row r="32" spans="1:21" ht="18" customHeight="1" x14ac:dyDescent="0.2">
      <c r="A32" s="87">
        <v>1</v>
      </c>
      <c r="B32" s="87"/>
      <c r="C32" s="143" t="s">
        <v>56</v>
      </c>
      <c r="D32" s="144" t="s">
        <v>57</v>
      </c>
      <c r="E32" s="145">
        <v>35858</v>
      </c>
      <c r="F32" s="138">
        <f>IF(COUNT(E32)=0,"---",43631-E32)</f>
        <v>7773</v>
      </c>
      <c r="G32" s="139" t="s">
        <v>58</v>
      </c>
      <c r="H32" s="146" t="s">
        <v>192</v>
      </c>
      <c r="I32" s="147"/>
      <c r="J32" s="148"/>
      <c r="K32" s="149">
        <v>9.1</v>
      </c>
      <c r="L32" s="149" t="s">
        <v>38</v>
      </c>
      <c r="M32" s="149" t="s">
        <v>38</v>
      </c>
      <c r="N32" s="150"/>
      <c r="O32" s="149">
        <v>9.01</v>
      </c>
      <c r="P32" s="149">
        <v>8.76</v>
      </c>
      <c r="Q32" s="149">
        <v>9.2799999999999994</v>
      </c>
      <c r="R32" s="43">
        <f>MAX(K32:M32,O32:Q32)</f>
        <v>9.2799999999999994</v>
      </c>
      <c r="S32" s="43"/>
      <c r="T32" s="151" t="s">
        <v>197</v>
      </c>
      <c r="U32" s="105" t="s">
        <v>198</v>
      </c>
    </row>
  </sheetData>
  <mergeCells count="38">
    <mergeCell ref="C7:C8"/>
    <mergeCell ref="D7:D8"/>
    <mergeCell ref="E7:E8"/>
    <mergeCell ref="F7:F8"/>
    <mergeCell ref="G7:G8"/>
    <mergeCell ref="H7:H8"/>
    <mergeCell ref="I7:I8"/>
    <mergeCell ref="K7:Q7"/>
    <mergeCell ref="R7:R8"/>
    <mergeCell ref="S7:S8"/>
    <mergeCell ref="T7:T8"/>
    <mergeCell ref="U7:U8"/>
    <mergeCell ref="R13:R14"/>
    <mergeCell ref="S13:S14"/>
    <mergeCell ref="T13:T14"/>
    <mergeCell ref="C13:C14"/>
    <mergeCell ref="D13:D14"/>
    <mergeCell ref="E13:E14"/>
    <mergeCell ref="F13:F14"/>
    <mergeCell ref="G13:G14"/>
    <mergeCell ref="H13:H14"/>
    <mergeCell ref="H28:H29"/>
    <mergeCell ref="I28:I29"/>
    <mergeCell ref="J28:J29"/>
    <mergeCell ref="K28:Q28"/>
    <mergeCell ref="I13:I14"/>
    <mergeCell ref="J13:J14"/>
    <mergeCell ref="K13:Q13"/>
    <mergeCell ref="R28:R29"/>
    <mergeCell ref="S28:S29"/>
    <mergeCell ref="T28:T29"/>
    <mergeCell ref="U28:U29"/>
    <mergeCell ref="U13:U14"/>
    <mergeCell ref="C28:C29"/>
    <mergeCell ref="D28:D29"/>
    <mergeCell ref="E28:E29"/>
    <mergeCell ref="F28:F29"/>
    <mergeCell ref="G28:G29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33"/>
  <sheetViews>
    <sheetView showZeros="0" topLeftCell="A4" zoomScaleNormal="100" workbookViewId="0">
      <selection activeCell="D18" sqref="D18"/>
    </sheetView>
  </sheetViews>
  <sheetFormatPr defaultColWidth="8.85546875" defaultRowHeight="12.75" x14ac:dyDescent="0.2"/>
  <cols>
    <col min="1" max="2" width="5.42578125" style="17" customWidth="1"/>
    <col min="3" max="3" width="10.5703125" style="17" customWidth="1"/>
    <col min="4" max="4" width="14" style="17" customWidth="1"/>
    <col min="5" max="5" width="9" style="17" customWidth="1"/>
    <col min="6" max="6" width="5" style="17" customWidth="1"/>
    <col min="7" max="7" width="4" style="17" customWidth="1"/>
    <col min="8" max="8" width="7.5703125" style="17" customWidth="1"/>
    <col min="9" max="9" width="4.42578125" style="17" customWidth="1"/>
    <col min="10" max="12" width="4.5703125" style="17" customWidth="1"/>
    <col min="13" max="13" width="4.5703125" style="17" hidden="1" customWidth="1"/>
    <col min="14" max="16" width="4.5703125" style="17" customWidth="1"/>
    <col min="17" max="17" width="6.85546875" style="17" customWidth="1"/>
    <col min="18" max="18" width="6.5703125" style="17" customWidth="1"/>
    <col min="19" max="19" width="13.42578125" style="17" bestFit="1" customWidth="1"/>
    <col min="20" max="22" width="9.5703125" style="17" customWidth="1"/>
    <col min="23" max="16384" width="8.85546875" style="17"/>
  </cols>
  <sheetData>
    <row r="1" spans="1:22" ht="20.25" customHeight="1" x14ac:dyDescent="0.3">
      <c r="A1" s="347" t="s">
        <v>8</v>
      </c>
      <c r="B1" s="347"/>
      <c r="C1" s="348"/>
      <c r="D1" s="348"/>
      <c r="E1" s="348"/>
      <c r="F1" s="34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2" ht="13.35" customHeight="1" x14ac:dyDescent="0.2">
      <c r="A2" s="348"/>
      <c r="B2" s="348"/>
      <c r="C2" s="135" t="s">
        <v>9</v>
      </c>
      <c r="D2" s="348"/>
      <c r="E2" s="348"/>
      <c r="F2" s="34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2" ht="12.7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2" ht="20.100000000000001" customHeight="1" x14ac:dyDescent="0.2">
      <c r="A4" s="20"/>
      <c r="B4" s="20"/>
      <c r="C4" s="21" t="s">
        <v>260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2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3.5" customHeight="1" x14ac:dyDescent="0.2">
      <c r="A6" s="22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3"/>
      <c r="R6" s="23"/>
      <c r="S6" s="20"/>
      <c r="T6" s="20"/>
      <c r="U6" s="20"/>
      <c r="V6" s="20"/>
    </row>
    <row r="7" spans="1:22" ht="20.100000000000001" customHeight="1" x14ac:dyDescent="0.2">
      <c r="A7" s="86" t="s">
        <v>11</v>
      </c>
      <c r="B7" s="86" t="s">
        <v>65</v>
      </c>
      <c r="C7" s="300" t="s">
        <v>13</v>
      </c>
      <c r="D7" s="301" t="s">
        <v>14</v>
      </c>
      <c r="E7" s="263" t="s">
        <v>15</v>
      </c>
      <c r="F7" s="429" t="s">
        <v>16</v>
      </c>
      <c r="G7" s="301" t="s">
        <v>17</v>
      </c>
      <c r="H7" s="301" t="s">
        <v>18</v>
      </c>
      <c r="I7" s="301" t="s">
        <v>19</v>
      </c>
      <c r="J7" s="263" t="s">
        <v>21</v>
      </c>
      <c r="K7" s="263"/>
      <c r="L7" s="263"/>
      <c r="M7" s="263"/>
      <c r="N7" s="263"/>
      <c r="O7" s="263"/>
      <c r="P7" s="263"/>
      <c r="Q7" s="262" t="s">
        <v>22</v>
      </c>
      <c r="R7" s="263" t="s">
        <v>23</v>
      </c>
      <c r="S7" s="298" t="s">
        <v>25</v>
      </c>
      <c r="T7" s="20"/>
      <c r="U7" s="20"/>
      <c r="V7" s="20"/>
    </row>
    <row r="8" spans="1:22" ht="15" customHeight="1" x14ac:dyDescent="0.2">
      <c r="A8" s="87" t="s">
        <v>26</v>
      </c>
      <c r="B8" s="87"/>
      <c r="C8" s="300"/>
      <c r="D8" s="301"/>
      <c r="E8" s="263"/>
      <c r="F8" s="430"/>
      <c r="G8" s="301"/>
      <c r="H8" s="301"/>
      <c r="I8" s="301"/>
      <c r="J8" s="26">
        <v>1</v>
      </c>
      <c r="K8" s="26">
        <v>2</v>
      </c>
      <c r="L8" s="26">
        <v>3</v>
      </c>
      <c r="M8" s="26" t="s">
        <v>28</v>
      </c>
      <c r="N8" s="26">
        <v>4</v>
      </c>
      <c r="O8" s="26">
        <v>5</v>
      </c>
      <c r="P8" s="26">
        <v>6</v>
      </c>
      <c r="Q8" s="262"/>
      <c r="R8" s="263"/>
      <c r="S8" s="298"/>
      <c r="T8" s="20"/>
      <c r="U8" s="20"/>
      <c r="V8" s="20"/>
    </row>
    <row r="9" spans="1:22" ht="20.100000000000001" customHeight="1" x14ac:dyDescent="0.2">
      <c r="A9" s="136">
        <v>1</v>
      </c>
      <c r="B9" s="136">
        <v>27</v>
      </c>
      <c r="C9" s="143" t="s">
        <v>141</v>
      </c>
      <c r="D9" s="144" t="s">
        <v>142</v>
      </c>
      <c r="E9" s="145">
        <v>23337</v>
      </c>
      <c r="F9" s="138">
        <f>IF(COUNT(E9)=0,"---",43631-E9)</f>
        <v>20294</v>
      </c>
      <c r="G9" s="139" t="s">
        <v>90</v>
      </c>
      <c r="H9" s="146" t="s">
        <v>71</v>
      </c>
      <c r="I9" s="152">
        <v>1</v>
      </c>
      <c r="J9" s="149">
        <v>8.34</v>
      </c>
      <c r="K9" s="149">
        <v>8.36</v>
      </c>
      <c r="L9" s="149" t="s">
        <v>38</v>
      </c>
      <c r="M9" s="150"/>
      <c r="N9" s="149">
        <v>8.9</v>
      </c>
      <c r="O9" s="149">
        <v>8.8000000000000007</v>
      </c>
      <c r="P9" s="149">
        <v>8.6999999999999993</v>
      </c>
      <c r="Q9" s="43">
        <f>MAX(J9:L9,N9:P9)</f>
        <v>8.9</v>
      </c>
      <c r="R9" s="43">
        <f>Q9*I9</f>
        <v>8.9</v>
      </c>
      <c r="S9" s="151" t="s">
        <v>87</v>
      </c>
      <c r="T9" s="20"/>
      <c r="U9" s="20"/>
      <c r="V9" s="20"/>
    </row>
    <row r="10" spans="1:22" ht="20.100000000000001" customHeight="1" x14ac:dyDescent="0.25">
      <c r="A10" s="136">
        <v>2</v>
      </c>
      <c r="B10" s="431">
        <v>61</v>
      </c>
      <c r="C10" s="143" t="s">
        <v>236</v>
      </c>
      <c r="D10" s="144" t="s">
        <v>237</v>
      </c>
      <c r="E10" s="145">
        <v>35218</v>
      </c>
      <c r="F10" s="138">
        <f>IF(COUNT(E10)=0,"---",43631-E10)</f>
        <v>8413</v>
      </c>
      <c r="G10" s="139" t="s">
        <v>36</v>
      </c>
      <c r="H10" s="146" t="s">
        <v>46</v>
      </c>
      <c r="I10" s="152">
        <v>1</v>
      </c>
      <c r="J10" s="149">
        <v>7.3</v>
      </c>
      <c r="K10" s="149">
        <v>6.73</v>
      </c>
      <c r="L10" s="149">
        <v>8.1199999999999992</v>
      </c>
      <c r="M10" s="150"/>
      <c r="N10" s="149">
        <v>6.49</v>
      </c>
      <c r="O10" s="149">
        <v>7.84</v>
      </c>
      <c r="P10" s="149">
        <v>8.1199999999999992</v>
      </c>
      <c r="Q10" s="43">
        <f>MAX(J10:L10,N10:P10)</f>
        <v>8.1199999999999992</v>
      </c>
      <c r="R10" s="43">
        <f>Q10*I10</f>
        <v>8.1199999999999992</v>
      </c>
      <c r="S10" s="151"/>
      <c r="T10" s="20"/>
      <c r="U10" s="20"/>
      <c r="V10" s="20"/>
    </row>
    <row r="11" spans="1:22" ht="20.100000000000001" customHeight="1" x14ac:dyDescent="0.2">
      <c r="A11" s="136">
        <v>3</v>
      </c>
      <c r="B11" s="136">
        <v>38</v>
      </c>
      <c r="C11" s="143" t="s">
        <v>238</v>
      </c>
      <c r="D11" s="144" t="s">
        <v>239</v>
      </c>
      <c r="E11" s="145">
        <v>32818</v>
      </c>
      <c r="F11" s="138">
        <f>IF(COUNT(E11)=0,"---",43631-E11)</f>
        <v>10813</v>
      </c>
      <c r="G11" s="139" t="s">
        <v>115</v>
      </c>
      <c r="H11" s="146" t="s">
        <v>32</v>
      </c>
      <c r="I11" s="152">
        <v>1</v>
      </c>
      <c r="J11" s="149">
        <v>7.8</v>
      </c>
      <c r="K11" s="149">
        <v>7.97</v>
      </c>
      <c r="L11" s="149">
        <v>7.68</v>
      </c>
      <c r="M11" s="150"/>
      <c r="N11" s="149">
        <v>7.9</v>
      </c>
      <c r="O11" s="149">
        <v>7.76</v>
      </c>
      <c r="P11" s="149">
        <v>7.64</v>
      </c>
      <c r="Q11" s="43">
        <f>MAX(J11:L11,N11:P11)</f>
        <v>7.97</v>
      </c>
      <c r="R11" s="43">
        <f>Q11*I11</f>
        <v>7.97</v>
      </c>
      <c r="S11" s="151" t="s">
        <v>54</v>
      </c>
      <c r="T11" s="20"/>
      <c r="U11" s="20"/>
      <c r="V11" s="20"/>
    </row>
    <row r="12" spans="1:22" ht="20.100000000000001" customHeight="1" x14ac:dyDescent="0.25">
      <c r="A12" s="136">
        <v>4</v>
      </c>
      <c r="B12" s="431">
        <v>15</v>
      </c>
      <c r="C12" s="143" t="s">
        <v>134</v>
      </c>
      <c r="D12" s="144" t="s">
        <v>135</v>
      </c>
      <c r="E12" s="145">
        <v>33373</v>
      </c>
      <c r="F12" s="138">
        <f>IF(COUNT(E12)=0,"---",43631-E12)</f>
        <v>10258</v>
      </c>
      <c r="G12" s="139" t="s">
        <v>31</v>
      </c>
      <c r="H12" s="146" t="s">
        <v>80</v>
      </c>
      <c r="I12" s="152">
        <v>1</v>
      </c>
      <c r="J12" s="149">
        <v>7.27</v>
      </c>
      <c r="K12" s="149">
        <v>6.47</v>
      </c>
      <c r="L12" s="149">
        <v>6.91</v>
      </c>
      <c r="M12" s="150"/>
      <c r="N12" s="149">
        <v>7.3</v>
      </c>
      <c r="O12" s="149">
        <v>7.1</v>
      </c>
      <c r="P12" s="149">
        <v>7</v>
      </c>
      <c r="Q12" s="43">
        <f>MAX(J12:L12,N12:P12)</f>
        <v>7.3</v>
      </c>
      <c r="R12" s="43">
        <f>Q12*I12</f>
        <v>7.3</v>
      </c>
      <c r="S12" s="151" t="s">
        <v>136</v>
      </c>
      <c r="T12" s="20"/>
      <c r="U12" s="20"/>
      <c r="V12" s="20"/>
    </row>
    <row r="13" spans="1:22" ht="20.100000000000001" customHeight="1" x14ac:dyDescent="0.2">
      <c r="A13" s="136">
        <v>5</v>
      </c>
      <c r="B13" s="136">
        <v>26</v>
      </c>
      <c r="C13" s="143" t="s">
        <v>85</v>
      </c>
      <c r="D13" s="144" t="s">
        <v>86</v>
      </c>
      <c r="E13" s="145">
        <v>26668</v>
      </c>
      <c r="F13" s="138">
        <f>IF(COUNT(E13)=0,"---",43631-E13)</f>
        <v>16963</v>
      </c>
      <c r="G13" s="139" t="s">
        <v>31</v>
      </c>
      <c r="H13" s="146" t="s">
        <v>71</v>
      </c>
      <c r="I13" s="152">
        <v>1</v>
      </c>
      <c r="J13" s="149">
        <v>6.41</v>
      </c>
      <c r="K13" s="149">
        <v>6.82</v>
      </c>
      <c r="L13" s="149">
        <v>6.48</v>
      </c>
      <c r="M13" s="150"/>
      <c r="N13" s="149">
        <v>6.74</v>
      </c>
      <c r="O13" s="149">
        <v>6.51</v>
      </c>
      <c r="P13" s="149">
        <v>6.61</v>
      </c>
      <c r="Q13" s="43">
        <f>MAX(J13:L13,N13:P13)</f>
        <v>6.82</v>
      </c>
      <c r="R13" s="43">
        <f>Q13*I13</f>
        <v>6.82</v>
      </c>
      <c r="S13" s="151" t="s">
        <v>87</v>
      </c>
      <c r="T13" s="20"/>
      <c r="U13" s="20"/>
      <c r="V13" s="20"/>
    </row>
    <row r="14" spans="1:22" ht="20.100000000000001" customHeight="1" x14ac:dyDescent="0.2">
      <c r="A14" s="136">
        <v>6</v>
      </c>
      <c r="B14" s="87">
        <v>16</v>
      </c>
      <c r="C14" s="143" t="s">
        <v>88</v>
      </c>
      <c r="D14" s="144" t="s">
        <v>89</v>
      </c>
      <c r="E14" s="145">
        <v>36697</v>
      </c>
      <c r="F14" s="138">
        <f>IF(COUNT(E14)=0,"---",43631-E14)</f>
        <v>6934</v>
      </c>
      <c r="G14" s="139" t="s">
        <v>90</v>
      </c>
      <c r="H14" s="146" t="s">
        <v>71</v>
      </c>
      <c r="I14" s="152">
        <v>1</v>
      </c>
      <c r="J14" s="149">
        <v>5.19</v>
      </c>
      <c r="K14" s="149">
        <v>4.84</v>
      </c>
      <c r="L14" s="149">
        <v>5.28</v>
      </c>
      <c r="M14" s="150"/>
      <c r="N14" s="149">
        <v>5.68</v>
      </c>
      <c r="O14" s="149">
        <v>6.42</v>
      </c>
      <c r="P14" s="149">
        <v>5.97</v>
      </c>
      <c r="Q14" s="43">
        <f>MAX(J14:L14,N14:P14)</f>
        <v>6.42</v>
      </c>
      <c r="R14" s="43">
        <f>Q14*I14</f>
        <v>6.42</v>
      </c>
      <c r="S14" s="151" t="s">
        <v>73</v>
      </c>
    </row>
    <row r="15" spans="1:22" ht="20.100000000000001" customHeight="1" x14ac:dyDescent="0.2">
      <c r="A15" s="136">
        <v>7</v>
      </c>
      <c r="B15" s="136">
        <v>39</v>
      </c>
      <c r="C15" s="143" t="s">
        <v>143</v>
      </c>
      <c r="D15" s="144" t="s">
        <v>144</v>
      </c>
      <c r="E15" s="145">
        <v>21128</v>
      </c>
      <c r="F15" s="138">
        <f>IF(COUNT(E15)=0,"---",43631-E15)</f>
        <v>22503</v>
      </c>
      <c r="G15" s="139" t="s">
        <v>31</v>
      </c>
      <c r="H15" s="146" t="s">
        <v>32</v>
      </c>
      <c r="I15" s="152">
        <v>1</v>
      </c>
      <c r="J15" s="149">
        <v>4.9400000000000004</v>
      </c>
      <c r="K15" s="149">
        <v>4.9400000000000004</v>
      </c>
      <c r="L15" s="149">
        <v>6.09</v>
      </c>
      <c r="M15" s="150"/>
      <c r="N15" s="149">
        <v>5.66</v>
      </c>
      <c r="O15" s="149">
        <v>5.97</v>
      </c>
      <c r="P15" s="149">
        <v>6.19</v>
      </c>
      <c r="Q15" s="43">
        <f>MAX(J15:L15,N15:P15)</f>
        <v>6.19</v>
      </c>
      <c r="R15" s="43">
        <f>Q15*I15</f>
        <v>6.19</v>
      </c>
      <c r="S15" s="151" t="s">
        <v>41</v>
      </c>
      <c r="T15" s="20"/>
      <c r="U15" s="20"/>
      <c r="V15" s="20"/>
    </row>
    <row r="16" spans="1:22" ht="20.100000000000001" customHeight="1" x14ac:dyDescent="0.2">
      <c r="A16" s="136">
        <v>8</v>
      </c>
      <c r="B16" s="87">
        <v>25</v>
      </c>
      <c r="C16" s="143" t="s">
        <v>74</v>
      </c>
      <c r="D16" s="144" t="s">
        <v>75</v>
      </c>
      <c r="E16" s="145">
        <v>38438</v>
      </c>
      <c r="F16" s="138">
        <f>IF(COUNT(E16)=0,"---",43631-E16)</f>
        <v>5193</v>
      </c>
      <c r="G16" s="139" t="s">
        <v>70</v>
      </c>
      <c r="H16" s="146" t="s">
        <v>71</v>
      </c>
      <c r="I16" s="152">
        <v>1</v>
      </c>
      <c r="J16" s="149" t="s">
        <v>38</v>
      </c>
      <c r="K16" s="149">
        <v>5.38</v>
      </c>
      <c r="L16" s="149">
        <v>5.6</v>
      </c>
      <c r="M16" s="150"/>
      <c r="N16" s="149">
        <v>5.23</v>
      </c>
      <c r="O16" s="149">
        <v>6.08</v>
      </c>
      <c r="P16" s="149">
        <v>6.16</v>
      </c>
      <c r="Q16" s="43">
        <f>MAX(J16:L16,N16:P16)</f>
        <v>6.16</v>
      </c>
      <c r="R16" s="43">
        <f>Q16*I16</f>
        <v>6.16</v>
      </c>
      <c r="S16" s="151" t="s">
        <v>73</v>
      </c>
    </row>
    <row r="17" spans="1:19" ht="20.100000000000001" customHeight="1" x14ac:dyDescent="0.2">
      <c r="A17" s="136">
        <v>9</v>
      </c>
      <c r="B17" s="87">
        <v>34</v>
      </c>
      <c r="C17" s="143" t="s">
        <v>91</v>
      </c>
      <c r="D17" s="144" t="s">
        <v>92</v>
      </c>
      <c r="E17" s="145">
        <v>22537</v>
      </c>
      <c r="F17" s="138">
        <f>IF(COUNT(E17)=0,"---",43631-E17)</f>
        <v>21094</v>
      </c>
      <c r="G17" s="139" t="s">
        <v>31</v>
      </c>
      <c r="H17" s="146" t="s">
        <v>32</v>
      </c>
      <c r="I17" s="152">
        <v>1</v>
      </c>
      <c r="J17" s="149">
        <v>4.07</v>
      </c>
      <c r="K17" s="149">
        <v>5.0199999999999996</v>
      </c>
      <c r="L17" s="149">
        <v>4.6900000000000004</v>
      </c>
      <c r="M17" s="150"/>
      <c r="N17" s="149"/>
      <c r="O17" s="149"/>
      <c r="P17" s="149"/>
      <c r="Q17" s="43">
        <f>MAX(J17:L17,N17:P17)</f>
        <v>5.0199999999999996</v>
      </c>
      <c r="R17" s="43">
        <f>Q17*I17</f>
        <v>5.0199999999999996</v>
      </c>
      <c r="S17" s="151" t="s">
        <v>41</v>
      </c>
    </row>
    <row r="18" spans="1:19" ht="18" customHeight="1" x14ac:dyDescent="0.2">
      <c r="A18" s="136">
        <v>10</v>
      </c>
      <c r="B18" s="87">
        <v>22</v>
      </c>
      <c r="C18" s="143" t="s">
        <v>68</v>
      </c>
      <c r="D18" s="144" t="s">
        <v>69</v>
      </c>
      <c r="E18" s="145">
        <v>38430</v>
      </c>
      <c r="F18" s="138">
        <f>IF(COUNT(E18)=0,"---",43631-E18)</f>
        <v>5201</v>
      </c>
      <c r="G18" s="139" t="s">
        <v>70</v>
      </c>
      <c r="H18" s="146" t="s">
        <v>71</v>
      </c>
      <c r="I18" s="152">
        <v>1</v>
      </c>
      <c r="J18" s="149">
        <v>4.33</v>
      </c>
      <c r="K18" s="149">
        <v>4.3600000000000003</v>
      </c>
      <c r="L18" s="149">
        <v>4.6900000000000004</v>
      </c>
      <c r="M18" s="150"/>
      <c r="N18" s="149"/>
      <c r="O18" s="149"/>
      <c r="P18" s="149"/>
      <c r="Q18" s="43">
        <f>MAX(J18:L18,N18:P18)</f>
        <v>4.6900000000000004</v>
      </c>
      <c r="R18" s="43">
        <f>Q18*I18</f>
        <v>4.6900000000000004</v>
      </c>
      <c r="S18" s="151" t="s">
        <v>73</v>
      </c>
    </row>
    <row r="19" spans="1:19" ht="18" x14ac:dyDescent="0.2">
      <c r="A19" s="20"/>
      <c r="B19" s="20"/>
      <c r="C19" s="21" t="s">
        <v>261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">
      <c r="A20" s="22"/>
      <c r="B20" s="2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3"/>
      <c r="R20" s="23"/>
      <c r="S20" s="20"/>
    </row>
    <row r="21" spans="1:19" x14ac:dyDescent="0.2">
      <c r="A21" s="86" t="s">
        <v>11</v>
      </c>
      <c r="B21" s="325" t="s">
        <v>65</v>
      </c>
      <c r="C21" s="300" t="s">
        <v>13</v>
      </c>
      <c r="D21" s="301" t="s">
        <v>14</v>
      </c>
      <c r="E21" s="263" t="s">
        <v>15</v>
      </c>
      <c r="F21" s="429" t="s">
        <v>16</v>
      </c>
      <c r="G21" s="301" t="s">
        <v>17</v>
      </c>
      <c r="H21" s="301" t="s">
        <v>18</v>
      </c>
      <c r="I21" s="301" t="s">
        <v>19</v>
      </c>
      <c r="J21" s="263" t="s">
        <v>21</v>
      </c>
      <c r="K21" s="263"/>
      <c r="L21" s="263"/>
      <c r="M21" s="263"/>
      <c r="N21" s="263"/>
      <c r="O21" s="263"/>
      <c r="P21" s="263"/>
      <c r="Q21" s="262" t="s">
        <v>22</v>
      </c>
      <c r="R21" s="263" t="s">
        <v>23</v>
      </c>
      <c r="S21" s="298" t="s">
        <v>25</v>
      </c>
    </row>
    <row r="22" spans="1:19" x14ac:dyDescent="0.2">
      <c r="A22" s="87" t="s">
        <v>26</v>
      </c>
      <c r="B22" s="326"/>
      <c r="C22" s="300"/>
      <c r="D22" s="301"/>
      <c r="E22" s="263"/>
      <c r="F22" s="430"/>
      <c r="G22" s="301"/>
      <c r="H22" s="301"/>
      <c r="I22" s="301"/>
      <c r="J22" s="26">
        <v>1</v>
      </c>
      <c r="K22" s="26">
        <v>2</v>
      </c>
      <c r="L22" s="26">
        <v>3</v>
      </c>
      <c r="M22" s="26" t="s">
        <v>28</v>
      </c>
      <c r="N22" s="26">
        <v>4</v>
      </c>
      <c r="O22" s="26">
        <v>5</v>
      </c>
      <c r="P22" s="26">
        <v>6</v>
      </c>
      <c r="Q22" s="262"/>
      <c r="R22" s="263"/>
      <c r="S22" s="298"/>
    </row>
    <row r="23" spans="1:19" ht="18" customHeight="1" x14ac:dyDescent="0.2">
      <c r="A23" s="87">
        <v>1</v>
      </c>
      <c r="B23" s="87">
        <v>24</v>
      </c>
      <c r="C23" s="143" t="s">
        <v>262</v>
      </c>
      <c r="D23" s="144" t="s">
        <v>263</v>
      </c>
      <c r="E23" s="145">
        <v>35910</v>
      </c>
      <c r="F23" s="138">
        <f>IF(COUNT(E23)=0,"---",43631-E23)</f>
        <v>7721</v>
      </c>
      <c r="G23" s="139" t="s">
        <v>90</v>
      </c>
      <c r="H23" s="146" t="s">
        <v>71</v>
      </c>
      <c r="I23" s="152">
        <v>1</v>
      </c>
      <c r="J23" s="149">
        <v>9.36</v>
      </c>
      <c r="K23" s="149">
        <v>9.98</v>
      </c>
      <c r="L23" s="149">
        <v>9.52</v>
      </c>
      <c r="M23" s="150"/>
      <c r="N23" s="149">
        <v>9.16</v>
      </c>
      <c r="O23" s="149">
        <v>9.67</v>
      </c>
      <c r="P23" s="149">
        <v>9.15</v>
      </c>
      <c r="Q23" s="43">
        <f>MAX(J23:L23,N23:P23)</f>
        <v>9.98</v>
      </c>
      <c r="R23" s="43">
        <f>Q23*I23</f>
        <v>9.98</v>
      </c>
      <c r="S23" s="151" t="s">
        <v>162</v>
      </c>
    </row>
    <row r="24" spans="1:19" ht="18" customHeight="1" x14ac:dyDescent="0.2">
      <c r="A24" s="87">
        <v>2</v>
      </c>
      <c r="B24" s="87">
        <v>10</v>
      </c>
      <c r="C24" s="143" t="s">
        <v>34</v>
      </c>
      <c r="D24" s="144" t="s">
        <v>35</v>
      </c>
      <c r="E24" s="145">
        <v>36013</v>
      </c>
      <c r="F24" s="138">
        <f>IF(COUNT(E24)=0,"---",43631-E24)</f>
        <v>7618</v>
      </c>
      <c r="G24" s="139" t="s">
        <v>90</v>
      </c>
      <c r="H24" s="146" t="s">
        <v>97</v>
      </c>
      <c r="I24" s="152">
        <v>1</v>
      </c>
      <c r="J24" s="149">
        <v>9.86</v>
      </c>
      <c r="K24" s="149" t="s">
        <v>38</v>
      </c>
      <c r="L24" s="149">
        <v>9.86</v>
      </c>
      <c r="M24" s="150"/>
      <c r="N24" s="149" t="s">
        <v>38</v>
      </c>
      <c r="O24" s="149">
        <v>9.73</v>
      </c>
      <c r="P24" s="149">
        <v>9.26</v>
      </c>
      <c r="Q24" s="43">
        <f>MAX(J24:L24,N24:P24)</f>
        <v>9.86</v>
      </c>
      <c r="R24" s="43">
        <f>Q24*I24</f>
        <v>9.86</v>
      </c>
      <c r="S24" s="151"/>
    </row>
    <row r="25" spans="1:19" ht="18" customHeight="1" x14ac:dyDescent="0.2">
      <c r="A25" s="87">
        <v>3</v>
      </c>
      <c r="B25" s="87">
        <v>59</v>
      </c>
      <c r="C25" s="143" t="s">
        <v>241</v>
      </c>
      <c r="D25" s="144" t="s">
        <v>242</v>
      </c>
      <c r="E25" s="145">
        <v>35756</v>
      </c>
      <c r="F25" s="138">
        <f>IF(COUNT(E25)=0,"---",43631-E25)</f>
        <v>7875</v>
      </c>
      <c r="G25" s="139" t="s">
        <v>36</v>
      </c>
      <c r="H25" s="146" t="s">
        <v>46</v>
      </c>
      <c r="I25" s="152">
        <v>1</v>
      </c>
      <c r="J25" s="149">
        <v>9.02</v>
      </c>
      <c r="K25" s="149">
        <v>8.61</v>
      </c>
      <c r="L25" s="149">
        <v>8.65</v>
      </c>
      <c r="M25" s="150"/>
      <c r="N25" s="149">
        <v>8.24</v>
      </c>
      <c r="O25" s="149">
        <v>7.94</v>
      </c>
      <c r="P25" s="149">
        <v>8.48</v>
      </c>
      <c r="Q25" s="43">
        <f>MAX(J25:L25,N25:P25)</f>
        <v>9.02</v>
      </c>
      <c r="R25" s="43">
        <f>Q25*I25</f>
        <v>9.02</v>
      </c>
      <c r="S25" s="151"/>
    </row>
    <row r="26" spans="1:19" ht="18" customHeight="1" x14ac:dyDescent="0.2">
      <c r="A26" s="87">
        <v>4</v>
      </c>
      <c r="B26" s="87">
        <v>28</v>
      </c>
      <c r="C26" s="143" t="s">
        <v>165</v>
      </c>
      <c r="D26" s="144" t="s">
        <v>166</v>
      </c>
      <c r="E26" s="145">
        <v>19298</v>
      </c>
      <c r="F26" s="138">
        <f>IF(COUNT(E26)=0,"---",43631-E26)</f>
        <v>24333</v>
      </c>
      <c r="G26" s="139" t="s">
        <v>90</v>
      </c>
      <c r="H26" s="146" t="s">
        <v>71</v>
      </c>
      <c r="I26" s="152">
        <v>1</v>
      </c>
      <c r="J26" s="149">
        <v>7.48</v>
      </c>
      <c r="K26" s="149">
        <v>7.47</v>
      </c>
      <c r="L26" s="149">
        <v>7.81</v>
      </c>
      <c r="M26" s="150"/>
      <c r="N26" s="149">
        <v>7.61</v>
      </c>
      <c r="O26" s="149">
        <v>8.01</v>
      </c>
      <c r="P26" s="149">
        <v>7.68</v>
      </c>
      <c r="Q26" s="43">
        <f>MAX(J26:L26,N26:P26)</f>
        <v>8.01</v>
      </c>
      <c r="R26" s="43">
        <f>Q26*I26</f>
        <v>8.01</v>
      </c>
      <c r="S26" s="151" t="s">
        <v>87</v>
      </c>
    </row>
    <row r="27" spans="1:19" ht="18" customHeight="1" x14ac:dyDescent="0.2">
      <c r="A27" s="87">
        <v>5</v>
      </c>
      <c r="B27" s="87">
        <v>17</v>
      </c>
      <c r="C27" s="143" t="s">
        <v>177</v>
      </c>
      <c r="D27" s="144" t="s">
        <v>178</v>
      </c>
      <c r="E27" s="145">
        <v>22836</v>
      </c>
      <c r="F27" s="138">
        <f>IF(COUNT(E27)=0,"---",43631-E27)</f>
        <v>20795</v>
      </c>
      <c r="G27" s="139" t="s">
        <v>45</v>
      </c>
      <c r="H27" s="146" t="s">
        <v>71</v>
      </c>
      <c r="I27" s="152">
        <v>1</v>
      </c>
      <c r="J27" s="149">
        <v>6.98</v>
      </c>
      <c r="K27" s="149">
        <v>6.88</v>
      </c>
      <c r="L27" s="149">
        <v>7.78</v>
      </c>
      <c r="M27" s="150"/>
      <c r="N27" s="149">
        <v>6.89</v>
      </c>
      <c r="O27" s="149">
        <v>7.14</v>
      </c>
      <c r="P27" s="149">
        <v>7.58</v>
      </c>
      <c r="Q27" s="43">
        <f>MAX(J27:L27,N27:P27)</f>
        <v>7.78</v>
      </c>
      <c r="R27" s="43">
        <f>Q27*I27</f>
        <v>7.78</v>
      </c>
      <c r="S27" s="151" t="s">
        <v>73</v>
      </c>
    </row>
    <row r="28" spans="1:19" ht="18" customHeight="1" x14ac:dyDescent="0.2">
      <c r="A28" s="87">
        <v>6</v>
      </c>
      <c r="B28" s="87">
        <v>23</v>
      </c>
      <c r="C28" s="143" t="s">
        <v>160</v>
      </c>
      <c r="D28" s="144" t="s">
        <v>161</v>
      </c>
      <c r="E28" s="145">
        <v>35930</v>
      </c>
      <c r="F28" s="138">
        <f>IF(COUNT(E28)=0,"---",43631-E28)</f>
        <v>7701</v>
      </c>
      <c r="G28" s="139" t="s">
        <v>90</v>
      </c>
      <c r="H28" s="146" t="s">
        <v>71</v>
      </c>
      <c r="I28" s="152">
        <v>1</v>
      </c>
      <c r="J28" s="149">
        <v>6.98</v>
      </c>
      <c r="K28" s="149">
        <v>7.24</v>
      </c>
      <c r="L28" s="149">
        <v>6.96</v>
      </c>
      <c r="M28" s="150"/>
      <c r="N28" s="149">
        <v>6.83</v>
      </c>
      <c r="O28" s="149">
        <v>7.51</v>
      </c>
      <c r="P28" s="149">
        <v>7.18</v>
      </c>
      <c r="Q28" s="43">
        <f>MAX(J28:L28,N28:P28)</f>
        <v>7.51</v>
      </c>
      <c r="R28" s="43">
        <f>Q28*I28</f>
        <v>7.51</v>
      </c>
      <c r="S28" s="151" t="s">
        <v>162</v>
      </c>
    </row>
    <row r="29" spans="1:19" ht="18" customHeight="1" x14ac:dyDescent="0.2">
      <c r="A29" s="87">
        <v>7</v>
      </c>
      <c r="B29" s="87">
        <v>20</v>
      </c>
      <c r="C29" s="143" t="s">
        <v>107</v>
      </c>
      <c r="D29" s="144" t="s">
        <v>108</v>
      </c>
      <c r="E29" s="145">
        <v>21607</v>
      </c>
      <c r="F29" s="138">
        <f>IF(COUNT(E29)=0,"---",43631-E29)</f>
        <v>22024</v>
      </c>
      <c r="G29" s="139" t="s">
        <v>90</v>
      </c>
      <c r="H29" s="146" t="s">
        <v>71</v>
      </c>
      <c r="I29" s="152">
        <v>1</v>
      </c>
      <c r="J29" s="149">
        <v>7.41</v>
      </c>
      <c r="K29" s="149">
        <v>7.1</v>
      </c>
      <c r="L29" s="149">
        <v>7.33</v>
      </c>
      <c r="M29" s="150"/>
      <c r="N29" s="149">
        <v>7.17</v>
      </c>
      <c r="O29" s="149">
        <v>6.97</v>
      </c>
      <c r="P29" s="149">
        <v>6.82</v>
      </c>
      <c r="Q29" s="43">
        <f>MAX(J29:L29,N29:P29)</f>
        <v>7.41</v>
      </c>
      <c r="R29" s="43">
        <f>Q29*I29</f>
        <v>7.41</v>
      </c>
      <c r="S29" s="151" t="s">
        <v>73</v>
      </c>
    </row>
    <row r="30" spans="1:19" ht="18" customHeight="1" x14ac:dyDescent="0.2">
      <c r="A30" s="87">
        <v>8</v>
      </c>
      <c r="B30" s="87">
        <v>2</v>
      </c>
      <c r="C30" s="143" t="s">
        <v>186</v>
      </c>
      <c r="D30" s="144" t="s">
        <v>187</v>
      </c>
      <c r="E30" s="145">
        <v>24809</v>
      </c>
      <c r="F30" s="138">
        <f>IF(COUNT(E30)=0,"---",43631-E30)</f>
        <v>18822</v>
      </c>
      <c r="G30" s="139" t="s">
        <v>36</v>
      </c>
      <c r="H30" s="146" t="s">
        <v>97</v>
      </c>
      <c r="I30" s="152">
        <v>1</v>
      </c>
      <c r="J30" s="149">
        <v>6.52</v>
      </c>
      <c r="K30" s="149">
        <v>6.3</v>
      </c>
      <c r="L30" s="149">
        <v>6.84</v>
      </c>
      <c r="M30" s="150"/>
      <c r="N30" s="149">
        <v>6.69</v>
      </c>
      <c r="O30" s="149">
        <v>6.87</v>
      </c>
      <c r="P30" s="149">
        <v>6.66</v>
      </c>
      <c r="Q30" s="43">
        <f>MAX(J30:L30,N30:P30)</f>
        <v>6.87</v>
      </c>
      <c r="R30" s="43">
        <f>Q30*I30</f>
        <v>6.87</v>
      </c>
      <c r="S30" s="151"/>
    </row>
    <row r="31" spans="1:19" ht="18" customHeight="1" x14ac:dyDescent="0.2">
      <c r="A31" s="87">
        <v>9</v>
      </c>
      <c r="B31" s="87">
        <v>18</v>
      </c>
      <c r="C31" s="143" t="s">
        <v>181</v>
      </c>
      <c r="D31" s="144" t="s">
        <v>182</v>
      </c>
      <c r="E31" s="145">
        <v>36831</v>
      </c>
      <c r="F31" s="138">
        <f>IF(COUNT(E31)=0,"---",43631-E31)</f>
        <v>6800</v>
      </c>
      <c r="G31" s="139" t="s">
        <v>90</v>
      </c>
      <c r="H31" s="146" t="s">
        <v>71</v>
      </c>
      <c r="I31" s="152">
        <v>1</v>
      </c>
      <c r="J31" s="149">
        <v>5.5</v>
      </c>
      <c r="K31" s="149">
        <v>5.98</v>
      </c>
      <c r="L31" s="149" t="s">
        <v>38</v>
      </c>
      <c r="M31" s="150"/>
      <c r="N31" s="149"/>
      <c r="O31" s="149"/>
      <c r="P31" s="149"/>
      <c r="Q31" s="43">
        <f>MAX(J31:L31,N31:P31)</f>
        <v>5.98</v>
      </c>
      <c r="R31" s="43">
        <f>Q31*I31</f>
        <v>5.98</v>
      </c>
      <c r="S31" s="151" t="s">
        <v>162</v>
      </c>
    </row>
    <row r="32" spans="1:19" ht="18" customHeight="1" x14ac:dyDescent="0.2">
      <c r="A32" s="87">
        <v>10</v>
      </c>
      <c r="B32" s="87">
        <v>5</v>
      </c>
      <c r="C32" s="143" t="s">
        <v>173</v>
      </c>
      <c r="D32" s="144" t="s">
        <v>174</v>
      </c>
      <c r="E32" s="145">
        <v>28768</v>
      </c>
      <c r="F32" s="138">
        <f>IF(COUNT(E32)=0,"---",43631-E32)</f>
        <v>14863</v>
      </c>
      <c r="G32" s="139" t="s">
        <v>36</v>
      </c>
      <c r="H32" s="146" t="s">
        <v>97</v>
      </c>
      <c r="I32" s="152">
        <v>1</v>
      </c>
      <c r="J32" s="149">
        <v>5.44</v>
      </c>
      <c r="K32" s="149">
        <v>5.36</v>
      </c>
      <c r="L32" s="149">
        <v>5.69</v>
      </c>
      <c r="M32" s="150"/>
      <c r="N32" s="149"/>
      <c r="O32" s="149"/>
      <c r="P32" s="149"/>
      <c r="Q32" s="43">
        <f>MAX(J32:L32,N32:P32)</f>
        <v>5.69</v>
      </c>
      <c r="R32" s="43">
        <f>Q32*I32</f>
        <v>5.69</v>
      </c>
      <c r="S32" s="151"/>
    </row>
    <row r="33" spans="1:19" ht="18" customHeight="1" x14ac:dyDescent="0.2">
      <c r="A33" s="87"/>
      <c r="B33" s="87">
        <v>64</v>
      </c>
      <c r="C33" s="143" t="s">
        <v>189</v>
      </c>
      <c r="D33" s="144" t="s">
        <v>190</v>
      </c>
      <c r="E33" s="145">
        <v>19139</v>
      </c>
      <c r="F33" s="138">
        <f>IF(COUNT(E33)=0,"---",43631-E33)</f>
        <v>24492</v>
      </c>
      <c r="G33" s="139" t="s">
        <v>45</v>
      </c>
      <c r="H33" s="146" t="s">
        <v>32</v>
      </c>
      <c r="I33" s="147">
        <v>1.1000000000000001</v>
      </c>
      <c r="J33" s="149"/>
      <c r="K33" s="149"/>
      <c r="L33" s="149"/>
      <c r="M33" s="150"/>
      <c r="N33" s="149"/>
      <c r="O33" s="149"/>
      <c r="P33" s="149"/>
      <c r="Q33" s="43" t="s">
        <v>47</v>
      </c>
      <c r="R33" s="43"/>
      <c r="S33" s="151" t="s">
        <v>41</v>
      </c>
    </row>
  </sheetData>
  <mergeCells count="23">
    <mergeCell ref="S21:S22"/>
    <mergeCell ref="G21:G22"/>
    <mergeCell ref="H21:H22"/>
    <mergeCell ref="I21:I22"/>
    <mergeCell ref="J21:P21"/>
    <mergeCell ref="Q21:Q22"/>
    <mergeCell ref="R21:R22"/>
    <mergeCell ref="I7:I8"/>
    <mergeCell ref="J7:P7"/>
    <mergeCell ref="Q7:Q8"/>
    <mergeCell ref="R7:R8"/>
    <mergeCell ref="S7:S8"/>
    <mergeCell ref="B21:B22"/>
    <mergeCell ref="C21:C22"/>
    <mergeCell ref="D21:D22"/>
    <mergeCell ref="E21:E22"/>
    <mergeCell ref="F21:F22"/>
    <mergeCell ref="C7:C8"/>
    <mergeCell ref="D7:D8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19685039370078741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X23"/>
  <sheetViews>
    <sheetView showZeros="0" topLeftCell="B1" zoomScaleNormal="100" workbookViewId="0">
      <selection activeCell="B6" sqref="B6"/>
    </sheetView>
  </sheetViews>
  <sheetFormatPr defaultRowHeight="12.75" x14ac:dyDescent="0.2"/>
  <cols>
    <col min="1" max="1" width="5.42578125" style="14" hidden="1" customWidth="1"/>
    <col min="2" max="2" width="3" style="14" customWidth="1"/>
    <col min="3" max="4" width="3.140625" style="14" customWidth="1"/>
    <col min="5" max="5" width="4.42578125" style="14" customWidth="1"/>
    <col min="6" max="6" width="8.7109375" style="14" customWidth="1"/>
    <col min="7" max="7" width="14.42578125" style="14" customWidth="1"/>
    <col min="8" max="8" width="9.5703125" style="14" customWidth="1"/>
    <col min="9" max="9" width="4.7109375" style="14" customWidth="1"/>
    <col min="10" max="10" width="4" style="14" customWidth="1"/>
    <col min="11" max="11" width="8.140625" style="14" customWidth="1"/>
    <col min="12" max="12" width="4.5703125" style="14" customWidth="1"/>
    <col min="13" max="13" width="5.140625" style="14" customWidth="1"/>
    <col min="14" max="14" width="6.85546875" style="14" customWidth="1"/>
    <col min="15" max="15" width="6.5703125" style="14" customWidth="1"/>
    <col min="16" max="16" width="5.5703125" style="14" customWidth="1"/>
    <col min="17" max="17" width="6.85546875" style="14" customWidth="1"/>
    <col min="18" max="18" width="6.5703125" style="14" customWidth="1"/>
    <col min="19" max="19" width="5.5703125" style="14" customWidth="1"/>
    <col min="20" max="20" width="15.140625" style="14" customWidth="1"/>
    <col min="21" max="21" width="3.5703125" style="14" hidden="1" customWidth="1"/>
    <col min="22" max="22" width="2" style="14" hidden="1" customWidth="1"/>
    <col min="23" max="24" width="9.5703125" style="14" customWidth="1"/>
    <col min="25" max="16384" width="9.140625" style="14"/>
  </cols>
  <sheetData>
    <row r="1" spans="1:24" ht="20.25" customHeight="1" x14ac:dyDescent="0.3">
      <c r="B1" s="13" t="s">
        <v>8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4" ht="12.75" customHeight="1" x14ac:dyDescent="0.2">
      <c r="F2" s="18" t="s">
        <v>9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4" ht="12.75" customHeight="1" x14ac:dyDescent="0.2">
      <c r="E3" s="18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4" ht="20.100000000000001" customHeight="1" x14ac:dyDescent="0.2">
      <c r="B4" s="107"/>
      <c r="C4" s="107"/>
      <c r="D4" s="107"/>
      <c r="E4" s="107"/>
      <c r="F4" s="108" t="s">
        <v>131</v>
      </c>
      <c r="G4" s="107"/>
      <c r="H4" s="107"/>
      <c r="I4" s="107"/>
      <c r="J4" s="107"/>
      <c r="K4" s="107"/>
      <c r="L4" s="107"/>
      <c r="M4" s="107"/>
      <c r="N4" s="109"/>
      <c r="O4" s="109"/>
      <c r="P4" s="109"/>
      <c r="Q4" s="109"/>
      <c r="R4" s="109"/>
      <c r="S4" s="109"/>
      <c r="T4" s="107"/>
      <c r="U4" s="107"/>
      <c r="V4" s="107"/>
      <c r="W4" s="107"/>
      <c r="X4" s="107"/>
    </row>
    <row r="5" spans="1:24" ht="2.1" customHeight="1" x14ac:dyDescent="0.2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9"/>
      <c r="O5" s="109"/>
      <c r="P5" s="109"/>
      <c r="Q5" s="109"/>
      <c r="R5" s="109"/>
      <c r="S5" s="109"/>
      <c r="T5" s="107"/>
      <c r="U5" s="107"/>
      <c r="V5" s="107"/>
      <c r="W5" s="107"/>
      <c r="X5" s="107"/>
    </row>
    <row r="7" spans="1:24" ht="20.100000000000001" customHeight="1" x14ac:dyDescent="0.2">
      <c r="B7" s="110"/>
      <c r="C7" s="110"/>
      <c r="D7" s="110"/>
      <c r="E7" s="107"/>
      <c r="F7" s="237"/>
      <c r="G7" s="238"/>
      <c r="H7" s="107"/>
      <c r="I7" s="107"/>
      <c r="J7" s="107"/>
      <c r="K7" s="107"/>
      <c r="L7" s="107"/>
      <c r="M7" s="107"/>
      <c r="N7" s="111" t="s">
        <v>133</v>
      </c>
      <c r="O7" s="112"/>
      <c r="P7" s="113"/>
      <c r="Q7" s="114" t="s">
        <v>132</v>
      </c>
      <c r="R7" s="112"/>
      <c r="S7" s="113"/>
      <c r="T7" s="115"/>
      <c r="U7" s="107"/>
      <c r="V7" s="107"/>
      <c r="W7" s="107"/>
      <c r="X7" s="107"/>
    </row>
    <row r="8" spans="1:24" ht="20.100000000000001" customHeight="1" x14ac:dyDescent="0.2">
      <c r="A8" s="235" t="s">
        <v>11</v>
      </c>
      <c r="B8" s="239" t="s">
        <v>11</v>
      </c>
      <c r="C8" s="240"/>
      <c r="D8" s="241"/>
      <c r="E8" s="235" t="s">
        <v>65</v>
      </c>
      <c r="F8" s="242" t="s">
        <v>13</v>
      </c>
      <c r="G8" s="244" t="s">
        <v>14</v>
      </c>
      <c r="H8" s="233" t="s">
        <v>15</v>
      </c>
      <c r="I8" s="235" t="s">
        <v>16</v>
      </c>
      <c r="J8" s="235" t="s">
        <v>17</v>
      </c>
      <c r="K8" s="235" t="s">
        <v>18</v>
      </c>
      <c r="L8" s="235" t="s">
        <v>19</v>
      </c>
      <c r="M8" s="233" t="s">
        <v>20</v>
      </c>
      <c r="N8" s="231" t="s">
        <v>22</v>
      </c>
      <c r="O8" s="229" t="s">
        <v>23</v>
      </c>
      <c r="P8" s="229" t="s">
        <v>24</v>
      </c>
      <c r="Q8" s="231" t="s">
        <v>22</v>
      </c>
      <c r="R8" s="229" t="s">
        <v>23</v>
      </c>
      <c r="S8" s="229" t="s">
        <v>24</v>
      </c>
      <c r="T8" s="229" t="s">
        <v>25</v>
      </c>
      <c r="U8" s="107"/>
      <c r="V8" s="107"/>
      <c r="W8" s="107"/>
      <c r="X8" s="107"/>
    </row>
    <row r="9" spans="1:24" ht="15" customHeight="1" x14ac:dyDescent="0.2">
      <c r="A9" s="236"/>
      <c r="B9" s="116" t="s">
        <v>26</v>
      </c>
      <c r="C9" s="82" t="s">
        <v>94</v>
      </c>
      <c r="D9" s="73" t="s">
        <v>27</v>
      </c>
      <c r="E9" s="236"/>
      <c r="F9" s="243"/>
      <c r="G9" s="245"/>
      <c r="H9" s="234"/>
      <c r="I9" s="236"/>
      <c r="J9" s="236"/>
      <c r="K9" s="236"/>
      <c r="L9" s="236"/>
      <c r="M9" s="234"/>
      <c r="N9" s="232"/>
      <c r="O9" s="230"/>
      <c r="P9" s="230"/>
      <c r="Q9" s="232"/>
      <c r="R9" s="230"/>
      <c r="S9" s="230"/>
      <c r="T9" s="230"/>
      <c r="U9" s="107"/>
      <c r="V9" s="107"/>
      <c r="W9" s="107"/>
      <c r="X9" s="107"/>
    </row>
    <row r="10" spans="1:24" s="107" customFormat="1" ht="18" customHeight="1" x14ac:dyDescent="0.25">
      <c r="A10" s="117">
        <v>1</v>
      </c>
      <c r="B10" s="116">
        <v>1</v>
      </c>
      <c r="C10" s="116"/>
      <c r="D10" s="116"/>
      <c r="E10" s="116">
        <v>15</v>
      </c>
      <c r="F10" s="60" t="s">
        <v>134</v>
      </c>
      <c r="G10" s="61" t="s">
        <v>135</v>
      </c>
      <c r="H10" s="62">
        <v>33373</v>
      </c>
      <c r="I10" s="63">
        <f>IF(COUNT(H10)=0,"---",43631-H10)</f>
        <v>10258</v>
      </c>
      <c r="J10" s="64" t="s">
        <v>31</v>
      </c>
      <c r="K10" s="88" t="s">
        <v>80</v>
      </c>
      <c r="L10" s="89">
        <v>1</v>
      </c>
      <c r="M10" s="118"/>
      <c r="N10" s="119">
        <v>14.93</v>
      </c>
      <c r="O10" s="119">
        <f t="shared" ref="O10:P14" si="0">N10*L10</f>
        <v>14.93</v>
      </c>
      <c r="P10" s="119">
        <f t="shared" si="0"/>
        <v>0</v>
      </c>
      <c r="Q10" s="119">
        <v>14.81</v>
      </c>
      <c r="R10" s="119">
        <f t="shared" ref="R10:S14" si="1">Q10*L10</f>
        <v>14.81</v>
      </c>
      <c r="S10" s="119">
        <f t="shared" si="1"/>
        <v>0</v>
      </c>
      <c r="T10" s="68" t="s">
        <v>136</v>
      </c>
    </row>
    <row r="11" spans="1:24" s="107" customFormat="1" ht="18" customHeight="1" x14ac:dyDescent="0.25">
      <c r="A11" s="117">
        <v>2</v>
      </c>
      <c r="B11" s="116">
        <v>2</v>
      </c>
      <c r="C11" s="82">
        <v>1</v>
      </c>
      <c r="D11" s="116"/>
      <c r="E11" s="116">
        <v>44</v>
      </c>
      <c r="F11" s="60" t="s">
        <v>137</v>
      </c>
      <c r="G11" s="61" t="s">
        <v>138</v>
      </c>
      <c r="H11" s="62">
        <v>37217</v>
      </c>
      <c r="I11" s="63">
        <f>IF(COUNT(H11)=0,"---",43631-H11)</f>
        <v>6414</v>
      </c>
      <c r="J11" s="64" t="s">
        <v>31</v>
      </c>
      <c r="K11" s="88" t="s">
        <v>112</v>
      </c>
      <c r="L11" s="89">
        <v>1</v>
      </c>
      <c r="M11" s="118"/>
      <c r="N11" s="119">
        <v>15.12</v>
      </c>
      <c r="O11" s="119">
        <f t="shared" si="0"/>
        <v>15.12</v>
      </c>
      <c r="P11" s="119">
        <f t="shared" si="0"/>
        <v>0</v>
      </c>
      <c r="Q11" s="119">
        <v>15.4</v>
      </c>
      <c r="R11" s="119">
        <f t="shared" si="1"/>
        <v>15.4</v>
      </c>
      <c r="S11" s="119">
        <f t="shared" si="1"/>
        <v>0</v>
      </c>
      <c r="T11" s="68" t="s">
        <v>119</v>
      </c>
    </row>
    <row r="12" spans="1:24" s="107" customFormat="1" ht="18" customHeight="1" x14ac:dyDescent="0.25">
      <c r="A12" s="117">
        <v>3</v>
      </c>
      <c r="B12" s="120" t="s">
        <v>42</v>
      </c>
      <c r="C12" s="116"/>
      <c r="D12" s="73">
        <v>1</v>
      </c>
      <c r="E12" s="116">
        <v>21</v>
      </c>
      <c r="F12" s="60" t="s">
        <v>82</v>
      </c>
      <c r="G12" s="61" t="s">
        <v>83</v>
      </c>
      <c r="H12" s="62">
        <v>22772</v>
      </c>
      <c r="I12" s="63">
        <f>IF(COUNT(H12)=0,"---",43631-H12)</f>
        <v>20859</v>
      </c>
      <c r="J12" s="64" t="s">
        <v>84</v>
      </c>
      <c r="K12" s="88" t="s">
        <v>71</v>
      </c>
      <c r="L12" s="89">
        <v>0.95</v>
      </c>
      <c r="M12" s="118">
        <v>0.7974</v>
      </c>
      <c r="N12" s="119">
        <v>16.649999999999999</v>
      </c>
      <c r="O12" s="119">
        <f t="shared" si="0"/>
        <v>15.817499999999997</v>
      </c>
      <c r="P12" s="119">
        <f t="shared" si="0"/>
        <v>12.612874499999998</v>
      </c>
      <c r="Q12" s="119">
        <v>16.48</v>
      </c>
      <c r="R12" s="119">
        <f t="shared" si="1"/>
        <v>15.655999999999999</v>
      </c>
      <c r="S12" s="119">
        <f t="shared" si="1"/>
        <v>12.484094399999998</v>
      </c>
      <c r="T12" s="68" t="s">
        <v>73</v>
      </c>
    </row>
    <row r="13" spans="1:24" s="107" customFormat="1" ht="18" customHeight="1" x14ac:dyDescent="0.25">
      <c r="A13" s="117">
        <v>4</v>
      </c>
      <c r="B13" s="116">
        <v>3</v>
      </c>
      <c r="C13" s="116"/>
      <c r="D13" s="73">
        <v>4</v>
      </c>
      <c r="E13" s="116">
        <v>37</v>
      </c>
      <c r="F13" s="60" t="s">
        <v>139</v>
      </c>
      <c r="G13" s="61" t="s">
        <v>140</v>
      </c>
      <c r="H13" s="62">
        <v>30163</v>
      </c>
      <c r="I13" s="63">
        <f>IF(COUNT(H13)=0,"---",43631-H13)</f>
        <v>13468</v>
      </c>
      <c r="J13" s="64" t="s">
        <v>115</v>
      </c>
      <c r="K13" s="88" t="s">
        <v>32</v>
      </c>
      <c r="L13" s="89">
        <v>1</v>
      </c>
      <c r="M13" s="118">
        <v>1</v>
      </c>
      <c r="N13" s="119">
        <v>16.97</v>
      </c>
      <c r="O13" s="119">
        <f t="shared" si="0"/>
        <v>16.97</v>
      </c>
      <c r="P13" s="119">
        <f t="shared" si="0"/>
        <v>16.97</v>
      </c>
      <c r="Q13" s="119">
        <v>16.84</v>
      </c>
      <c r="R13" s="119">
        <f t="shared" si="1"/>
        <v>16.84</v>
      </c>
      <c r="S13" s="119">
        <f t="shared" si="1"/>
        <v>16.84</v>
      </c>
      <c r="T13" s="68" t="s">
        <v>41</v>
      </c>
    </row>
    <row r="14" spans="1:24" s="107" customFormat="1" ht="18" customHeight="1" x14ac:dyDescent="0.25">
      <c r="A14" s="117">
        <v>5</v>
      </c>
      <c r="B14" s="116">
        <v>4</v>
      </c>
      <c r="C14" s="82">
        <v>2</v>
      </c>
      <c r="D14" s="116"/>
      <c r="E14" s="116">
        <v>22</v>
      </c>
      <c r="F14" s="60" t="s">
        <v>68</v>
      </c>
      <c r="G14" s="61" t="s">
        <v>69</v>
      </c>
      <c r="H14" s="62">
        <v>38430</v>
      </c>
      <c r="I14" s="63">
        <f>IF(COUNT(H14)=0,"---",43631-H14)</f>
        <v>5201</v>
      </c>
      <c r="J14" s="64" t="s">
        <v>70</v>
      </c>
      <c r="K14" s="88" t="s">
        <v>71</v>
      </c>
      <c r="L14" s="89">
        <v>1</v>
      </c>
      <c r="M14" s="118"/>
      <c r="N14" s="119">
        <v>18.100000000000001</v>
      </c>
      <c r="O14" s="119">
        <f t="shared" si="0"/>
        <v>18.100000000000001</v>
      </c>
      <c r="P14" s="119">
        <f t="shared" si="0"/>
        <v>0</v>
      </c>
      <c r="Q14" s="119">
        <v>18.27</v>
      </c>
      <c r="R14" s="119">
        <f t="shared" si="1"/>
        <v>18.27</v>
      </c>
      <c r="S14" s="119">
        <f t="shared" si="1"/>
        <v>0</v>
      </c>
      <c r="T14" s="68" t="s">
        <v>73</v>
      </c>
    </row>
    <row r="15" spans="1:24" s="107" customFormat="1" ht="18" customHeight="1" x14ac:dyDescent="0.25">
      <c r="A15" s="117">
        <v>6</v>
      </c>
      <c r="B15" s="116">
        <v>5</v>
      </c>
      <c r="C15" s="82">
        <v>3</v>
      </c>
      <c r="D15" s="116"/>
      <c r="E15" s="116">
        <v>50</v>
      </c>
      <c r="F15" s="60" t="s">
        <v>120</v>
      </c>
      <c r="G15" s="61" t="s">
        <v>121</v>
      </c>
      <c r="H15" s="62">
        <v>39934</v>
      </c>
      <c r="I15" s="63">
        <f t="shared" ref="I15:I23" si="2">IF(COUNT(H15)=0,"---",43631-H15)</f>
        <v>3697</v>
      </c>
      <c r="J15" s="64" t="s">
        <v>31</v>
      </c>
      <c r="K15" s="88" t="s">
        <v>112</v>
      </c>
      <c r="L15" s="89">
        <v>1</v>
      </c>
      <c r="M15" s="118"/>
      <c r="N15" s="119">
        <v>18.100000000000001</v>
      </c>
      <c r="O15" s="119">
        <f t="shared" ref="O15:P20" si="3">N15*L15</f>
        <v>18.100000000000001</v>
      </c>
      <c r="P15" s="119">
        <f t="shared" si="3"/>
        <v>0</v>
      </c>
      <c r="Q15" s="119"/>
      <c r="R15" s="119">
        <f t="shared" ref="R15:S23" si="4">Q15*L15</f>
        <v>0</v>
      </c>
      <c r="S15" s="119">
        <f t="shared" si="4"/>
        <v>0</v>
      </c>
      <c r="T15" s="68" t="s">
        <v>119</v>
      </c>
    </row>
    <row r="16" spans="1:24" s="107" customFormat="1" ht="18" customHeight="1" x14ac:dyDescent="0.25">
      <c r="A16" s="117">
        <v>7</v>
      </c>
      <c r="B16" s="116">
        <v>6</v>
      </c>
      <c r="C16" s="116"/>
      <c r="D16" s="73">
        <v>2</v>
      </c>
      <c r="E16" s="116">
        <v>27</v>
      </c>
      <c r="F16" s="60" t="s">
        <v>141</v>
      </c>
      <c r="G16" s="61" t="s">
        <v>142</v>
      </c>
      <c r="H16" s="62">
        <v>23337</v>
      </c>
      <c r="I16" s="63">
        <f t="shared" si="2"/>
        <v>20294</v>
      </c>
      <c r="J16" s="64" t="s">
        <v>90</v>
      </c>
      <c r="K16" s="88" t="s">
        <v>71</v>
      </c>
      <c r="L16" s="89">
        <v>1</v>
      </c>
      <c r="M16" s="118">
        <v>0.81269999999999998</v>
      </c>
      <c r="N16" s="119">
        <v>19.739999999999998</v>
      </c>
      <c r="O16" s="119">
        <f t="shared" si="3"/>
        <v>19.739999999999998</v>
      </c>
      <c r="P16" s="119">
        <f t="shared" si="3"/>
        <v>16.042697999999998</v>
      </c>
      <c r="Q16" s="119"/>
      <c r="R16" s="119">
        <f t="shared" si="4"/>
        <v>0</v>
      </c>
      <c r="S16" s="119">
        <f t="shared" si="4"/>
        <v>0</v>
      </c>
      <c r="T16" s="68" t="s">
        <v>87</v>
      </c>
    </row>
    <row r="17" spans="1:20" s="107" customFormat="1" ht="18" customHeight="1" x14ac:dyDescent="0.25">
      <c r="A17" s="117">
        <v>8</v>
      </c>
      <c r="B17" s="116">
        <v>7</v>
      </c>
      <c r="C17" s="116"/>
      <c r="D17" s="73">
        <v>3</v>
      </c>
      <c r="E17" s="116">
        <v>39</v>
      </c>
      <c r="F17" s="60" t="s">
        <v>143</v>
      </c>
      <c r="G17" s="61" t="s">
        <v>144</v>
      </c>
      <c r="H17" s="62">
        <v>21128</v>
      </c>
      <c r="I17" s="63">
        <f t="shared" si="2"/>
        <v>22503</v>
      </c>
      <c r="J17" s="64" t="s">
        <v>31</v>
      </c>
      <c r="K17" s="88" t="s">
        <v>32</v>
      </c>
      <c r="L17" s="89">
        <v>1</v>
      </c>
      <c r="M17" s="118">
        <v>0.76739999999999997</v>
      </c>
      <c r="N17" s="119">
        <v>21.76</v>
      </c>
      <c r="O17" s="119">
        <f t="shared" si="3"/>
        <v>21.76</v>
      </c>
      <c r="P17" s="119">
        <f t="shared" si="3"/>
        <v>16.698623999999999</v>
      </c>
      <c r="Q17" s="119"/>
      <c r="R17" s="119">
        <f t="shared" si="4"/>
        <v>0</v>
      </c>
      <c r="S17" s="119">
        <f t="shared" si="4"/>
        <v>0</v>
      </c>
      <c r="T17" s="68" t="s">
        <v>41</v>
      </c>
    </row>
    <row r="18" spans="1:20" s="107" customFormat="1" ht="18" customHeight="1" x14ac:dyDescent="0.25">
      <c r="A18" s="117">
        <v>9</v>
      </c>
      <c r="B18" s="116">
        <v>8</v>
      </c>
      <c r="C18" s="116"/>
      <c r="D18" s="73">
        <v>5</v>
      </c>
      <c r="E18" s="116">
        <v>57</v>
      </c>
      <c r="F18" s="60" t="s">
        <v>145</v>
      </c>
      <c r="G18" s="61" t="s">
        <v>146</v>
      </c>
      <c r="H18" s="62">
        <v>21577</v>
      </c>
      <c r="I18" s="63">
        <f t="shared" si="2"/>
        <v>22054</v>
      </c>
      <c r="J18" s="64" t="s">
        <v>36</v>
      </c>
      <c r="K18" s="88" t="s">
        <v>46</v>
      </c>
      <c r="L18" s="89">
        <v>1</v>
      </c>
      <c r="M18" s="118">
        <v>0.77439999999999998</v>
      </c>
      <c r="N18" s="119">
        <v>22.74</v>
      </c>
      <c r="O18" s="119">
        <f t="shared" si="3"/>
        <v>22.74</v>
      </c>
      <c r="P18" s="119">
        <f t="shared" si="3"/>
        <v>17.609855999999997</v>
      </c>
      <c r="Q18" s="119"/>
      <c r="R18" s="119">
        <f t="shared" si="4"/>
        <v>0</v>
      </c>
      <c r="S18" s="119">
        <f t="shared" si="4"/>
        <v>0</v>
      </c>
      <c r="T18" s="68"/>
    </row>
    <row r="19" spans="1:20" s="107" customFormat="1" ht="18" customHeight="1" x14ac:dyDescent="0.25">
      <c r="A19" s="117">
        <v>10</v>
      </c>
      <c r="B19" s="116">
        <v>9</v>
      </c>
      <c r="C19" s="116"/>
      <c r="D19" s="73">
        <v>6</v>
      </c>
      <c r="E19" s="116">
        <v>3</v>
      </c>
      <c r="F19" s="60" t="s">
        <v>147</v>
      </c>
      <c r="G19" s="61" t="s">
        <v>148</v>
      </c>
      <c r="H19" s="62">
        <v>27004</v>
      </c>
      <c r="I19" s="63">
        <f t="shared" si="2"/>
        <v>16627</v>
      </c>
      <c r="J19" s="64" t="s">
        <v>45</v>
      </c>
      <c r="K19" s="88" t="s">
        <v>97</v>
      </c>
      <c r="L19" s="89">
        <v>1</v>
      </c>
      <c r="M19" s="118">
        <v>0.90200000000000002</v>
      </c>
      <c r="N19" s="119">
        <v>30.86</v>
      </c>
      <c r="O19" s="119">
        <f t="shared" si="3"/>
        <v>30.86</v>
      </c>
      <c r="P19" s="119">
        <f t="shared" si="3"/>
        <v>27.835719999999998</v>
      </c>
      <c r="Q19" s="119"/>
      <c r="R19" s="119">
        <f t="shared" si="4"/>
        <v>0</v>
      </c>
      <c r="S19" s="119">
        <f t="shared" si="4"/>
        <v>0</v>
      </c>
      <c r="T19" s="68"/>
    </row>
    <row r="20" spans="1:20" s="107" customFormat="1" ht="18" customHeight="1" x14ac:dyDescent="0.25">
      <c r="A20" s="117">
        <v>11</v>
      </c>
      <c r="B20" s="116">
        <v>10</v>
      </c>
      <c r="C20" s="116"/>
      <c r="D20" s="73">
        <v>7</v>
      </c>
      <c r="E20" s="116">
        <v>9</v>
      </c>
      <c r="F20" s="60" t="s">
        <v>149</v>
      </c>
      <c r="G20" s="61" t="s">
        <v>150</v>
      </c>
      <c r="H20" s="62">
        <v>25062</v>
      </c>
      <c r="I20" s="63">
        <f t="shared" si="2"/>
        <v>18569</v>
      </c>
      <c r="J20" s="64" t="s">
        <v>45</v>
      </c>
      <c r="K20" s="88" t="s">
        <v>97</v>
      </c>
      <c r="L20" s="89">
        <v>1</v>
      </c>
      <c r="M20" s="118">
        <v>0.85509999999999997</v>
      </c>
      <c r="N20" s="119">
        <v>35.17</v>
      </c>
      <c r="O20" s="119">
        <f t="shared" si="3"/>
        <v>35.17</v>
      </c>
      <c r="P20" s="119">
        <f t="shared" si="3"/>
        <v>30.073867</v>
      </c>
      <c r="Q20" s="119"/>
      <c r="R20" s="119">
        <f t="shared" si="4"/>
        <v>0</v>
      </c>
      <c r="S20" s="119">
        <f t="shared" si="4"/>
        <v>0</v>
      </c>
      <c r="T20" s="68"/>
    </row>
    <row r="21" spans="1:20" s="107" customFormat="1" ht="18" customHeight="1" x14ac:dyDescent="0.25">
      <c r="A21" s="117"/>
      <c r="B21" s="116"/>
      <c r="C21" s="116"/>
      <c r="D21" s="73"/>
      <c r="E21" s="116">
        <v>56</v>
      </c>
      <c r="F21" s="60" t="s">
        <v>151</v>
      </c>
      <c r="G21" s="61" t="s">
        <v>152</v>
      </c>
      <c r="H21" s="62">
        <v>22159</v>
      </c>
      <c r="I21" s="63">
        <f t="shared" si="2"/>
        <v>21472</v>
      </c>
      <c r="J21" s="64" t="s">
        <v>36</v>
      </c>
      <c r="K21" s="88" t="s">
        <v>46</v>
      </c>
      <c r="L21" s="89">
        <v>1</v>
      </c>
      <c r="M21" s="118">
        <v>0.78969999999999996</v>
      </c>
      <c r="N21" s="119" t="s">
        <v>47</v>
      </c>
      <c r="O21" s="119"/>
      <c r="P21" s="119"/>
      <c r="Q21" s="119"/>
      <c r="R21" s="119">
        <f t="shared" si="4"/>
        <v>0</v>
      </c>
      <c r="S21" s="119">
        <f t="shared" si="4"/>
        <v>0</v>
      </c>
      <c r="T21" s="68"/>
    </row>
    <row r="22" spans="1:20" s="107" customFormat="1" ht="18" customHeight="1" x14ac:dyDescent="0.25">
      <c r="A22" s="117"/>
      <c r="B22" s="116"/>
      <c r="C22" s="116"/>
      <c r="D22" s="116"/>
      <c r="E22" s="116">
        <v>36</v>
      </c>
      <c r="F22" s="60" t="s">
        <v>153</v>
      </c>
      <c r="G22" s="61" t="s">
        <v>154</v>
      </c>
      <c r="H22" s="62">
        <v>31924</v>
      </c>
      <c r="I22" s="63">
        <f t="shared" si="2"/>
        <v>11707</v>
      </c>
      <c r="J22" s="64" t="s">
        <v>31</v>
      </c>
      <c r="K22" s="88" t="s">
        <v>32</v>
      </c>
      <c r="L22" s="89">
        <v>1</v>
      </c>
      <c r="M22" s="118"/>
      <c r="N22" s="119" t="s">
        <v>47</v>
      </c>
      <c r="O22" s="119"/>
      <c r="P22" s="119"/>
      <c r="Q22" s="119"/>
      <c r="R22" s="119">
        <f t="shared" si="4"/>
        <v>0</v>
      </c>
      <c r="S22" s="119">
        <f t="shared" si="4"/>
        <v>0</v>
      </c>
      <c r="T22" s="68" t="s">
        <v>41</v>
      </c>
    </row>
    <row r="23" spans="1:20" s="107" customFormat="1" ht="18" customHeight="1" x14ac:dyDescent="0.25">
      <c r="A23" s="117"/>
      <c r="B23" s="116"/>
      <c r="C23" s="116"/>
      <c r="D23" s="73"/>
      <c r="E23" s="116">
        <v>34</v>
      </c>
      <c r="F23" s="60" t="s">
        <v>91</v>
      </c>
      <c r="G23" s="61" t="s">
        <v>92</v>
      </c>
      <c r="H23" s="62">
        <v>22537</v>
      </c>
      <c r="I23" s="63">
        <f t="shared" si="2"/>
        <v>21094</v>
      </c>
      <c r="J23" s="64" t="s">
        <v>31</v>
      </c>
      <c r="K23" s="88" t="s">
        <v>32</v>
      </c>
      <c r="L23" s="89"/>
      <c r="M23" s="118">
        <v>0.7974</v>
      </c>
      <c r="N23" s="119" t="s">
        <v>47</v>
      </c>
      <c r="O23" s="119"/>
      <c r="P23" s="119"/>
      <c r="Q23" s="119"/>
      <c r="R23" s="119">
        <f t="shared" si="4"/>
        <v>0</v>
      </c>
      <c r="S23" s="119">
        <f t="shared" si="4"/>
        <v>0</v>
      </c>
      <c r="T23" s="68" t="s">
        <v>41</v>
      </c>
    </row>
  </sheetData>
  <mergeCells count="19">
    <mergeCell ref="F7:G7"/>
    <mergeCell ref="A8:A9"/>
    <mergeCell ref="B8:D8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T8:T9"/>
    <mergeCell ref="N8:N9"/>
    <mergeCell ref="O8:O9"/>
    <mergeCell ref="P8:P9"/>
    <mergeCell ref="Q8:Q9"/>
    <mergeCell ref="R8:R9"/>
    <mergeCell ref="S8:S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8"/>
  <sheetViews>
    <sheetView showZeros="0" topLeftCell="B1" zoomScaleNormal="100" workbookViewId="0">
      <selection activeCell="C6" sqref="C6"/>
    </sheetView>
  </sheetViews>
  <sheetFormatPr defaultRowHeight="12.75" x14ac:dyDescent="0.2"/>
  <cols>
    <col min="1" max="1" width="5.42578125" style="121" hidden="1" customWidth="1"/>
    <col min="2" max="2" width="3" style="123" customWidth="1"/>
    <col min="3" max="4" width="3.140625" style="123" customWidth="1"/>
    <col min="5" max="5" width="4.42578125" style="123" customWidth="1"/>
    <col min="6" max="6" width="10.140625" style="123" customWidth="1"/>
    <col min="7" max="7" width="12.140625" style="123" customWidth="1"/>
    <col min="8" max="8" width="10.140625" style="123" customWidth="1"/>
    <col min="9" max="9" width="5" style="123" bestFit="1" customWidth="1"/>
    <col min="10" max="10" width="4.42578125" style="123" customWidth="1"/>
    <col min="11" max="11" width="9" style="123" customWidth="1"/>
    <col min="12" max="12" width="4.5703125" style="123" customWidth="1"/>
    <col min="13" max="13" width="6" style="123" customWidth="1"/>
    <col min="14" max="14" width="6.85546875" style="123" customWidth="1"/>
    <col min="15" max="15" width="6.5703125" style="123" customWidth="1"/>
    <col min="16" max="16" width="5.5703125" style="123" customWidth="1"/>
    <col min="17" max="17" width="6.85546875" style="123" customWidth="1"/>
    <col min="18" max="18" width="6.5703125" style="123" customWidth="1"/>
    <col min="19" max="19" width="5.5703125" style="123" customWidth="1"/>
    <col min="20" max="20" width="15.5703125" style="123" customWidth="1"/>
    <col min="21" max="22" width="2" style="123" hidden="1" customWidth="1"/>
    <col min="23" max="23" width="9.5703125" style="123" customWidth="1"/>
    <col min="24" max="108" width="9.140625" style="123"/>
    <col min="109" max="109" width="3" style="123" customWidth="1"/>
    <col min="110" max="112" width="3.140625" style="123" customWidth="1"/>
    <col min="113" max="113" width="4.42578125" style="123" customWidth="1"/>
    <col min="114" max="114" width="10.5703125" style="123" bestFit="1" customWidth="1"/>
    <col min="115" max="115" width="12.5703125" style="123" customWidth="1"/>
    <col min="116" max="116" width="10.140625" style="123" customWidth="1"/>
    <col min="117" max="117" width="5" style="123" bestFit="1" customWidth="1"/>
    <col min="118" max="118" width="4.42578125" style="123" customWidth="1"/>
    <col min="119" max="119" width="9" style="123" customWidth="1"/>
    <col min="120" max="120" width="4.42578125" style="123" customWidth="1"/>
    <col min="121" max="121" width="5" style="123" customWidth="1"/>
    <col min="122" max="122" width="6.85546875" style="123" customWidth="1"/>
    <col min="123" max="123" width="6.5703125" style="123" customWidth="1"/>
    <col min="124" max="124" width="5.5703125" style="123" customWidth="1"/>
    <col min="125" max="125" width="6.85546875" style="123" customWidth="1"/>
    <col min="126" max="126" width="6.5703125" style="123" customWidth="1"/>
    <col min="127" max="127" width="5.5703125" style="123" customWidth="1"/>
    <col min="128" max="128" width="11.42578125" style="123" customWidth="1"/>
    <col min="129" max="133" width="9.5703125" style="123" customWidth="1"/>
    <col min="134" max="16384" width="9.140625" style="123"/>
  </cols>
  <sheetData>
    <row r="1" spans="1:23" ht="20.25" customHeight="1" x14ac:dyDescent="0.3">
      <c r="B1" s="13" t="s">
        <v>8</v>
      </c>
      <c r="C1" s="14"/>
      <c r="D1" s="14"/>
      <c r="E1" s="14"/>
      <c r="F1" s="15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23" ht="12.75" customHeight="1" x14ac:dyDescent="0.2">
      <c r="B2" s="14"/>
      <c r="C2" s="14"/>
      <c r="D2" s="14"/>
      <c r="E2" s="14"/>
      <c r="F2" s="18" t="s">
        <v>9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3" ht="6.75" customHeight="1" x14ac:dyDescent="0.2">
      <c r="E3" s="125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3" ht="20.100000000000001" customHeight="1" x14ac:dyDescent="0.2">
      <c r="B4" s="126"/>
      <c r="C4" s="126"/>
      <c r="D4" s="126"/>
      <c r="E4" s="126"/>
      <c r="F4" s="127" t="s">
        <v>155</v>
      </c>
      <c r="G4" s="126"/>
      <c r="H4" s="126"/>
      <c r="I4" s="126"/>
      <c r="J4" s="126"/>
      <c r="K4" s="126"/>
      <c r="L4" s="126"/>
      <c r="M4" s="126"/>
      <c r="N4" s="128"/>
      <c r="O4" s="128"/>
      <c r="P4" s="128"/>
      <c r="Q4" s="128"/>
      <c r="R4" s="128"/>
      <c r="S4" s="128"/>
      <c r="T4" s="126"/>
      <c r="U4" s="126"/>
      <c r="V4" s="126"/>
      <c r="W4" s="126"/>
    </row>
    <row r="5" spans="1:23" ht="2.1" customHeight="1" x14ac:dyDescent="0.2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8"/>
      <c r="O5" s="128"/>
      <c r="P5" s="128"/>
      <c r="Q5" s="128"/>
      <c r="R5" s="128"/>
      <c r="S5" s="128"/>
      <c r="T5" s="126"/>
      <c r="U5" s="126"/>
      <c r="V5" s="126"/>
      <c r="W5" s="126"/>
    </row>
    <row r="7" spans="1:23" ht="15.6" customHeight="1" x14ac:dyDescent="0.2">
      <c r="B7" s="129"/>
      <c r="C7" s="129"/>
      <c r="D7" s="129"/>
      <c r="E7" s="126"/>
      <c r="F7" s="237"/>
      <c r="G7" s="238"/>
      <c r="H7" s="126"/>
      <c r="I7" s="126"/>
      <c r="J7" s="126"/>
      <c r="K7" s="126"/>
      <c r="L7" s="126"/>
      <c r="M7" s="126"/>
      <c r="N7" s="250" t="s">
        <v>133</v>
      </c>
      <c r="O7" s="251"/>
      <c r="P7" s="252"/>
      <c r="Q7" s="250" t="s">
        <v>132</v>
      </c>
      <c r="R7" s="251"/>
      <c r="S7" s="252"/>
      <c r="T7" s="115"/>
      <c r="U7" s="126"/>
      <c r="V7" s="126"/>
      <c r="W7" s="126"/>
    </row>
    <row r="8" spans="1:23" ht="12.6" customHeight="1" x14ac:dyDescent="0.2">
      <c r="A8" s="253" t="s">
        <v>11</v>
      </c>
      <c r="B8" s="255" t="s">
        <v>11</v>
      </c>
      <c r="C8" s="256"/>
      <c r="D8" s="256"/>
      <c r="E8" s="257" t="s">
        <v>65</v>
      </c>
      <c r="F8" s="258" t="s">
        <v>13</v>
      </c>
      <c r="G8" s="248" t="s">
        <v>14</v>
      </c>
      <c r="H8" s="249" t="s">
        <v>15</v>
      </c>
      <c r="I8" s="248" t="s">
        <v>16</v>
      </c>
      <c r="J8" s="248" t="s">
        <v>17</v>
      </c>
      <c r="K8" s="248" t="s">
        <v>18</v>
      </c>
      <c r="L8" s="248" t="s">
        <v>19</v>
      </c>
      <c r="M8" s="249" t="s">
        <v>20</v>
      </c>
      <c r="N8" s="247" t="s">
        <v>22</v>
      </c>
      <c r="O8" s="246" t="s">
        <v>23</v>
      </c>
      <c r="P8" s="246" t="s">
        <v>24</v>
      </c>
      <c r="Q8" s="247" t="s">
        <v>22</v>
      </c>
      <c r="R8" s="246" t="s">
        <v>23</v>
      </c>
      <c r="S8" s="246" t="s">
        <v>24</v>
      </c>
      <c r="T8" s="246" t="s">
        <v>25</v>
      </c>
      <c r="U8" s="126"/>
      <c r="V8" s="126"/>
      <c r="W8" s="126"/>
    </row>
    <row r="9" spans="1:23" ht="15" customHeight="1" x14ac:dyDescent="0.2">
      <c r="A9" s="254"/>
      <c r="B9" s="116" t="s">
        <v>26</v>
      </c>
      <c r="C9" s="82" t="s">
        <v>94</v>
      </c>
      <c r="D9" s="73" t="s">
        <v>27</v>
      </c>
      <c r="E9" s="257"/>
      <c r="F9" s="258"/>
      <c r="G9" s="248"/>
      <c r="H9" s="249"/>
      <c r="I9" s="248"/>
      <c r="J9" s="248"/>
      <c r="K9" s="248"/>
      <c r="L9" s="248"/>
      <c r="M9" s="249"/>
      <c r="N9" s="247"/>
      <c r="O9" s="246"/>
      <c r="P9" s="246"/>
      <c r="Q9" s="247"/>
      <c r="R9" s="246"/>
      <c r="S9" s="246"/>
      <c r="T9" s="246"/>
      <c r="U9" s="126"/>
      <c r="V9" s="126"/>
      <c r="W9" s="126"/>
    </row>
    <row r="10" spans="1:23" ht="18" customHeight="1" x14ac:dyDescent="0.2">
      <c r="A10" s="130">
        <v>1</v>
      </c>
      <c r="B10" s="116">
        <v>1</v>
      </c>
      <c r="C10" s="131"/>
      <c r="D10" s="132"/>
      <c r="E10" s="116">
        <v>6</v>
      </c>
      <c r="F10" s="60" t="s">
        <v>156</v>
      </c>
      <c r="G10" s="61" t="s">
        <v>157</v>
      </c>
      <c r="H10" s="62">
        <v>34926</v>
      </c>
      <c r="I10" s="63">
        <f>IF(COUNT(H10)=0,"---",43631-H10)</f>
        <v>8705</v>
      </c>
      <c r="J10" s="64" t="s">
        <v>45</v>
      </c>
      <c r="K10" s="65" t="s">
        <v>97</v>
      </c>
      <c r="L10" s="66">
        <v>0.95</v>
      </c>
      <c r="M10" s="133"/>
      <c r="N10" s="43">
        <v>12.66</v>
      </c>
      <c r="O10" s="43">
        <f t="shared" ref="O10:P12" si="0">N10*L10</f>
        <v>12.026999999999999</v>
      </c>
      <c r="P10" s="43">
        <f t="shared" si="0"/>
        <v>0</v>
      </c>
      <c r="Q10" s="43">
        <v>13.13</v>
      </c>
      <c r="R10" s="43">
        <f>Q10*L10</f>
        <v>12.4735</v>
      </c>
      <c r="S10" s="43">
        <f>R10*M10</f>
        <v>0</v>
      </c>
      <c r="T10" s="68" t="s">
        <v>98</v>
      </c>
    </row>
    <row r="11" spans="1:23" ht="18" customHeight="1" x14ac:dyDescent="0.2">
      <c r="A11" s="130">
        <v>2</v>
      </c>
      <c r="B11" s="116">
        <v>2</v>
      </c>
      <c r="C11" s="131"/>
      <c r="D11" s="132"/>
      <c r="E11" s="116">
        <v>60</v>
      </c>
      <c r="F11" s="60" t="s">
        <v>158</v>
      </c>
      <c r="G11" s="61" t="s">
        <v>159</v>
      </c>
      <c r="H11" s="62">
        <v>35295</v>
      </c>
      <c r="I11" s="63">
        <f>IF(COUNT(H11)=0,"---",43631-H11)</f>
        <v>8336</v>
      </c>
      <c r="J11" s="64" t="s">
        <v>45</v>
      </c>
      <c r="K11" s="65" t="s">
        <v>46</v>
      </c>
      <c r="L11" s="66">
        <v>0.95</v>
      </c>
      <c r="M11" s="133"/>
      <c r="N11" s="43">
        <v>15.37</v>
      </c>
      <c r="O11" s="43">
        <f t="shared" si="0"/>
        <v>14.601499999999998</v>
      </c>
      <c r="P11" s="43">
        <f t="shared" si="0"/>
        <v>0</v>
      </c>
      <c r="Q11" s="43">
        <v>15.83</v>
      </c>
      <c r="R11" s="43">
        <f>Q11*L11</f>
        <v>15.038499999999999</v>
      </c>
      <c r="S11" s="43">
        <f>R11*M11</f>
        <v>0</v>
      </c>
      <c r="T11" s="68"/>
    </row>
    <row r="12" spans="1:23" ht="18" customHeight="1" x14ac:dyDescent="0.2">
      <c r="A12" s="130"/>
      <c r="B12" s="134" t="s">
        <v>42</v>
      </c>
      <c r="C12" s="131"/>
      <c r="D12" s="73">
        <v>1</v>
      </c>
      <c r="E12" s="116">
        <v>53</v>
      </c>
      <c r="F12" s="60" t="s">
        <v>43</v>
      </c>
      <c r="G12" s="61" t="s">
        <v>44</v>
      </c>
      <c r="H12" s="62">
        <v>21585</v>
      </c>
      <c r="I12" s="63">
        <f>IF(COUNT(H12)=0,"---",43631-H12)</f>
        <v>22046</v>
      </c>
      <c r="J12" s="64" t="s">
        <v>45</v>
      </c>
      <c r="K12" s="65" t="s">
        <v>46</v>
      </c>
      <c r="L12" s="66">
        <v>0.95</v>
      </c>
      <c r="M12" s="133">
        <v>0.8367</v>
      </c>
      <c r="N12" s="43">
        <v>15.35</v>
      </c>
      <c r="O12" s="43">
        <f t="shared" si="0"/>
        <v>14.5825</v>
      </c>
      <c r="P12" s="43">
        <f t="shared" si="0"/>
        <v>12.201177749999999</v>
      </c>
      <c r="Q12" s="43" t="s">
        <v>47</v>
      </c>
      <c r="R12" s="43"/>
      <c r="S12" s="43"/>
      <c r="T12" s="68"/>
    </row>
    <row r="13" spans="1:23" ht="18" customHeight="1" x14ac:dyDescent="0.2">
      <c r="A13" s="130">
        <v>4</v>
      </c>
      <c r="B13" s="116">
        <v>3</v>
      </c>
      <c r="C13" s="131"/>
      <c r="D13" s="132"/>
      <c r="E13" s="116">
        <v>23</v>
      </c>
      <c r="F13" s="60" t="s">
        <v>160</v>
      </c>
      <c r="G13" s="61" t="s">
        <v>161</v>
      </c>
      <c r="H13" s="62">
        <v>35930</v>
      </c>
      <c r="I13" s="63">
        <f t="shared" ref="I13:I28" si="1">IF(COUNT(H13)=0,"---",43631-H13)</f>
        <v>7701</v>
      </c>
      <c r="J13" s="64" t="s">
        <v>31</v>
      </c>
      <c r="K13" s="65" t="s">
        <v>71</v>
      </c>
      <c r="L13" s="66">
        <v>1</v>
      </c>
      <c r="M13" s="133"/>
      <c r="N13" s="43">
        <v>14.8</v>
      </c>
      <c r="O13" s="43">
        <f t="shared" ref="O13:P19" si="2">N13*L13</f>
        <v>14.8</v>
      </c>
      <c r="P13" s="43">
        <f t="shared" si="2"/>
        <v>0</v>
      </c>
      <c r="Q13" s="43"/>
      <c r="R13" s="43">
        <f t="shared" ref="R13:S28" si="3">Q13*L13</f>
        <v>0</v>
      </c>
      <c r="S13" s="43">
        <f t="shared" si="3"/>
        <v>0</v>
      </c>
      <c r="T13" s="68" t="s">
        <v>162</v>
      </c>
    </row>
    <row r="14" spans="1:23" ht="18" customHeight="1" x14ac:dyDescent="0.2">
      <c r="A14" s="130">
        <v>5</v>
      </c>
      <c r="B14" s="116">
        <v>4</v>
      </c>
      <c r="C14" s="131"/>
      <c r="D14" s="132"/>
      <c r="E14" s="116">
        <v>30</v>
      </c>
      <c r="F14" s="60" t="s">
        <v>163</v>
      </c>
      <c r="G14" s="61" t="s">
        <v>164</v>
      </c>
      <c r="H14" s="62">
        <v>34027</v>
      </c>
      <c r="I14" s="63">
        <f t="shared" si="1"/>
        <v>9604</v>
      </c>
      <c r="J14" s="64" t="s">
        <v>31</v>
      </c>
      <c r="K14" s="65" t="s">
        <v>71</v>
      </c>
      <c r="L14" s="66">
        <v>1</v>
      </c>
      <c r="M14" s="133"/>
      <c r="N14" s="43">
        <v>15.11</v>
      </c>
      <c r="O14" s="43">
        <f t="shared" si="2"/>
        <v>15.11</v>
      </c>
      <c r="P14" s="43">
        <f t="shared" si="2"/>
        <v>0</v>
      </c>
      <c r="Q14" s="43"/>
      <c r="R14" s="43">
        <f t="shared" si="3"/>
        <v>0</v>
      </c>
      <c r="S14" s="43">
        <f t="shared" si="3"/>
        <v>0</v>
      </c>
      <c r="T14" s="68" t="s">
        <v>73</v>
      </c>
    </row>
    <row r="15" spans="1:23" ht="18" customHeight="1" x14ac:dyDescent="0.2">
      <c r="A15" s="130">
        <v>6</v>
      </c>
      <c r="B15" s="116">
        <v>5</v>
      </c>
      <c r="C15" s="82">
        <v>1</v>
      </c>
      <c r="D15" s="132"/>
      <c r="E15" s="116">
        <v>46</v>
      </c>
      <c r="F15" s="60" t="s">
        <v>125</v>
      </c>
      <c r="G15" s="61" t="s">
        <v>126</v>
      </c>
      <c r="H15" s="62">
        <v>38584</v>
      </c>
      <c r="I15" s="63">
        <f t="shared" si="1"/>
        <v>5047</v>
      </c>
      <c r="J15" s="64" t="s">
        <v>31</v>
      </c>
      <c r="K15" s="65" t="s">
        <v>112</v>
      </c>
      <c r="L15" s="66">
        <v>1</v>
      </c>
      <c r="M15" s="133"/>
      <c r="N15" s="43">
        <v>15.25</v>
      </c>
      <c r="O15" s="43">
        <f t="shared" si="2"/>
        <v>15.25</v>
      </c>
      <c r="P15" s="43">
        <f t="shared" si="2"/>
        <v>0</v>
      </c>
      <c r="Q15" s="43"/>
      <c r="R15" s="43">
        <f t="shared" si="3"/>
        <v>0</v>
      </c>
      <c r="S15" s="43">
        <f t="shared" si="3"/>
        <v>0</v>
      </c>
      <c r="T15" s="68" t="s">
        <v>119</v>
      </c>
    </row>
    <row r="16" spans="1:23" ht="18" customHeight="1" x14ac:dyDescent="0.2">
      <c r="A16" s="130">
        <v>7</v>
      </c>
      <c r="B16" s="116">
        <v>6</v>
      </c>
      <c r="C16" s="131"/>
      <c r="D16" s="132"/>
      <c r="E16" s="116">
        <v>45</v>
      </c>
      <c r="F16" s="60" t="s">
        <v>127</v>
      </c>
      <c r="G16" s="61" t="s">
        <v>128</v>
      </c>
      <c r="H16" s="62">
        <v>39289</v>
      </c>
      <c r="I16" s="63">
        <f t="shared" si="1"/>
        <v>4342</v>
      </c>
      <c r="J16" s="64" t="s">
        <v>31</v>
      </c>
      <c r="K16" s="65" t="s">
        <v>112</v>
      </c>
      <c r="L16" s="66">
        <v>1</v>
      </c>
      <c r="M16" s="133"/>
      <c r="N16" s="43">
        <v>15.56</v>
      </c>
      <c r="O16" s="43">
        <f t="shared" si="2"/>
        <v>15.56</v>
      </c>
      <c r="P16" s="43">
        <f t="shared" si="2"/>
        <v>0</v>
      </c>
      <c r="Q16" s="43"/>
      <c r="R16" s="43">
        <f t="shared" si="3"/>
        <v>0</v>
      </c>
      <c r="S16" s="43">
        <f t="shared" si="3"/>
        <v>0</v>
      </c>
      <c r="T16" s="68" t="s">
        <v>119</v>
      </c>
    </row>
    <row r="17" spans="1:20" ht="18" customHeight="1" x14ac:dyDescent="0.2">
      <c r="A17" s="130">
        <v>8</v>
      </c>
      <c r="B17" s="116">
        <v>7</v>
      </c>
      <c r="C17" s="131"/>
      <c r="D17" s="73">
        <v>2</v>
      </c>
      <c r="E17" s="116">
        <v>20</v>
      </c>
      <c r="F17" s="60" t="s">
        <v>107</v>
      </c>
      <c r="G17" s="61" t="s">
        <v>108</v>
      </c>
      <c r="H17" s="62">
        <v>21607</v>
      </c>
      <c r="I17" s="63">
        <f t="shared" si="1"/>
        <v>22024</v>
      </c>
      <c r="J17" s="64" t="s">
        <v>109</v>
      </c>
      <c r="K17" s="65" t="s">
        <v>71</v>
      </c>
      <c r="L17" s="66">
        <v>1</v>
      </c>
      <c r="M17" s="133">
        <v>0.8367</v>
      </c>
      <c r="N17" s="43">
        <v>15.7</v>
      </c>
      <c r="O17" s="43">
        <f t="shared" si="2"/>
        <v>15.7</v>
      </c>
      <c r="P17" s="43">
        <f t="shared" si="2"/>
        <v>13.136189999999999</v>
      </c>
      <c r="Q17" s="43"/>
      <c r="R17" s="43">
        <f t="shared" si="3"/>
        <v>0</v>
      </c>
      <c r="S17" s="43">
        <f t="shared" si="3"/>
        <v>0</v>
      </c>
      <c r="T17" s="68" t="s">
        <v>73</v>
      </c>
    </row>
    <row r="18" spans="1:20" ht="18" customHeight="1" x14ac:dyDescent="0.2">
      <c r="A18" s="130">
        <v>9</v>
      </c>
      <c r="B18" s="116">
        <v>8</v>
      </c>
      <c r="C18" s="131"/>
      <c r="D18" s="73">
        <v>3</v>
      </c>
      <c r="E18" s="116">
        <v>29</v>
      </c>
      <c r="F18" s="60" t="s">
        <v>103</v>
      </c>
      <c r="G18" s="61" t="s">
        <v>104</v>
      </c>
      <c r="H18" s="62">
        <v>25561</v>
      </c>
      <c r="I18" s="63">
        <f t="shared" si="1"/>
        <v>18070</v>
      </c>
      <c r="J18" s="64" t="s">
        <v>90</v>
      </c>
      <c r="K18" s="65" t="s">
        <v>71</v>
      </c>
      <c r="L18" s="66">
        <v>1</v>
      </c>
      <c r="M18" s="133">
        <v>0.89780000000000004</v>
      </c>
      <c r="N18" s="43">
        <v>15.83</v>
      </c>
      <c r="O18" s="43">
        <f t="shared" si="2"/>
        <v>15.83</v>
      </c>
      <c r="P18" s="43">
        <f t="shared" si="2"/>
        <v>14.212174000000001</v>
      </c>
      <c r="Q18" s="43"/>
      <c r="R18" s="43">
        <f t="shared" si="3"/>
        <v>0</v>
      </c>
      <c r="S18" s="43">
        <f t="shared" si="3"/>
        <v>0</v>
      </c>
      <c r="T18" s="68" t="s">
        <v>73</v>
      </c>
    </row>
    <row r="19" spans="1:20" ht="18" customHeight="1" x14ac:dyDescent="0.2">
      <c r="A19" s="130">
        <v>10</v>
      </c>
      <c r="B19" s="116">
        <v>9</v>
      </c>
      <c r="C19" s="131"/>
      <c r="D19" s="73">
        <v>4</v>
      </c>
      <c r="E19" s="116">
        <v>31</v>
      </c>
      <c r="F19" s="60" t="s">
        <v>39</v>
      </c>
      <c r="G19" s="61" t="s">
        <v>40</v>
      </c>
      <c r="H19" s="62">
        <v>23542</v>
      </c>
      <c r="I19" s="63">
        <f t="shared" si="1"/>
        <v>20089</v>
      </c>
      <c r="J19" s="64" t="s">
        <v>31</v>
      </c>
      <c r="K19" s="65" t="s">
        <v>32</v>
      </c>
      <c r="L19" s="66">
        <v>1</v>
      </c>
      <c r="M19" s="133">
        <v>0.86899999999999999</v>
      </c>
      <c r="N19" s="43">
        <v>16.64</v>
      </c>
      <c r="O19" s="43">
        <f t="shared" si="2"/>
        <v>16.64</v>
      </c>
      <c r="P19" s="43">
        <f t="shared" si="2"/>
        <v>14.46016</v>
      </c>
      <c r="Q19" s="43"/>
      <c r="R19" s="43">
        <f t="shared" si="3"/>
        <v>0</v>
      </c>
      <c r="S19" s="43">
        <f t="shared" si="3"/>
        <v>0</v>
      </c>
      <c r="T19" s="68" t="s">
        <v>41</v>
      </c>
    </row>
    <row r="20" spans="1:20" ht="18" customHeight="1" x14ac:dyDescent="0.2">
      <c r="A20" s="130">
        <v>11</v>
      </c>
      <c r="B20" s="116">
        <v>10</v>
      </c>
      <c r="C20" s="131"/>
      <c r="D20" s="73">
        <v>5</v>
      </c>
      <c r="E20" s="116">
        <v>28</v>
      </c>
      <c r="F20" s="60" t="s">
        <v>165</v>
      </c>
      <c r="G20" s="61" t="s">
        <v>166</v>
      </c>
      <c r="H20" s="62">
        <v>19298</v>
      </c>
      <c r="I20" s="63">
        <f t="shared" si="1"/>
        <v>24333</v>
      </c>
      <c r="J20" s="64" t="s">
        <v>90</v>
      </c>
      <c r="K20" s="65" t="s">
        <v>71</v>
      </c>
      <c r="L20" s="66">
        <v>1</v>
      </c>
      <c r="M20" s="133">
        <v>0.80700000000000005</v>
      </c>
      <c r="N20" s="43">
        <v>17.05</v>
      </c>
      <c r="O20" s="43">
        <f>N20*L20</f>
        <v>17.05</v>
      </c>
      <c r="P20" s="43"/>
      <c r="Q20" s="43"/>
      <c r="R20" s="43">
        <f t="shared" si="3"/>
        <v>0</v>
      </c>
      <c r="S20" s="43">
        <f t="shared" si="3"/>
        <v>0</v>
      </c>
      <c r="T20" s="68" t="s">
        <v>87</v>
      </c>
    </row>
    <row r="21" spans="1:20" ht="18" customHeight="1" x14ac:dyDescent="0.2">
      <c r="A21" s="130">
        <v>12</v>
      </c>
      <c r="B21" s="116">
        <v>11</v>
      </c>
      <c r="C21" s="131"/>
      <c r="D21" s="73">
        <v>6</v>
      </c>
      <c r="E21" s="116">
        <v>1</v>
      </c>
      <c r="F21" s="60" t="s">
        <v>167</v>
      </c>
      <c r="G21" s="61" t="s">
        <v>168</v>
      </c>
      <c r="H21" s="62">
        <v>26463</v>
      </c>
      <c r="I21" s="63">
        <f t="shared" si="1"/>
        <v>17168</v>
      </c>
      <c r="J21" s="64" t="s">
        <v>115</v>
      </c>
      <c r="K21" s="65" t="s">
        <v>169</v>
      </c>
      <c r="L21" s="66">
        <v>1</v>
      </c>
      <c r="M21" s="133">
        <v>0.90990000000000004</v>
      </c>
      <c r="N21" s="43">
        <v>17.559999999999999</v>
      </c>
      <c r="O21" s="43">
        <f>N21*L21</f>
        <v>17.559999999999999</v>
      </c>
      <c r="P21" s="43">
        <f>O21*M21</f>
        <v>15.977843999999999</v>
      </c>
      <c r="Q21" s="43"/>
      <c r="R21" s="43">
        <f t="shared" si="3"/>
        <v>0</v>
      </c>
      <c r="S21" s="43">
        <f t="shared" si="3"/>
        <v>0</v>
      </c>
      <c r="T21" s="68"/>
    </row>
    <row r="22" spans="1:20" ht="18" customHeight="1" x14ac:dyDescent="0.2">
      <c r="A22" s="130">
        <v>13</v>
      </c>
      <c r="B22" s="116">
        <v>12</v>
      </c>
      <c r="C22" s="131"/>
      <c r="D22" s="73">
        <v>7</v>
      </c>
      <c r="E22" s="116">
        <v>55</v>
      </c>
      <c r="F22" s="60" t="s">
        <v>95</v>
      </c>
      <c r="G22" s="61" t="s">
        <v>170</v>
      </c>
      <c r="H22" s="62">
        <v>23311</v>
      </c>
      <c r="I22" s="63">
        <f t="shared" si="1"/>
        <v>20320</v>
      </c>
      <c r="J22" s="64" t="s">
        <v>36</v>
      </c>
      <c r="K22" s="65" t="s">
        <v>46</v>
      </c>
      <c r="L22" s="66">
        <v>1</v>
      </c>
      <c r="M22" s="133">
        <v>0.86329999999999996</v>
      </c>
      <c r="N22" s="43">
        <v>18.18</v>
      </c>
      <c r="O22" s="43">
        <f>N22*L22</f>
        <v>18.18</v>
      </c>
      <c r="P22" s="43">
        <f>O22*M22</f>
        <v>15.694793999999998</v>
      </c>
      <c r="Q22" s="43"/>
      <c r="R22" s="43">
        <f t="shared" si="3"/>
        <v>0</v>
      </c>
      <c r="S22" s="43">
        <f t="shared" si="3"/>
        <v>0</v>
      </c>
      <c r="T22" s="68"/>
    </row>
    <row r="23" spans="1:20" ht="18" customHeight="1" x14ac:dyDescent="0.2">
      <c r="A23" s="130">
        <v>14</v>
      </c>
      <c r="B23" s="116">
        <v>13</v>
      </c>
      <c r="C23" s="82">
        <v>2</v>
      </c>
      <c r="D23" s="132"/>
      <c r="E23" s="116">
        <v>52</v>
      </c>
      <c r="F23" s="60" t="s">
        <v>129</v>
      </c>
      <c r="G23" s="61" t="s">
        <v>130</v>
      </c>
      <c r="H23" s="62">
        <v>39111</v>
      </c>
      <c r="I23" s="63">
        <f t="shared" si="1"/>
        <v>4520</v>
      </c>
      <c r="J23" s="64" t="s">
        <v>31</v>
      </c>
      <c r="K23" s="65" t="s">
        <v>112</v>
      </c>
      <c r="L23" s="66">
        <v>1</v>
      </c>
      <c r="M23" s="133"/>
      <c r="N23" s="43">
        <v>18.93</v>
      </c>
      <c r="O23" s="43">
        <f>N23*L23</f>
        <v>18.93</v>
      </c>
      <c r="P23" s="43">
        <f>O23*M23</f>
        <v>0</v>
      </c>
      <c r="Q23" s="43"/>
      <c r="R23" s="43">
        <f t="shared" si="3"/>
        <v>0</v>
      </c>
      <c r="S23" s="43">
        <f t="shared" si="3"/>
        <v>0</v>
      </c>
      <c r="T23" s="68" t="s">
        <v>119</v>
      </c>
    </row>
    <row r="24" spans="1:20" ht="18" customHeight="1" x14ac:dyDescent="0.2">
      <c r="A24" s="130">
        <v>15</v>
      </c>
      <c r="B24" s="116">
        <v>14</v>
      </c>
      <c r="C24" s="131"/>
      <c r="D24" s="73">
        <v>8</v>
      </c>
      <c r="E24" s="116">
        <v>32</v>
      </c>
      <c r="F24" s="60" t="s">
        <v>171</v>
      </c>
      <c r="G24" s="61" t="s">
        <v>40</v>
      </c>
      <c r="H24" s="62">
        <v>20248</v>
      </c>
      <c r="I24" s="63">
        <f t="shared" si="1"/>
        <v>23383</v>
      </c>
      <c r="J24" s="64" t="s">
        <v>31</v>
      </c>
      <c r="K24" s="65" t="s">
        <v>32</v>
      </c>
      <c r="L24" s="66">
        <v>1</v>
      </c>
      <c r="M24" s="133">
        <v>0.81669999999999998</v>
      </c>
      <c r="N24" s="43">
        <v>22.5</v>
      </c>
      <c r="O24" s="43">
        <f>N24*L24</f>
        <v>22.5</v>
      </c>
      <c r="P24" s="43">
        <f>O24*M24</f>
        <v>18.37575</v>
      </c>
      <c r="Q24" s="43"/>
      <c r="R24" s="43">
        <f t="shared" si="3"/>
        <v>0</v>
      </c>
      <c r="S24" s="43">
        <f t="shared" si="3"/>
        <v>0</v>
      </c>
      <c r="T24" s="68" t="s">
        <v>41</v>
      </c>
    </row>
    <row r="25" spans="1:20" ht="18" customHeight="1" x14ac:dyDescent="0.2">
      <c r="A25" s="130"/>
      <c r="B25" s="116"/>
      <c r="C25" s="82"/>
      <c r="D25" s="132"/>
      <c r="E25" s="116">
        <v>43</v>
      </c>
      <c r="F25" s="60" t="s">
        <v>123</v>
      </c>
      <c r="G25" s="61" t="s">
        <v>124</v>
      </c>
      <c r="H25" s="62">
        <v>38953</v>
      </c>
      <c r="I25" s="63">
        <f t="shared" si="1"/>
        <v>4678</v>
      </c>
      <c r="J25" s="64" t="s">
        <v>31</v>
      </c>
      <c r="K25" s="65" t="s">
        <v>112</v>
      </c>
      <c r="L25" s="66">
        <v>1</v>
      </c>
      <c r="M25" s="133"/>
      <c r="N25" s="43" t="s">
        <v>172</v>
      </c>
      <c r="O25" s="43"/>
      <c r="P25" s="43"/>
      <c r="Q25" s="43"/>
      <c r="R25" s="43">
        <f t="shared" si="3"/>
        <v>0</v>
      </c>
      <c r="S25" s="43">
        <f t="shared" si="3"/>
        <v>0</v>
      </c>
      <c r="T25" s="68" t="s">
        <v>119</v>
      </c>
    </row>
    <row r="26" spans="1:20" ht="18" customHeight="1" x14ac:dyDescent="0.2">
      <c r="A26" s="130"/>
      <c r="B26" s="116"/>
      <c r="C26" s="131"/>
      <c r="D26" s="73"/>
      <c r="E26" s="116">
        <v>5</v>
      </c>
      <c r="F26" s="60" t="s">
        <v>173</v>
      </c>
      <c r="G26" s="61" t="s">
        <v>174</v>
      </c>
      <c r="H26" s="62">
        <v>28768</v>
      </c>
      <c r="I26" s="63">
        <f t="shared" si="1"/>
        <v>14863</v>
      </c>
      <c r="J26" s="64" t="s">
        <v>36</v>
      </c>
      <c r="K26" s="65" t="s">
        <v>97</v>
      </c>
      <c r="L26" s="66">
        <v>1</v>
      </c>
      <c r="M26" s="133">
        <v>0.95450000000000002</v>
      </c>
      <c r="N26" s="43" t="s">
        <v>47</v>
      </c>
      <c r="O26" s="43"/>
      <c r="P26" s="43"/>
      <c r="Q26" s="43"/>
      <c r="R26" s="43">
        <f t="shared" si="3"/>
        <v>0</v>
      </c>
      <c r="S26" s="43">
        <f t="shared" si="3"/>
        <v>0</v>
      </c>
      <c r="T26" s="68"/>
    </row>
    <row r="27" spans="1:20" ht="18" customHeight="1" x14ac:dyDescent="0.2">
      <c r="A27" s="130"/>
      <c r="B27" s="116"/>
      <c r="C27" s="82"/>
      <c r="D27" s="132"/>
      <c r="E27" s="116">
        <v>40</v>
      </c>
      <c r="F27" s="60" t="s">
        <v>175</v>
      </c>
      <c r="G27" s="61" t="s">
        <v>176</v>
      </c>
      <c r="H27" s="62">
        <v>37802</v>
      </c>
      <c r="I27" s="63">
        <f t="shared" si="1"/>
        <v>5829</v>
      </c>
      <c r="J27" s="64" t="s">
        <v>31</v>
      </c>
      <c r="K27" s="65" t="s">
        <v>112</v>
      </c>
      <c r="L27" s="66">
        <v>1</v>
      </c>
      <c r="M27" s="133"/>
      <c r="N27" s="43" t="s">
        <v>47</v>
      </c>
      <c r="O27" s="43"/>
      <c r="P27" s="43"/>
      <c r="Q27" s="43"/>
      <c r="R27" s="43">
        <f t="shared" si="3"/>
        <v>0</v>
      </c>
      <c r="S27" s="43">
        <f t="shared" si="3"/>
        <v>0</v>
      </c>
      <c r="T27" s="68" t="s">
        <v>119</v>
      </c>
    </row>
    <row r="28" spans="1:20" ht="18" customHeight="1" x14ac:dyDescent="0.2">
      <c r="A28" s="130"/>
      <c r="B28" s="116"/>
      <c r="C28" s="131"/>
      <c r="D28" s="73"/>
      <c r="E28" s="116">
        <v>17</v>
      </c>
      <c r="F28" s="60" t="s">
        <v>177</v>
      </c>
      <c r="G28" s="61" t="s">
        <v>178</v>
      </c>
      <c r="H28" s="62">
        <v>22836</v>
      </c>
      <c r="I28" s="63">
        <f t="shared" si="1"/>
        <v>20795</v>
      </c>
      <c r="J28" s="64" t="s">
        <v>179</v>
      </c>
      <c r="K28" s="65" t="s">
        <v>71</v>
      </c>
      <c r="L28" s="66">
        <v>0.95</v>
      </c>
      <c r="M28" s="133">
        <v>0.85799999999999998</v>
      </c>
      <c r="N28" s="43" t="s">
        <v>47</v>
      </c>
      <c r="O28" s="43"/>
      <c r="P28" s="43"/>
      <c r="Q28" s="43"/>
      <c r="R28" s="43">
        <f t="shared" si="3"/>
        <v>0</v>
      </c>
      <c r="S28" s="43">
        <f t="shared" si="3"/>
        <v>0</v>
      </c>
      <c r="T28" s="68" t="s">
        <v>73</v>
      </c>
    </row>
  </sheetData>
  <mergeCells count="21">
    <mergeCell ref="I8:I9"/>
    <mergeCell ref="O8:O9"/>
    <mergeCell ref="F7:G7"/>
    <mergeCell ref="N7:P7"/>
    <mergeCell ref="Q7:S7"/>
    <mergeCell ref="A8:A9"/>
    <mergeCell ref="B8:D8"/>
    <mergeCell ref="E8:E9"/>
    <mergeCell ref="F8:F9"/>
    <mergeCell ref="G8:G9"/>
    <mergeCell ref="H8:H9"/>
    <mergeCell ref="P8:P9"/>
    <mergeCell ref="Q8:Q9"/>
    <mergeCell ref="R8:R9"/>
    <mergeCell ref="S8:S9"/>
    <mergeCell ref="T8:T9"/>
    <mergeCell ref="J8:J9"/>
    <mergeCell ref="K8:K9"/>
    <mergeCell ref="L8:L9"/>
    <mergeCell ref="M8:M9"/>
    <mergeCell ref="N8:N9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X14"/>
  <sheetViews>
    <sheetView showZeros="0" workbookViewId="0">
      <selection activeCell="A2" sqref="A2"/>
    </sheetView>
  </sheetViews>
  <sheetFormatPr defaultRowHeight="12.75" x14ac:dyDescent="0.2"/>
  <cols>
    <col min="1" max="1" width="6.140625" style="48" customWidth="1"/>
    <col min="2" max="2" width="4.5703125" style="48" customWidth="1"/>
    <col min="3" max="3" width="9.42578125" style="48" customWidth="1"/>
    <col min="4" max="4" width="13.7109375" style="48" customWidth="1"/>
    <col min="5" max="5" width="9" style="69" customWidth="1"/>
    <col min="6" max="6" width="4.140625" style="48" customWidth="1"/>
    <col min="7" max="8" width="8.42578125" style="48" customWidth="1"/>
    <col min="9" max="9" width="4.42578125" style="48" customWidth="1"/>
    <col min="10" max="10" width="9.5703125" style="399" customWidth="1"/>
    <col min="11" max="11" width="7.85546875" style="399" customWidth="1"/>
    <col min="12" max="12" width="11.42578125" style="48" customWidth="1"/>
    <col min="13" max="14" width="2" style="48" hidden="1" customWidth="1"/>
    <col min="15" max="16" width="9.5703125" style="48" customWidth="1"/>
    <col min="17" max="16384" width="9.140625" style="48"/>
  </cols>
  <sheetData>
    <row r="1" spans="1:24" ht="20.25" customHeight="1" x14ac:dyDescent="0.3">
      <c r="A1" s="347" t="s">
        <v>8</v>
      </c>
      <c r="B1" s="348"/>
      <c r="C1" s="348"/>
      <c r="D1" s="348"/>
      <c r="E1" s="349"/>
      <c r="F1" s="45"/>
      <c r="G1" s="45"/>
      <c r="H1" s="45"/>
      <c r="I1" s="45"/>
      <c r="J1" s="388"/>
      <c r="K1" s="388"/>
    </row>
    <row r="2" spans="1:24" ht="12.75" customHeight="1" x14ac:dyDescent="0.2">
      <c r="A2" s="348"/>
      <c r="B2" s="348"/>
      <c r="C2" s="350" t="s">
        <v>246</v>
      </c>
      <c r="D2" s="348"/>
      <c r="F2" s="49"/>
      <c r="G2" s="49"/>
      <c r="H2" s="49"/>
      <c r="I2" s="49"/>
      <c r="J2" s="389"/>
      <c r="K2" s="389"/>
    </row>
    <row r="3" spans="1:24" ht="12.75" customHeight="1" x14ac:dyDescent="0.2">
      <c r="B3" s="52"/>
      <c r="C3" s="49"/>
      <c r="D3" s="49"/>
      <c r="E3" s="50"/>
      <c r="F3" s="49"/>
      <c r="G3" s="49"/>
      <c r="H3" s="49"/>
      <c r="I3" s="49"/>
      <c r="J3" s="389"/>
      <c r="K3" s="389"/>
    </row>
    <row r="4" spans="1:24" ht="20.100000000000001" customHeight="1" x14ac:dyDescent="0.2">
      <c r="A4" s="53"/>
      <c r="B4" s="53"/>
      <c r="C4" s="54" t="s">
        <v>251</v>
      </c>
      <c r="D4" s="53"/>
      <c r="E4" s="55"/>
      <c r="F4" s="53"/>
      <c r="G4" s="53"/>
      <c r="H4" s="53"/>
      <c r="I4" s="53"/>
      <c r="J4" s="390"/>
      <c r="K4" s="390"/>
      <c r="L4" s="53"/>
      <c r="M4" s="53"/>
      <c r="N4" s="53"/>
      <c r="O4" s="53"/>
      <c r="P4" s="53"/>
    </row>
    <row r="5" spans="1:24" ht="2.1" customHeight="1" x14ac:dyDescent="0.2">
      <c r="A5" s="53"/>
      <c r="B5" s="53"/>
      <c r="C5" s="53"/>
      <c r="D5" s="53"/>
      <c r="E5" s="55"/>
      <c r="F5" s="53"/>
      <c r="G5" s="53"/>
      <c r="H5" s="53"/>
      <c r="I5" s="53"/>
      <c r="J5" s="390"/>
      <c r="K5" s="390"/>
      <c r="L5" s="53"/>
      <c r="M5" s="53"/>
      <c r="N5" s="53"/>
      <c r="O5" s="53"/>
      <c r="P5" s="53"/>
    </row>
    <row r="6" spans="1:24" s="394" customFormat="1" ht="20.100000000000001" customHeight="1" x14ac:dyDescent="0.2">
      <c r="A6" s="391"/>
      <c r="B6" s="391"/>
      <c r="C6" s="356"/>
      <c r="D6" s="357"/>
      <c r="E6" s="392"/>
      <c r="F6" s="392"/>
      <c r="G6" s="392"/>
      <c r="H6" s="392"/>
      <c r="I6" s="392"/>
      <c r="J6" s="393"/>
      <c r="K6" s="393"/>
      <c r="L6" s="392"/>
      <c r="M6" s="177"/>
      <c r="N6" s="178"/>
      <c r="O6" s="178"/>
      <c r="P6" s="178"/>
      <c r="Q6" s="178"/>
      <c r="R6" s="178"/>
      <c r="S6" s="115"/>
      <c r="T6" s="392"/>
      <c r="U6" s="392"/>
      <c r="V6" s="392"/>
      <c r="W6" s="392"/>
      <c r="X6" s="392"/>
    </row>
    <row r="7" spans="1:24" ht="20.100000000000001" customHeight="1" x14ac:dyDescent="0.2">
      <c r="A7" s="57" t="s">
        <v>11</v>
      </c>
      <c r="B7" s="275" t="s">
        <v>65</v>
      </c>
      <c r="C7" s="280" t="s">
        <v>13</v>
      </c>
      <c r="D7" s="259" t="s">
        <v>14</v>
      </c>
      <c r="E7" s="274" t="s">
        <v>15</v>
      </c>
      <c r="F7" s="259" t="s">
        <v>17</v>
      </c>
      <c r="G7" s="259" t="s">
        <v>18</v>
      </c>
      <c r="H7" s="395" t="s">
        <v>118</v>
      </c>
      <c r="I7" s="259" t="s">
        <v>19</v>
      </c>
      <c r="J7" s="396" t="s">
        <v>66</v>
      </c>
      <c r="K7" s="397" t="s">
        <v>23</v>
      </c>
      <c r="L7" s="246" t="s">
        <v>25</v>
      </c>
      <c r="M7" s="53"/>
      <c r="N7" s="53"/>
      <c r="O7" s="53"/>
      <c r="P7" s="53"/>
    </row>
    <row r="8" spans="1:24" ht="15" customHeight="1" x14ac:dyDescent="0.2">
      <c r="A8" s="59" t="s">
        <v>26</v>
      </c>
      <c r="B8" s="275"/>
      <c r="C8" s="280"/>
      <c r="D8" s="259"/>
      <c r="E8" s="274"/>
      <c r="F8" s="259"/>
      <c r="G8" s="259"/>
      <c r="H8" s="395"/>
      <c r="I8" s="259"/>
      <c r="J8" s="396"/>
      <c r="K8" s="397"/>
      <c r="L8" s="246"/>
      <c r="M8" s="53"/>
      <c r="N8" s="53"/>
      <c r="O8" s="53"/>
      <c r="P8" s="53"/>
    </row>
    <row r="9" spans="1:24" s="80" customFormat="1" ht="20.100000000000001" customHeight="1" x14ac:dyDescent="0.2">
      <c r="A9" s="59">
        <v>1</v>
      </c>
      <c r="B9" s="59">
        <v>44</v>
      </c>
      <c r="C9" s="33" t="s">
        <v>137</v>
      </c>
      <c r="D9" s="34" t="s">
        <v>138</v>
      </c>
      <c r="E9" s="35">
        <v>37217</v>
      </c>
      <c r="F9" s="334">
        <f>IF(COUNT(E9)=0,"---",43631-E9)</f>
        <v>6414</v>
      </c>
      <c r="G9" s="75" t="s">
        <v>31</v>
      </c>
      <c r="H9" s="75" t="s">
        <v>112</v>
      </c>
      <c r="I9" s="76">
        <v>1</v>
      </c>
      <c r="J9" s="223">
        <v>32.22</v>
      </c>
      <c r="K9" s="223">
        <f>J9*I9</f>
        <v>32.22</v>
      </c>
      <c r="L9" s="336" t="s">
        <v>119</v>
      </c>
      <c r="M9" s="398"/>
      <c r="N9" s="398"/>
      <c r="O9" s="170"/>
      <c r="P9" s="170"/>
    </row>
    <row r="10" spans="1:24" s="80" customFormat="1" ht="20.100000000000001" customHeight="1" x14ac:dyDescent="0.2">
      <c r="A10" s="59">
        <v>2</v>
      </c>
      <c r="B10" s="59">
        <v>37</v>
      </c>
      <c r="C10" s="33" t="s">
        <v>139</v>
      </c>
      <c r="D10" s="34" t="s">
        <v>140</v>
      </c>
      <c r="E10" s="35">
        <v>30163</v>
      </c>
      <c r="F10" s="334">
        <f>IF(COUNT(E10)=0,"---",43631-E10)</f>
        <v>13468</v>
      </c>
      <c r="G10" s="75" t="s">
        <v>115</v>
      </c>
      <c r="H10" s="75" t="s">
        <v>32</v>
      </c>
      <c r="I10" s="76">
        <v>1</v>
      </c>
      <c r="J10" s="223">
        <v>37.19</v>
      </c>
      <c r="K10" s="223">
        <f>J10*I10</f>
        <v>37.19</v>
      </c>
      <c r="L10" s="336" t="s">
        <v>41</v>
      </c>
      <c r="M10" s="398"/>
      <c r="N10" s="398"/>
      <c r="O10" s="170"/>
      <c r="P10" s="170"/>
    </row>
    <row r="11" spans="1:24" s="80" customFormat="1" ht="20.100000000000001" customHeight="1" x14ac:dyDescent="0.2">
      <c r="A11" s="59">
        <v>3</v>
      </c>
      <c r="B11" s="59">
        <v>50</v>
      </c>
      <c r="C11" s="33" t="s">
        <v>120</v>
      </c>
      <c r="D11" s="34" t="s">
        <v>121</v>
      </c>
      <c r="E11" s="35">
        <v>39934</v>
      </c>
      <c r="F11" s="334">
        <f>IF(COUNT(E11)=0,"---",43631-E11)</f>
        <v>3697</v>
      </c>
      <c r="G11" s="75" t="s">
        <v>31</v>
      </c>
      <c r="H11" s="75" t="s">
        <v>112</v>
      </c>
      <c r="I11" s="76">
        <v>1</v>
      </c>
      <c r="J11" s="223">
        <v>38.1</v>
      </c>
      <c r="K11" s="223">
        <f>J11*I11</f>
        <v>38.1</v>
      </c>
      <c r="L11" s="336" t="s">
        <v>119</v>
      </c>
      <c r="M11" s="398"/>
      <c r="N11" s="398"/>
      <c r="O11" s="170"/>
      <c r="P11" s="170"/>
    </row>
    <row r="12" spans="1:24" s="80" customFormat="1" ht="20.100000000000001" customHeight="1" x14ac:dyDescent="0.2">
      <c r="A12" s="59">
        <v>4</v>
      </c>
      <c r="B12" s="59">
        <v>22</v>
      </c>
      <c r="C12" s="33" t="s">
        <v>68</v>
      </c>
      <c r="D12" s="34" t="s">
        <v>69</v>
      </c>
      <c r="E12" s="35">
        <v>38430</v>
      </c>
      <c r="F12" s="334">
        <f>IF(COUNT(E12)=0,"---",43631-E12)</f>
        <v>5201</v>
      </c>
      <c r="G12" s="75" t="s">
        <v>70</v>
      </c>
      <c r="H12" s="75" t="s">
        <v>71</v>
      </c>
      <c r="I12" s="76">
        <v>1</v>
      </c>
      <c r="J12" s="223">
        <v>38.729999999999997</v>
      </c>
      <c r="K12" s="223">
        <f>J12*I12</f>
        <v>38.729999999999997</v>
      </c>
      <c r="L12" s="336" t="s">
        <v>73</v>
      </c>
      <c r="M12" s="398"/>
      <c r="N12" s="398"/>
      <c r="O12" s="170"/>
      <c r="P12" s="170"/>
    </row>
    <row r="13" spans="1:24" s="80" customFormat="1" ht="20.100000000000001" customHeight="1" x14ac:dyDescent="0.2">
      <c r="A13" s="59"/>
      <c r="B13" s="59">
        <v>61</v>
      </c>
      <c r="C13" s="33" t="s">
        <v>236</v>
      </c>
      <c r="D13" s="34" t="s">
        <v>237</v>
      </c>
      <c r="E13" s="35">
        <v>35218</v>
      </c>
      <c r="F13" s="334">
        <f>IF(COUNT(E13)=0,"---",43631-E13)</f>
        <v>8413</v>
      </c>
      <c r="G13" s="75" t="s">
        <v>36</v>
      </c>
      <c r="H13" s="75" t="s">
        <v>46</v>
      </c>
      <c r="I13" s="76">
        <v>1</v>
      </c>
      <c r="J13" s="223" t="s">
        <v>47</v>
      </c>
      <c r="K13" s="223"/>
      <c r="L13" s="336"/>
      <c r="M13" s="398"/>
      <c r="N13" s="398"/>
      <c r="O13" s="170"/>
      <c r="P13" s="170"/>
    </row>
    <row r="14" spans="1:24" s="80" customFormat="1" ht="20.100000000000001" customHeight="1" x14ac:dyDescent="0.2">
      <c r="A14" s="59"/>
      <c r="B14" s="59">
        <v>56</v>
      </c>
      <c r="C14" s="33" t="s">
        <v>151</v>
      </c>
      <c r="D14" s="34" t="s">
        <v>152</v>
      </c>
      <c r="E14" s="35">
        <v>22159</v>
      </c>
      <c r="F14" s="334">
        <f>IF(COUNT(E14)=0,"---",43631-E14)</f>
        <v>21472</v>
      </c>
      <c r="G14" s="75" t="s">
        <v>36</v>
      </c>
      <c r="H14" s="75" t="s">
        <v>46</v>
      </c>
      <c r="I14" s="76"/>
      <c r="J14" s="223" t="s">
        <v>47</v>
      </c>
      <c r="K14" s="223"/>
      <c r="L14" s="336"/>
      <c r="M14" s="398"/>
      <c r="N14" s="398"/>
      <c r="O14" s="170"/>
      <c r="P14" s="170"/>
    </row>
  </sheetData>
  <mergeCells count="12">
    <mergeCell ref="G7:G8"/>
    <mergeCell ref="H7:H8"/>
    <mergeCell ref="I7:I8"/>
    <mergeCell ref="J7:J8"/>
    <mergeCell ref="K7:K8"/>
    <mergeCell ref="L7:L8"/>
    <mergeCell ref="C6:D6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8"/>
  <sheetViews>
    <sheetView showZeros="0" workbookViewId="0">
      <selection activeCell="A4" sqref="A4"/>
    </sheetView>
  </sheetViews>
  <sheetFormatPr defaultRowHeight="12.75" x14ac:dyDescent="0.2"/>
  <cols>
    <col min="1" max="1" width="6.140625" style="48" customWidth="1"/>
    <col min="2" max="2" width="4.5703125" style="48" customWidth="1"/>
    <col min="3" max="3" width="10.5703125" style="48" bestFit="1" customWidth="1"/>
    <col min="4" max="4" width="14" style="48" customWidth="1"/>
    <col min="5" max="5" width="9" style="69" customWidth="1"/>
    <col min="6" max="6" width="5.42578125" style="48" customWidth="1"/>
    <col min="7" max="7" width="4.7109375" style="48" customWidth="1"/>
    <col min="8" max="8" width="7.5703125" style="48" customWidth="1"/>
    <col min="9" max="9" width="4.42578125" style="48" customWidth="1"/>
    <col min="10" max="10" width="9.5703125" style="399" customWidth="1"/>
    <col min="11" max="11" width="7.85546875" style="399" customWidth="1"/>
    <col min="12" max="12" width="15.5703125" style="48" bestFit="1" customWidth="1"/>
    <col min="13" max="14" width="2" style="48" customWidth="1"/>
    <col min="15" max="16384" width="9.140625" style="48"/>
  </cols>
  <sheetData>
    <row r="1" spans="1:21" ht="20.25" customHeight="1" x14ac:dyDescent="0.3">
      <c r="A1" s="13" t="s">
        <v>8</v>
      </c>
      <c r="B1" s="14"/>
      <c r="C1" s="14"/>
      <c r="D1" s="14"/>
      <c r="E1" s="15"/>
      <c r="F1" s="45"/>
      <c r="G1" s="45"/>
      <c r="H1" s="45"/>
      <c r="I1" s="45"/>
      <c r="J1" s="388"/>
      <c r="K1" s="388"/>
    </row>
    <row r="2" spans="1:21" ht="12.75" customHeight="1" x14ac:dyDescent="0.2">
      <c r="A2" s="14"/>
      <c r="B2" s="14"/>
      <c r="C2" s="135" t="s">
        <v>246</v>
      </c>
      <c r="D2" s="14"/>
      <c r="F2" s="49"/>
      <c r="G2" s="49"/>
      <c r="H2" s="49"/>
      <c r="I2" s="49"/>
      <c r="J2" s="389"/>
      <c r="K2" s="389"/>
    </row>
    <row r="3" spans="1:21" ht="12.75" customHeight="1" x14ac:dyDescent="0.2">
      <c r="B3" s="52"/>
      <c r="C3" s="49"/>
      <c r="D3" s="49"/>
      <c r="E3" s="50"/>
      <c r="F3" s="49"/>
      <c r="G3" s="49"/>
      <c r="H3" s="49"/>
      <c r="I3" s="49"/>
      <c r="J3" s="389"/>
      <c r="K3" s="389"/>
    </row>
    <row r="4" spans="1:21" ht="20.100000000000001" customHeight="1" x14ac:dyDescent="0.2">
      <c r="A4" s="53"/>
      <c r="B4" s="53"/>
      <c r="C4" s="54" t="s">
        <v>253</v>
      </c>
      <c r="D4" s="53"/>
      <c r="E4" s="55"/>
      <c r="F4" s="53"/>
      <c r="G4" s="53"/>
      <c r="H4" s="53"/>
      <c r="I4" s="53"/>
      <c r="J4" s="390"/>
      <c r="K4" s="390"/>
      <c r="L4" s="53"/>
      <c r="M4" s="53"/>
      <c r="N4" s="53"/>
    </row>
    <row r="5" spans="1:21" ht="2.1" customHeight="1" x14ac:dyDescent="0.2">
      <c r="A5" s="53"/>
      <c r="B5" s="53"/>
      <c r="C5" s="53"/>
      <c r="D5" s="53"/>
      <c r="E5" s="55"/>
      <c r="F5" s="53"/>
      <c r="G5" s="53"/>
      <c r="H5" s="53"/>
      <c r="I5" s="53"/>
      <c r="J5" s="390"/>
      <c r="K5" s="390"/>
      <c r="L5" s="53"/>
      <c r="M5" s="53"/>
      <c r="N5" s="53"/>
    </row>
    <row r="6" spans="1:21" s="394" customFormat="1" ht="20.100000000000001" customHeight="1" x14ac:dyDescent="0.2">
      <c r="A6" s="391"/>
      <c r="B6" s="391"/>
      <c r="C6" s="356"/>
      <c r="D6" s="357"/>
      <c r="E6" s="392"/>
      <c r="F6" s="411"/>
      <c r="G6" s="392"/>
      <c r="H6" s="392"/>
      <c r="I6" s="392"/>
      <c r="J6" s="393"/>
      <c r="K6" s="393"/>
      <c r="L6" s="392"/>
      <c r="M6" s="178"/>
      <c r="N6" s="178"/>
      <c r="O6" s="178"/>
      <c r="P6" s="115"/>
      <c r="Q6" s="392"/>
      <c r="R6" s="392"/>
      <c r="S6" s="392"/>
      <c r="T6" s="392"/>
      <c r="U6" s="392"/>
    </row>
    <row r="7" spans="1:21" ht="20.100000000000001" customHeight="1" x14ac:dyDescent="0.2">
      <c r="A7" s="81" t="s">
        <v>11</v>
      </c>
      <c r="B7" s="305" t="s">
        <v>65</v>
      </c>
      <c r="C7" s="331" t="s">
        <v>13</v>
      </c>
      <c r="D7" s="332" t="s">
        <v>14</v>
      </c>
      <c r="E7" s="304" t="s">
        <v>15</v>
      </c>
      <c r="F7" s="332" t="s">
        <v>16</v>
      </c>
      <c r="G7" s="302" t="s">
        <v>254</v>
      </c>
      <c r="H7" s="412" t="s">
        <v>18</v>
      </c>
      <c r="I7" s="332" t="s">
        <v>19</v>
      </c>
      <c r="J7" s="413" t="s">
        <v>66</v>
      </c>
      <c r="K7" s="414" t="s">
        <v>23</v>
      </c>
      <c r="L7" s="246" t="s">
        <v>25</v>
      </c>
      <c r="M7" s="53"/>
      <c r="N7" s="53"/>
    </row>
    <row r="8" spans="1:21" ht="15" customHeight="1" x14ac:dyDescent="0.2">
      <c r="A8" s="187" t="s">
        <v>26</v>
      </c>
      <c r="B8" s="305"/>
      <c r="C8" s="331"/>
      <c r="D8" s="332"/>
      <c r="E8" s="304"/>
      <c r="F8" s="332"/>
      <c r="G8" s="303"/>
      <c r="H8" s="415"/>
      <c r="I8" s="332"/>
      <c r="J8" s="413"/>
      <c r="K8" s="414"/>
      <c r="L8" s="246"/>
      <c r="M8" s="53"/>
      <c r="N8" s="53"/>
    </row>
    <row r="9" spans="1:21" s="80" customFormat="1" ht="20.100000000000001" customHeight="1" x14ac:dyDescent="0.2">
      <c r="A9" s="59">
        <v>1</v>
      </c>
      <c r="B9" s="59">
        <v>41</v>
      </c>
      <c r="C9" s="33" t="s">
        <v>214</v>
      </c>
      <c r="D9" s="34" t="s">
        <v>215</v>
      </c>
      <c r="E9" s="35">
        <v>35195</v>
      </c>
      <c r="F9" s="334">
        <f>IF(COUNT(E9)=0,"---",43631-E9)</f>
        <v>8436</v>
      </c>
      <c r="G9" s="75" t="s">
        <v>31</v>
      </c>
      <c r="H9" s="75" t="s">
        <v>112</v>
      </c>
      <c r="I9" s="76">
        <v>1</v>
      </c>
      <c r="J9" s="223">
        <v>28.24</v>
      </c>
      <c r="K9" s="223">
        <f>J9*I9</f>
        <v>28.24</v>
      </c>
      <c r="L9" s="142" t="s">
        <v>41</v>
      </c>
      <c r="M9" s="170"/>
      <c r="N9" s="170"/>
    </row>
    <row r="10" spans="1:21" s="80" customFormat="1" ht="20.100000000000001" customHeight="1" x14ac:dyDescent="0.2">
      <c r="A10" s="59">
        <v>2</v>
      </c>
      <c r="B10" s="59">
        <v>46</v>
      </c>
      <c r="C10" s="33" t="s">
        <v>125</v>
      </c>
      <c r="D10" s="34" t="s">
        <v>126</v>
      </c>
      <c r="E10" s="35">
        <v>38584</v>
      </c>
      <c r="F10" s="334">
        <f>IF(COUNT(E10)=0,"---",43631-E10)</f>
        <v>5047</v>
      </c>
      <c r="G10" s="75" t="s">
        <v>31</v>
      </c>
      <c r="H10" s="75" t="s">
        <v>112</v>
      </c>
      <c r="I10" s="76">
        <v>1</v>
      </c>
      <c r="J10" s="223">
        <v>34.57</v>
      </c>
      <c r="K10" s="223">
        <f>J10*I10</f>
        <v>34.57</v>
      </c>
      <c r="L10" s="142" t="s">
        <v>119</v>
      </c>
      <c r="M10" s="170"/>
      <c r="N10" s="170"/>
    </row>
    <row r="11" spans="1:21" s="80" customFormat="1" ht="19.5" customHeight="1" x14ac:dyDescent="0.2">
      <c r="A11" s="59">
        <v>3</v>
      </c>
      <c r="B11" s="59">
        <v>30</v>
      </c>
      <c r="C11" s="33" t="s">
        <v>163</v>
      </c>
      <c r="D11" s="34" t="s">
        <v>164</v>
      </c>
      <c r="E11" s="35">
        <v>34027</v>
      </c>
      <c r="F11" s="334">
        <f>IF(COUNT(E11)=0,"---",43631-E11)</f>
        <v>9604</v>
      </c>
      <c r="G11" s="75" t="s">
        <v>31</v>
      </c>
      <c r="H11" s="75" t="s">
        <v>71</v>
      </c>
      <c r="I11" s="76">
        <v>1</v>
      </c>
      <c r="J11" s="223">
        <v>35.01</v>
      </c>
      <c r="K11" s="223">
        <f>J11*I11</f>
        <v>35.01</v>
      </c>
      <c r="L11" s="142" t="s">
        <v>73</v>
      </c>
      <c r="M11" s="170"/>
      <c r="N11" s="170"/>
    </row>
    <row r="12" spans="1:21" s="80" customFormat="1" ht="19.5" customHeight="1" x14ac:dyDescent="0.2">
      <c r="A12" s="59">
        <v>4</v>
      </c>
      <c r="B12" s="59">
        <v>17</v>
      </c>
      <c r="C12" s="33" t="s">
        <v>177</v>
      </c>
      <c r="D12" s="34" t="s">
        <v>178</v>
      </c>
      <c r="E12" s="35">
        <v>22836</v>
      </c>
      <c r="F12" s="334">
        <f>IF(COUNT(E12)=0,"---",43631-E12)</f>
        <v>20795</v>
      </c>
      <c r="G12" s="75" t="s">
        <v>179</v>
      </c>
      <c r="H12" s="75" t="s">
        <v>71</v>
      </c>
      <c r="I12" s="76">
        <v>1</v>
      </c>
      <c r="J12" s="223">
        <v>35.479999999999997</v>
      </c>
      <c r="K12" s="223">
        <f>J12*I12</f>
        <v>35.479999999999997</v>
      </c>
      <c r="L12" s="142" t="s">
        <v>73</v>
      </c>
      <c r="M12" s="170"/>
      <c r="N12" s="170"/>
    </row>
    <row r="13" spans="1:21" s="80" customFormat="1" ht="19.5" customHeight="1" x14ac:dyDescent="0.2">
      <c r="A13" s="59">
        <v>5</v>
      </c>
      <c r="B13" s="59">
        <v>45</v>
      </c>
      <c r="C13" s="33" t="s">
        <v>127</v>
      </c>
      <c r="D13" s="34" t="s">
        <v>128</v>
      </c>
      <c r="E13" s="35">
        <v>39289</v>
      </c>
      <c r="F13" s="334">
        <f>IF(COUNT(E13)=0,"---",43631-E13)</f>
        <v>4342</v>
      </c>
      <c r="G13" s="75" t="s">
        <v>31</v>
      </c>
      <c r="H13" s="75" t="s">
        <v>112</v>
      </c>
      <c r="I13" s="76">
        <v>1</v>
      </c>
      <c r="J13" s="223">
        <v>37.630000000000003</v>
      </c>
      <c r="K13" s="223">
        <f>J13*I13</f>
        <v>37.630000000000003</v>
      </c>
      <c r="L13" s="142" t="s">
        <v>119</v>
      </c>
      <c r="M13" s="170"/>
      <c r="N13" s="170"/>
    </row>
    <row r="14" spans="1:21" s="80" customFormat="1" ht="19.5" customHeight="1" x14ac:dyDescent="0.2">
      <c r="A14" s="59">
        <v>6</v>
      </c>
      <c r="B14" s="59">
        <v>52</v>
      </c>
      <c r="C14" s="33" t="s">
        <v>129</v>
      </c>
      <c r="D14" s="34" t="s">
        <v>130</v>
      </c>
      <c r="E14" s="35">
        <v>39111</v>
      </c>
      <c r="F14" s="334">
        <f>IF(COUNT(E14)=0,"---",43631-E14)</f>
        <v>4520</v>
      </c>
      <c r="G14" s="75" t="s">
        <v>31</v>
      </c>
      <c r="H14" s="75" t="s">
        <v>112</v>
      </c>
      <c r="I14" s="76">
        <v>1</v>
      </c>
      <c r="J14" s="223">
        <v>38.86</v>
      </c>
      <c r="K14" s="223">
        <f>J14*I14</f>
        <v>38.86</v>
      </c>
      <c r="L14" s="142" t="s">
        <v>119</v>
      </c>
      <c r="M14" s="170"/>
      <c r="N14" s="170"/>
    </row>
    <row r="15" spans="1:21" s="80" customFormat="1" ht="20.100000000000001" customHeight="1" x14ac:dyDescent="0.2">
      <c r="A15" s="59">
        <v>7</v>
      </c>
      <c r="B15" s="59">
        <v>47</v>
      </c>
      <c r="C15" s="33" t="s">
        <v>210</v>
      </c>
      <c r="D15" s="34" t="s">
        <v>211</v>
      </c>
      <c r="E15" s="35">
        <v>36906</v>
      </c>
      <c r="F15" s="334">
        <f>IF(COUNT(E15)=0,"---",43631-E15)</f>
        <v>6725</v>
      </c>
      <c r="G15" s="75" t="s">
        <v>45</v>
      </c>
      <c r="H15" s="75" t="s">
        <v>112</v>
      </c>
      <c r="I15" s="76">
        <v>1</v>
      </c>
      <c r="J15" s="223">
        <v>38.93</v>
      </c>
      <c r="K15" s="223">
        <f>J15*I15</f>
        <v>38.93</v>
      </c>
      <c r="L15" s="142" t="s">
        <v>119</v>
      </c>
      <c r="M15" s="170"/>
      <c r="N15" s="170"/>
    </row>
    <row r="16" spans="1:21" s="80" customFormat="1" ht="20.100000000000001" customHeight="1" x14ac:dyDescent="0.2">
      <c r="A16" s="59">
        <v>8</v>
      </c>
      <c r="B16" s="59">
        <v>43</v>
      </c>
      <c r="C16" s="33" t="s">
        <v>123</v>
      </c>
      <c r="D16" s="34" t="s">
        <v>124</v>
      </c>
      <c r="E16" s="35">
        <v>38953</v>
      </c>
      <c r="F16" s="334">
        <f>IF(COUNT(E16)=0,"---",43631-E16)</f>
        <v>4678</v>
      </c>
      <c r="G16" s="75" t="s">
        <v>31</v>
      </c>
      <c r="H16" s="75" t="s">
        <v>112</v>
      </c>
      <c r="I16" s="76">
        <v>1</v>
      </c>
      <c r="J16" s="223">
        <v>47.04</v>
      </c>
      <c r="K16" s="223">
        <f>J16*I16</f>
        <v>47.04</v>
      </c>
      <c r="L16" s="142" t="s">
        <v>119</v>
      </c>
      <c r="M16" s="170"/>
      <c r="N16" s="170"/>
    </row>
    <row r="17" spans="1:14" s="80" customFormat="1" ht="20.100000000000001" customHeight="1" x14ac:dyDescent="0.2">
      <c r="A17" s="59"/>
      <c r="B17" s="59">
        <v>60</v>
      </c>
      <c r="C17" s="33" t="s">
        <v>158</v>
      </c>
      <c r="D17" s="34" t="s">
        <v>159</v>
      </c>
      <c r="E17" s="35">
        <v>35295</v>
      </c>
      <c r="F17" s="334">
        <f>IF(COUNT(E17)=0,"---",43631-E17)</f>
        <v>8336</v>
      </c>
      <c r="G17" s="75" t="s">
        <v>45</v>
      </c>
      <c r="H17" s="75" t="s">
        <v>46</v>
      </c>
      <c r="I17" s="76"/>
      <c r="J17" s="223" t="s">
        <v>47</v>
      </c>
      <c r="K17" s="223"/>
      <c r="L17" s="142"/>
      <c r="M17" s="170"/>
      <c r="N17" s="170"/>
    </row>
    <row r="18" spans="1:14" s="80" customFormat="1" ht="20.100000000000001" customHeight="1" x14ac:dyDescent="0.2">
      <c r="A18" s="59"/>
      <c r="B18" s="59">
        <v>40</v>
      </c>
      <c r="C18" s="33" t="s">
        <v>175</v>
      </c>
      <c r="D18" s="34" t="s">
        <v>176</v>
      </c>
      <c r="E18" s="35">
        <v>37802</v>
      </c>
      <c r="F18" s="334">
        <f>IF(COUNT(E18)=0,"---",43631-E18)</f>
        <v>5829</v>
      </c>
      <c r="G18" s="75" t="s">
        <v>31</v>
      </c>
      <c r="H18" s="75" t="s">
        <v>112</v>
      </c>
      <c r="I18" s="76"/>
      <c r="J18" s="223" t="s">
        <v>47</v>
      </c>
      <c r="K18" s="223"/>
      <c r="L18" s="142" t="s">
        <v>119</v>
      </c>
      <c r="M18" s="170"/>
      <c r="N18" s="170"/>
    </row>
  </sheetData>
  <mergeCells count="12">
    <mergeCell ref="G7:G8"/>
    <mergeCell ref="H7:H8"/>
    <mergeCell ref="I7:I8"/>
    <mergeCell ref="J7:J8"/>
    <mergeCell ref="K7:K8"/>
    <mergeCell ref="L7:L8"/>
    <mergeCell ref="C6:D6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7"/>
  <sheetViews>
    <sheetView showZeros="0" topLeftCell="B1" workbookViewId="0">
      <selection activeCell="D4" sqref="D4"/>
    </sheetView>
  </sheetViews>
  <sheetFormatPr defaultRowHeight="12.75" x14ac:dyDescent="0.2"/>
  <cols>
    <col min="1" max="1" width="5.28515625" style="14" hidden="1" customWidth="1"/>
    <col min="2" max="2" width="3" style="14" customWidth="1"/>
    <col min="3" max="4" width="3.140625" style="14" customWidth="1"/>
    <col min="5" max="5" width="5.42578125" style="17" bestFit="1" customWidth="1"/>
    <col min="6" max="6" width="8.85546875" style="17" customWidth="1"/>
    <col min="7" max="7" width="12.85546875" style="17" customWidth="1"/>
    <col min="8" max="8" width="12.5703125" style="17" customWidth="1"/>
    <col min="9" max="9" width="6.140625" style="17" customWidth="1"/>
    <col min="10" max="10" width="5" style="209" customWidth="1"/>
    <col min="11" max="11" width="6.28515625" style="17" customWidth="1"/>
    <col min="12" max="12" width="5.28515625" style="17" customWidth="1"/>
    <col min="13" max="13" width="7.140625" style="17" customWidth="1"/>
    <col min="14" max="14" width="9.5703125" style="17" customWidth="1"/>
    <col min="15" max="15" width="11" style="17" bestFit="1" customWidth="1"/>
    <col min="16" max="16" width="11" style="17" customWidth="1"/>
    <col min="17" max="17" width="17.5703125" style="17" customWidth="1"/>
    <col min="18" max="20" width="9.5703125" style="17" customWidth="1"/>
    <col min="21" max="16384" width="9.140625" style="17"/>
  </cols>
  <sheetData>
    <row r="1" spans="1:20" ht="20.25" customHeight="1" x14ac:dyDescent="0.3">
      <c r="B1" s="13" t="s">
        <v>8</v>
      </c>
      <c r="E1" s="13" t="s">
        <v>8</v>
      </c>
      <c r="F1" s="14"/>
      <c r="G1" s="14"/>
      <c r="H1" s="15"/>
      <c r="I1" s="15"/>
      <c r="J1" s="210"/>
      <c r="K1" s="16"/>
      <c r="L1" s="16"/>
      <c r="M1" s="16"/>
      <c r="N1" s="16"/>
      <c r="O1" s="16"/>
      <c r="P1" s="16"/>
    </row>
    <row r="2" spans="1:20" ht="12.75" customHeight="1" x14ac:dyDescent="0.2">
      <c r="E2" s="14"/>
      <c r="F2" s="14"/>
      <c r="G2" s="18" t="s">
        <v>9</v>
      </c>
      <c r="J2" s="182"/>
      <c r="K2" s="19"/>
      <c r="L2" s="19"/>
      <c r="M2" s="19"/>
      <c r="N2" s="19"/>
      <c r="O2" s="19"/>
      <c r="P2" s="19"/>
    </row>
    <row r="3" spans="1:20" ht="12.75" customHeight="1" x14ac:dyDescent="0.2">
      <c r="F3" s="211"/>
      <c r="G3" s="19"/>
      <c r="H3" s="19"/>
      <c r="I3" s="19"/>
      <c r="J3" s="182"/>
      <c r="K3" s="19"/>
      <c r="L3" s="19"/>
      <c r="M3" s="19"/>
      <c r="N3" s="19"/>
      <c r="O3" s="19"/>
      <c r="P3" s="19"/>
    </row>
    <row r="4" spans="1:20" ht="20.100000000000001" customHeight="1" x14ac:dyDescent="0.2">
      <c r="B4" s="107"/>
      <c r="C4" s="107"/>
      <c r="D4" s="107"/>
      <c r="E4" s="20"/>
      <c r="F4" s="20"/>
      <c r="G4" s="21" t="s">
        <v>224</v>
      </c>
      <c r="H4" s="20"/>
      <c r="I4" s="20"/>
      <c r="J4" s="103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2.1" customHeight="1" x14ac:dyDescent="0.2">
      <c r="B5" s="107"/>
      <c r="C5" s="107"/>
      <c r="D5" s="107"/>
      <c r="E5" s="20"/>
      <c r="F5" s="20"/>
      <c r="G5" s="20"/>
      <c r="H5" s="20"/>
      <c r="I5" s="20"/>
      <c r="J5" s="103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20.100000000000001" customHeight="1" x14ac:dyDescent="0.2">
      <c r="E6" s="22"/>
      <c r="F6" s="20"/>
      <c r="G6" s="237"/>
      <c r="H6" s="238"/>
      <c r="I6" s="220"/>
      <c r="J6" s="103"/>
      <c r="K6" s="20"/>
      <c r="L6" s="20"/>
      <c r="M6" s="20"/>
      <c r="N6" s="23"/>
      <c r="O6" s="23"/>
      <c r="P6" s="23"/>
      <c r="Q6" s="20"/>
      <c r="R6" s="20"/>
      <c r="S6" s="20"/>
      <c r="T6" s="20"/>
    </row>
    <row r="7" spans="1:20" ht="20.100000000000001" customHeight="1" x14ac:dyDescent="0.2">
      <c r="A7" s="235" t="s">
        <v>64</v>
      </c>
      <c r="B7" s="239" t="s">
        <v>11</v>
      </c>
      <c r="C7" s="264"/>
      <c r="D7" s="265"/>
      <c r="E7" s="266" t="s">
        <v>65</v>
      </c>
      <c r="F7" s="268" t="s">
        <v>13</v>
      </c>
      <c r="G7" s="270" t="s">
        <v>14</v>
      </c>
      <c r="H7" s="272" t="s">
        <v>234</v>
      </c>
      <c r="I7" s="259" t="s">
        <v>16</v>
      </c>
      <c r="J7" s="260" t="s">
        <v>17</v>
      </c>
      <c r="K7" s="260" t="s">
        <v>18</v>
      </c>
      <c r="L7" s="260" t="s">
        <v>19</v>
      </c>
      <c r="M7" s="233" t="s">
        <v>20</v>
      </c>
      <c r="N7" s="262" t="s">
        <v>66</v>
      </c>
      <c r="O7" s="263" t="s">
        <v>23</v>
      </c>
      <c r="P7" s="229" t="s">
        <v>24</v>
      </c>
      <c r="Q7" s="229" t="s">
        <v>25</v>
      </c>
      <c r="R7" s="20"/>
      <c r="S7" s="20"/>
      <c r="T7" s="20"/>
    </row>
    <row r="8" spans="1:20" ht="15" customHeight="1" x14ac:dyDescent="0.2">
      <c r="A8" s="236"/>
      <c r="B8" s="116" t="s">
        <v>26</v>
      </c>
      <c r="C8" s="116" t="s">
        <v>94</v>
      </c>
      <c r="D8" s="116" t="s">
        <v>27</v>
      </c>
      <c r="E8" s="267"/>
      <c r="F8" s="269"/>
      <c r="G8" s="271"/>
      <c r="H8" s="273"/>
      <c r="I8" s="259"/>
      <c r="J8" s="261"/>
      <c r="K8" s="261"/>
      <c r="L8" s="261"/>
      <c r="M8" s="234"/>
      <c r="N8" s="262"/>
      <c r="O8" s="263"/>
      <c r="P8" s="230"/>
      <c r="Q8" s="230"/>
      <c r="R8" s="20"/>
      <c r="S8" s="20"/>
      <c r="T8" s="20"/>
    </row>
    <row r="9" spans="1:20" ht="20.100000000000001" customHeight="1" x14ac:dyDescent="0.25">
      <c r="A9" s="212">
        <v>1</v>
      </c>
      <c r="B9" s="213">
        <v>1</v>
      </c>
      <c r="C9" s="82">
        <v>1</v>
      </c>
      <c r="D9" s="213"/>
      <c r="E9" s="214">
        <v>44</v>
      </c>
      <c r="F9" s="189" t="s">
        <v>137</v>
      </c>
      <c r="G9" s="190" t="s">
        <v>138</v>
      </c>
      <c r="H9" s="215">
        <v>37217</v>
      </c>
      <c r="I9" s="36">
        <f>IF(COUNT(H9)=0,"---",43631-H9)</f>
        <v>6414</v>
      </c>
      <c r="J9" s="191" t="s">
        <v>31</v>
      </c>
      <c r="K9" s="191" t="s">
        <v>112</v>
      </c>
      <c r="L9" s="191">
        <v>1</v>
      </c>
      <c r="M9" s="191"/>
      <c r="N9" s="216">
        <v>8.8009259259259247E-4</v>
      </c>
      <c r="O9" s="216">
        <f t="shared" ref="O9:P13" si="0">N9*L9</f>
        <v>8.8009259259259247E-4</v>
      </c>
      <c r="P9" s="216">
        <f t="shared" si="0"/>
        <v>0</v>
      </c>
      <c r="Q9" s="217" t="s">
        <v>119</v>
      </c>
      <c r="S9" s="218"/>
    </row>
    <row r="10" spans="1:20" ht="20.100000000000001" customHeight="1" x14ac:dyDescent="0.25">
      <c r="A10" s="212">
        <v>1</v>
      </c>
      <c r="B10" s="213">
        <v>2</v>
      </c>
      <c r="C10" s="82">
        <v>2</v>
      </c>
      <c r="D10" s="213"/>
      <c r="E10" s="214">
        <v>16</v>
      </c>
      <c r="F10" s="189" t="s">
        <v>88</v>
      </c>
      <c r="G10" s="190" t="s">
        <v>89</v>
      </c>
      <c r="H10" s="215">
        <v>36697</v>
      </c>
      <c r="I10" s="36">
        <f t="shared" ref="I10:I15" si="1">IF(COUNT(H10)=0,"---",43631-H10)</f>
        <v>6934</v>
      </c>
      <c r="J10" s="191" t="s">
        <v>31</v>
      </c>
      <c r="K10" s="191" t="s">
        <v>71</v>
      </c>
      <c r="L10" s="191">
        <v>1</v>
      </c>
      <c r="M10" s="191"/>
      <c r="N10" s="216">
        <v>1.0400462962962963E-3</v>
      </c>
      <c r="O10" s="216">
        <f t="shared" si="0"/>
        <v>1.0400462962962963E-3</v>
      </c>
      <c r="P10" s="216">
        <f t="shared" si="0"/>
        <v>0</v>
      </c>
      <c r="Q10" s="217" t="s">
        <v>73</v>
      </c>
      <c r="S10" s="218"/>
    </row>
    <row r="11" spans="1:20" ht="20.100000000000001" customHeight="1" x14ac:dyDescent="0.25">
      <c r="A11" s="212">
        <v>3</v>
      </c>
      <c r="B11" s="213">
        <v>3</v>
      </c>
      <c r="C11" s="213"/>
      <c r="D11" s="73">
        <v>3</v>
      </c>
      <c r="E11" s="214">
        <v>37</v>
      </c>
      <c r="F11" s="189" t="s">
        <v>139</v>
      </c>
      <c r="G11" s="190" t="s">
        <v>140</v>
      </c>
      <c r="H11" s="215">
        <v>30163</v>
      </c>
      <c r="I11" s="36">
        <f t="shared" si="1"/>
        <v>13468</v>
      </c>
      <c r="J11" s="191" t="s">
        <v>31</v>
      </c>
      <c r="K11" s="191" t="s">
        <v>32</v>
      </c>
      <c r="L11" s="191">
        <v>1</v>
      </c>
      <c r="M11" s="191">
        <v>0.94769999999999999</v>
      </c>
      <c r="N11" s="216">
        <v>1.0894675925925926E-3</v>
      </c>
      <c r="O11" s="216">
        <f t="shared" si="0"/>
        <v>1.0894675925925926E-3</v>
      </c>
      <c r="P11" s="216">
        <f t="shared" si="0"/>
        <v>1.0324884375E-3</v>
      </c>
      <c r="Q11" s="217" t="s">
        <v>41</v>
      </c>
      <c r="S11" s="218"/>
    </row>
    <row r="12" spans="1:20" ht="20.100000000000001" customHeight="1" x14ac:dyDescent="0.25">
      <c r="A12" s="212">
        <v>2</v>
      </c>
      <c r="B12" s="213">
        <v>4</v>
      </c>
      <c r="C12" s="213"/>
      <c r="D12" s="73">
        <v>2</v>
      </c>
      <c r="E12" s="214">
        <v>26</v>
      </c>
      <c r="F12" s="189" t="s">
        <v>85</v>
      </c>
      <c r="G12" s="190" t="s">
        <v>86</v>
      </c>
      <c r="H12" s="215">
        <v>26668</v>
      </c>
      <c r="I12" s="36">
        <f t="shared" si="1"/>
        <v>16963</v>
      </c>
      <c r="J12" s="191" t="s">
        <v>31</v>
      </c>
      <c r="K12" s="191" t="s">
        <v>71</v>
      </c>
      <c r="L12" s="191">
        <v>1</v>
      </c>
      <c r="M12" s="191">
        <v>0.8518</v>
      </c>
      <c r="N12" s="216">
        <v>1.1666666666666668E-3</v>
      </c>
      <c r="O12" s="216">
        <f t="shared" si="0"/>
        <v>1.1666666666666668E-3</v>
      </c>
      <c r="P12" s="216">
        <f t="shared" si="0"/>
        <v>9.9376666666666684E-4</v>
      </c>
      <c r="Q12" s="217" t="s">
        <v>87</v>
      </c>
      <c r="S12" s="218"/>
    </row>
    <row r="13" spans="1:20" ht="20.100000000000001" customHeight="1" x14ac:dyDescent="0.25">
      <c r="A13" s="117">
        <v>2</v>
      </c>
      <c r="B13" s="213">
        <v>5</v>
      </c>
      <c r="C13" s="116"/>
      <c r="D13" s="73">
        <v>1</v>
      </c>
      <c r="E13" s="214">
        <v>39</v>
      </c>
      <c r="F13" s="189" t="s">
        <v>143</v>
      </c>
      <c r="G13" s="190" t="s">
        <v>144</v>
      </c>
      <c r="H13" s="215">
        <v>21128</v>
      </c>
      <c r="I13" s="36">
        <f t="shared" si="1"/>
        <v>22503</v>
      </c>
      <c r="J13" s="191" t="s">
        <v>90</v>
      </c>
      <c r="K13" s="191" t="s">
        <v>32</v>
      </c>
      <c r="L13" s="191">
        <v>1</v>
      </c>
      <c r="M13" s="191">
        <v>0.64639999999999997</v>
      </c>
      <c r="N13" s="216">
        <v>1.3076388888888888E-3</v>
      </c>
      <c r="O13" s="216">
        <f t="shared" si="0"/>
        <v>1.3076388888888888E-3</v>
      </c>
      <c r="P13" s="216">
        <f t="shared" si="0"/>
        <v>8.452577777777777E-4</v>
      </c>
      <c r="Q13" s="217" t="s">
        <v>41</v>
      </c>
      <c r="S13" s="218"/>
    </row>
    <row r="14" spans="1:20" ht="20.100000000000001" customHeight="1" x14ac:dyDescent="0.25">
      <c r="A14" s="212">
        <v>1</v>
      </c>
      <c r="B14" s="213"/>
      <c r="C14" s="213"/>
      <c r="D14" s="213"/>
      <c r="E14" s="214">
        <v>36</v>
      </c>
      <c r="F14" s="189" t="s">
        <v>153</v>
      </c>
      <c r="G14" s="190" t="s">
        <v>154</v>
      </c>
      <c r="H14" s="215">
        <v>31924</v>
      </c>
      <c r="I14" s="36">
        <f t="shared" si="1"/>
        <v>11707</v>
      </c>
      <c r="J14" s="191" t="s">
        <v>31</v>
      </c>
      <c r="K14" s="191" t="s">
        <v>32</v>
      </c>
      <c r="L14" s="191">
        <v>1</v>
      </c>
      <c r="M14" s="191"/>
      <c r="N14" s="216" t="s">
        <v>47</v>
      </c>
      <c r="O14" s="216"/>
      <c r="P14" s="216">
        <f>'[1]100 M s jn vet'!$S$11</f>
        <v>0</v>
      </c>
      <c r="Q14" s="217" t="s">
        <v>41</v>
      </c>
      <c r="S14" s="218"/>
    </row>
    <row r="15" spans="1:20" ht="20.100000000000001" customHeight="1" x14ac:dyDescent="0.25">
      <c r="A15" s="117">
        <v>3</v>
      </c>
      <c r="B15" s="116"/>
      <c r="C15" s="116"/>
      <c r="D15" s="116"/>
      <c r="E15" s="214">
        <v>21</v>
      </c>
      <c r="F15" s="189" t="s">
        <v>82</v>
      </c>
      <c r="G15" s="190" t="s">
        <v>83</v>
      </c>
      <c r="H15" s="215">
        <v>22772</v>
      </c>
      <c r="I15" s="36">
        <f t="shared" si="1"/>
        <v>20859</v>
      </c>
      <c r="J15" s="191" t="s">
        <v>84</v>
      </c>
      <c r="K15" s="191" t="s">
        <v>71</v>
      </c>
      <c r="L15" s="191">
        <v>0.95</v>
      </c>
      <c r="M15" s="191">
        <v>0.76670000000000005</v>
      </c>
      <c r="N15" s="216" t="s">
        <v>47</v>
      </c>
      <c r="O15" s="216"/>
      <c r="P15" s="216">
        <f>'[1]100 M s jn vet'!$S$11</f>
        <v>0</v>
      </c>
      <c r="Q15" s="217" t="s">
        <v>73</v>
      </c>
      <c r="S15" s="218"/>
    </row>
    <row r="16" spans="1:20" x14ac:dyDescent="0.2">
      <c r="A16" s="219"/>
      <c r="B16" s="220"/>
      <c r="C16" s="220"/>
      <c r="D16" s="220"/>
    </row>
    <row r="17" spans="1:4" x14ac:dyDescent="0.2">
      <c r="A17" s="219"/>
      <c r="B17" s="220"/>
      <c r="C17" s="220"/>
      <c r="D17" s="220"/>
    </row>
  </sheetData>
  <mergeCells count="16">
    <mergeCell ref="G6:H6"/>
    <mergeCell ref="A7:A8"/>
    <mergeCell ref="B7:D7"/>
    <mergeCell ref="E7:E8"/>
    <mergeCell ref="F7:F8"/>
    <mergeCell ref="G7:G8"/>
    <mergeCell ref="H7:H8"/>
    <mergeCell ref="P7:P8"/>
    <mergeCell ref="Q7:Q8"/>
    <mergeCell ref="I7:I8"/>
    <mergeCell ref="J7:J8"/>
    <mergeCell ref="K7:K8"/>
    <mergeCell ref="L7:L8"/>
    <mergeCell ref="M7:M8"/>
    <mergeCell ref="N7:N8"/>
    <mergeCell ref="O7:O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17"/>
  <sheetViews>
    <sheetView showZeros="0" topLeftCell="B1" workbookViewId="0">
      <selection activeCell="C9" sqref="C9"/>
    </sheetView>
  </sheetViews>
  <sheetFormatPr defaultRowHeight="12.75" x14ac:dyDescent="0.2"/>
  <cols>
    <col min="1" max="1" width="6.85546875" style="80" hidden="1" customWidth="1"/>
    <col min="2" max="3" width="4" style="80" customWidth="1"/>
    <col min="4" max="4" width="4.5703125" style="80" customWidth="1"/>
    <col min="5" max="5" width="3.85546875" style="80" customWidth="1"/>
    <col min="6" max="6" width="10.5703125" style="80" bestFit="1" customWidth="1"/>
    <col min="7" max="7" width="13.5703125" style="80" customWidth="1"/>
    <col min="8" max="8" width="9" style="163" customWidth="1"/>
    <col min="9" max="9" width="5" style="80" bestFit="1" customWidth="1"/>
    <col min="10" max="10" width="3.42578125" style="80" customWidth="1"/>
    <col min="11" max="11" width="7.5703125" style="80" bestFit="1" customWidth="1"/>
    <col min="12" max="12" width="4.42578125" style="80" customWidth="1"/>
    <col min="13" max="13" width="6.28515625" style="80" customWidth="1"/>
    <col min="14" max="14" width="9.5703125" style="80" customWidth="1"/>
    <col min="15" max="15" width="7.85546875" style="80" customWidth="1"/>
    <col min="16" max="16" width="7.5703125" style="80" customWidth="1"/>
    <col min="17" max="17" width="16.42578125" style="80" bestFit="1" customWidth="1"/>
    <col min="18" max="18" width="6.28515625" style="80" bestFit="1" customWidth="1"/>
    <col min="19" max="22" width="9.5703125" style="80" customWidth="1"/>
    <col min="23" max="16384" width="9.140625" style="80"/>
  </cols>
  <sheetData>
    <row r="1" spans="1:28" s="48" customFormat="1" ht="20.25" customHeight="1" x14ac:dyDescent="0.3">
      <c r="C1" s="13" t="s">
        <v>8</v>
      </c>
      <c r="D1" s="13"/>
      <c r="E1" s="14"/>
      <c r="F1" s="14"/>
      <c r="G1" s="14"/>
      <c r="H1" s="14"/>
      <c r="I1" s="15"/>
      <c r="J1" s="46"/>
      <c r="K1" s="45"/>
      <c r="L1" s="45"/>
      <c r="M1" s="45"/>
      <c r="N1" s="45"/>
      <c r="O1" s="45"/>
      <c r="P1" s="45"/>
    </row>
    <row r="2" spans="1:28" s="48" customFormat="1" ht="12.75" customHeight="1" x14ac:dyDescent="0.2">
      <c r="C2" s="14"/>
      <c r="D2" s="14"/>
      <c r="E2" s="14"/>
      <c r="F2" s="18" t="s">
        <v>9</v>
      </c>
      <c r="G2" s="14"/>
      <c r="H2" s="14"/>
      <c r="J2" s="50"/>
      <c r="K2" s="49"/>
      <c r="L2" s="49"/>
      <c r="M2" s="49"/>
      <c r="N2" s="49"/>
      <c r="O2" s="49"/>
      <c r="P2" s="49"/>
    </row>
    <row r="3" spans="1:28" ht="12.75" customHeight="1" x14ac:dyDescent="0.2">
      <c r="E3" s="166"/>
      <c r="F3" s="167"/>
      <c r="G3" s="167"/>
      <c r="H3" s="168"/>
      <c r="I3" s="167"/>
      <c r="J3" s="167"/>
      <c r="K3" s="167"/>
      <c r="L3" s="167"/>
      <c r="M3" s="167"/>
      <c r="N3" s="167"/>
      <c r="O3" s="167"/>
      <c r="P3" s="167"/>
      <c r="R3" s="169"/>
      <c r="S3" s="169"/>
      <c r="T3" s="169"/>
      <c r="U3" s="169"/>
      <c r="V3" s="169"/>
    </row>
    <row r="4" spans="1:28" ht="20.100000000000001" customHeight="1" x14ac:dyDescent="0.2">
      <c r="C4" s="170"/>
      <c r="D4" s="170"/>
      <c r="E4" s="170"/>
      <c r="F4" s="171" t="s">
        <v>209</v>
      </c>
      <c r="G4" s="170"/>
      <c r="H4" s="172"/>
      <c r="I4" s="170"/>
      <c r="J4" s="170"/>
      <c r="K4" s="170"/>
      <c r="L4" s="170"/>
      <c r="M4" s="170"/>
      <c r="N4" s="170"/>
      <c r="O4" s="170"/>
      <c r="P4" s="170"/>
      <c r="Q4" s="170"/>
      <c r="R4" s="173"/>
      <c r="S4" s="173"/>
      <c r="T4" s="173"/>
      <c r="U4" s="173"/>
      <c r="V4" s="173"/>
    </row>
    <row r="5" spans="1:28" ht="2.1" customHeight="1" x14ac:dyDescent="0.2">
      <c r="C5" s="170"/>
      <c r="D5" s="170"/>
      <c r="E5" s="170"/>
      <c r="F5" s="170"/>
      <c r="G5" s="170"/>
      <c r="H5" s="172"/>
      <c r="I5" s="170"/>
      <c r="J5" s="170"/>
      <c r="K5" s="170"/>
      <c r="L5" s="170"/>
      <c r="M5" s="170"/>
      <c r="N5" s="170"/>
      <c r="O5" s="170"/>
      <c r="P5" s="170"/>
      <c r="Q5" s="170"/>
      <c r="R5" s="173"/>
      <c r="S5" s="173"/>
      <c r="T5" s="173"/>
      <c r="U5" s="173"/>
      <c r="V5" s="173"/>
    </row>
    <row r="7" spans="1:28" s="174" customFormat="1" ht="20.100000000000001" customHeight="1" x14ac:dyDescent="0.2">
      <c r="C7" s="175"/>
      <c r="D7" s="175"/>
      <c r="E7" s="175"/>
      <c r="F7" s="175"/>
      <c r="G7" s="175"/>
      <c r="H7" s="176"/>
      <c r="I7" s="276"/>
      <c r="J7" s="277"/>
      <c r="K7" s="176"/>
      <c r="L7" s="176"/>
      <c r="M7" s="176"/>
      <c r="N7" s="176"/>
      <c r="O7" s="176"/>
      <c r="P7" s="176"/>
      <c r="Q7" s="177"/>
      <c r="R7" s="178"/>
      <c r="S7" s="178"/>
      <c r="T7" s="178"/>
      <c r="U7" s="178"/>
      <c r="V7" s="178"/>
      <c r="W7" s="115"/>
      <c r="X7" s="176"/>
      <c r="Y7" s="176"/>
      <c r="Z7" s="176"/>
      <c r="AA7" s="176"/>
      <c r="AB7" s="176"/>
    </row>
    <row r="8" spans="1:28" ht="20.100000000000001" customHeight="1" x14ac:dyDescent="0.2">
      <c r="A8" s="278" t="s">
        <v>64</v>
      </c>
      <c r="B8" s="279" t="s">
        <v>11</v>
      </c>
      <c r="C8" s="279"/>
      <c r="D8" s="279"/>
      <c r="E8" s="275" t="s">
        <v>65</v>
      </c>
      <c r="F8" s="280" t="s">
        <v>13</v>
      </c>
      <c r="G8" s="259" t="s">
        <v>14</v>
      </c>
      <c r="H8" s="274" t="s">
        <v>15</v>
      </c>
      <c r="I8" s="259" t="s">
        <v>16</v>
      </c>
      <c r="J8" s="259" t="s">
        <v>17</v>
      </c>
      <c r="K8" s="259" t="s">
        <v>18</v>
      </c>
      <c r="L8" s="259" t="s">
        <v>19</v>
      </c>
      <c r="M8" s="274" t="s">
        <v>20</v>
      </c>
      <c r="N8" s="275" t="s">
        <v>66</v>
      </c>
      <c r="O8" s="274" t="s">
        <v>23</v>
      </c>
      <c r="P8" s="274" t="s">
        <v>24</v>
      </c>
      <c r="Q8" s="246" t="s">
        <v>25</v>
      </c>
      <c r="R8" s="170"/>
      <c r="S8" s="170"/>
      <c r="T8" s="170"/>
      <c r="U8" s="170"/>
      <c r="V8" s="170"/>
    </row>
    <row r="9" spans="1:28" ht="15" customHeight="1" x14ac:dyDescent="0.2">
      <c r="A9" s="278"/>
      <c r="B9" s="116" t="s">
        <v>26</v>
      </c>
      <c r="C9" s="82" t="s">
        <v>94</v>
      </c>
      <c r="D9" s="73" t="s">
        <v>27</v>
      </c>
      <c r="E9" s="275"/>
      <c r="F9" s="280"/>
      <c r="G9" s="259"/>
      <c r="H9" s="274"/>
      <c r="I9" s="259"/>
      <c r="J9" s="259"/>
      <c r="K9" s="259"/>
      <c r="L9" s="259"/>
      <c r="M9" s="274"/>
      <c r="N9" s="275"/>
      <c r="O9" s="274"/>
      <c r="P9" s="274"/>
      <c r="Q9" s="246"/>
      <c r="R9" s="170"/>
      <c r="S9" s="170"/>
      <c r="T9" s="170"/>
      <c r="U9" s="170"/>
      <c r="V9" s="170"/>
    </row>
    <row r="10" spans="1:28" ht="18" customHeight="1" x14ac:dyDescent="0.2">
      <c r="A10" s="179">
        <v>1</v>
      </c>
      <c r="B10" s="180">
        <v>1</v>
      </c>
      <c r="C10" s="180"/>
      <c r="D10" s="180"/>
      <c r="E10" s="59">
        <v>14</v>
      </c>
      <c r="F10" s="33" t="s">
        <v>212</v>
      </c>
      <c r="G10" s="34" t="s">
        <v>213</v>
      </c>
      <c r="H10" s="35">
        <v>34164</v>
      </c>
      <c r="I10" s="36">
        <f t="shared" ref="I10:I17" si="0">IF(COUNT(H10)=0,"---",43631-H10)</f>
        <v>9467</v>
      </c>
      <c r="J10" s="37" t="s">
        <v>31</v>
      </c>
      <c r="K10" s="75" t="s">
        <v>80</v>
      </c>
      <c r="L10" s="76">
        <v>1</v>
      </c>
      <c r="M10" s="181"/>
      <c r="N10" s="79">
        <v>6.9027777777777783E-4</v>
      </c>
      <c r="O10" s="79">
        <f t="shared" ref="O10:P17" si="1">N10*L10</f>
        <v>6.9027777777777783E-4</v>
      </c>
      <c r="P10" s="79">
        <f t="shared" si="1"/>
        <v>0</v>
      </c>
      <c r="Q10" s="181" t="s">
        <v>136</v>
      </c>
    </row>
    <row r="11" spans="1:28" ht="18" customHeight="1" x14ac:dyDescent="0.2">
      <c r="A11" s="179">
        <v>4</v>
      </c>
      <c r="B11" s="180">
        <v>2</v>
      </c>
      <c r="C11" s="180"/>
      <c r="D11" s="180"/>
      <c r="E11" s="59">
        <v>41</v>
      </c>
      <c r="F11" s="33" t="s">
        <v>214</v>
      </c>
      <c r="G11" s="34" t="s">
        <v>215</v>
      </c>
      <c r="H11" s="35">
        <v>35195</v>
      </c>
      <c r="I11" s="36">
        <f t="shared" si="0"/>
        <v>8436</v>
      </c>
      <c r="J11" s="37" t="s">
        <v>31</v>
      </c>
      <c r="K11" s="75" t="s">
        <v>112</v>
      </c>
      <c r="L11" s="76">
        <v>1</v>
      </c>
      <c r="M11" s="181"/>
      <c r="N11" s="79">
        <v>7.2523148148148154E-4</v>
      </c>
      <c r="O11" s="79">
        <f t="shared" si="1"/>
        <v>7.2523148148148154E-4</v>
      </c>
      <c r="P11" s="79">
        <f t="shared" si="1"/>
        <v>0</v>
      </c>
      <c r="Q11" s="181" t="s">
        <v>41</v>
      </c>
    </row>
    <row r="12" spans="1:28" ht="18" customHeight="1" x14ac:dyDescent="0.2">
      <c r="A12" s="179">
        <v>1</v>
      </c>
      <c r="B12" s="180">
        <v>3</v>
      </c>
      <c r="C12" s="180"/>
      <c r="D12" s="73">
        <v>1</v>
      </c>
      <c r="E12" s="59">
        <v>19</v>
      </c>
      <c r="F12" s="33" t="s">
        <v>100</v>
      </c>
      <c r="G12" s="34" t="s">
        <v>101</v>
      </c>
      <c r="H12" s="35">
        <v>24406</v>
      </c>
      <c r="I12" s="36">
        <f t="shared" si="0"/>
        <v>19225</v>
      </c>
      <c r="J12" s="37" t="s">
        <v>90</v>
      </c>
      <c r="K12" s="75" t="s">
        <v>71</v>
      </c>
      <c r="L12" s="76">
        <v>1</v>
      </c>
      <c r="M12" s="181">
        <v>0.86040000000000005</v>
      </c>
      <c r="N12" s="79">
        <v>8.1354166666666673E-4</v>
      </c>
      <c r="O12" s="79">
        <f t="shared" si="1"/>
        <v>8.1354166666666673E-4</v>
      </c>
      <c r="P12" s="79">
        <f t="shared" si="1"/>
        <v>6.9997125000000006E-4</v>
      </c>
      <c r="Q12" s="181" t="s">
        <v>73</v>
      </c>
    </row>
    <row r="13" spans="1:28" ht="18" customHeight="1" x14ac:dyDescent="0.2">
      <c r="A13" s="179">
        <v>2</v>
      </c>
      <c r="B13" s="180">
        <v>4</v>
      </c>
      <c r="C13" s="180"/>
      <c r="D13" s="73">
        <v>2</v>
      </c>
      <c r="E13" s="59">
        <v>17</v>
      </c>
      <c r="F13" s="33" t="s">
        <v>177</v>
      </c>
      <c r="G13" s="34" t="s">
        <v>178</v>
      </c>
      <c r="H13" s="35">
        <v>22836</v>
      </c>
      <c r="I13" s="36">
        <f t="shared" si="0"/>
        <v>20795</v>
      </c>
      <c r="J13" s="37" t="s">
        <v>179</v>
      </c>
      <c r="K13" s="75" t="s">
        <v>71</v>
      </c>
      <c r="L13" s="76">
        <v>0.95</v>
      </c>
      <c r="M13" s="181">
        <v>0.83799999999999997</v>
      </c>
      <c r="N13" s="79">
        <v>9.0787037037037041E-4</v>
      </c>
      <c r="O13" s="79">
        <f t="shared" si="1"/>
        <v>8.6247685185185179E-4</v>
      </c>
      <c r="P13" s="79">
        <f t="shared" si="1"/>
        <v>7.2275560185185172E-4</v>
      </c>
      <c r="Q13" s="181" t="s">
        <v>73</v>
      </c>
    </row>
    <row r="14" spans="1:28" ht="18" customHeight="1" x14ac:dyDescent="0.2">
      <c r="A14" s="179">
        <v>3</v>
      </c>
      <c r="B14" s="180">
        <v>5</v>
      </c>
      <c r="C14" s="180"/>
      <c r="D14" s="73">
        <v>3</v>
      </c>
      <c r="E14" s="59">
        <v>29</v>
      </c>
      <c r="F14" s="33" t="s">
        <v>103</v>
      </c>
      <c r="G14" s="34" t="s">
        <v>104</v>
      </c>
      <c r="H14" s="35">
        <v>25561</v>
      </c>
      <c r="I14" s="36">
        <f t="shared" si="0"/>
        <v>18070</v>
      </c>
      <c r="J14" s="37" t="s">
        <v>90</v>
      </c>
      <c r="K14" s="75" t="s">
        <v>71</v>
      </c>
      <c r="L14" s="76">
        <v>1</v>
      </c>
      <c r="M14" s="181">
        <v>0.87790000000000001</v>
      </c>
      <c r="N14" s="79">
        <v>9.020833333333333E-4</v>
      </c>
      <c r="O14" s="79">
        <f t="shared" si="1"/>
        <v>9.020833333333333E-4</v>
      </c>
      <c r="P14" s="79">
        <f t="shared" si="1"/>
        <v>7.9193895833333332E-4</v>
      </c>
      <c r="Q14" s="181" t="s">
        <v>73</v>
      </c>
    </row>
    <row r="15" spans="1:28" ht="18" customHeight="1" x14ac:dyDescent="0.2">
      <c r="A15" s="179">
        <v>2</v>
      </c>
      <c r="B15" s="180">
        <v>6</v>
      </c>
      <c r="C15" s="180"/>
      <c r="D15" s="180"/>
      <c r="E15" s="59">
        <v>30</v>
      </c>
      <c r="F15" s="33" t="s">
        <v>163</v>
      </c>
      <c r="G15" s="34" t="s">
        <v>164</v>
      </c>
      <c r="H15" s="35">
        <v>34027</v>
      </c>
      <c r="I15" s="36">
        <f t="shared" si="0"/>
        <v>9604</v>
      </c>
      <c r="J15" s="37" t="s">
        <v>31</v>
      </c>
      <c r="K15" s="75" t="s">
        <v>71</v>
      </c>
      <c r="L15" s="76">
        <v>1</v>
      </c>
      <c r="M15" s="181"/>
      <c r="N15" s="79">
        <v>9.2847222222222213E-4</v>
      </c>
      <c r="O15" s="79">
        <f t="shared" si="1"/>
        <v>9.2847222222222213E-4</v>
      </c>
      <c r="P15" s="79">
        <f t="shared" si="1"/>
        <v>0</v>
      </c>
      <c r="Q15" s="181" t="s">
        <v>73</v>
      </c>
    </row>
    <row r="16" spans="1:28" ht="18" customHeight="1" x14ac:dyDescent="0.2">
      <c r="A16" s="179">
        <v>4</v>
      </c>
      <c r="B16" s="180">
        <v>7</v>
      </c>
      <c r="C16" s="180"/>
      <c r="D16" s="73">
        <v>4</v>
      </c>
      <c r="E16" s="59">
        <v>1</v>
      </c>
      <c r="F16" s="33" t="s">
        <v>167</v>
      </c>
      <c r="G16" s="34" t="s">
        <v>168</v>
      </c>
      <c r="H16" s="35">
        <v>26463</v>
      </c>
      <c r="I16" s="36">
        <f t="shared" si="0"/>
        <v>17168</v>
      </c>
      <c r="J16" s="37" t="s">
        <v>115</v>
      </c>
      <c r="K16" s="75" t="s">
        <v>169</v>
      </c>
      <c r="L16" s="76">
        <v>1</v>
      </c>
      <c r="M16" s="181">
        <v>0.8901</v>
      </c>
      <c r="N16" s="79">
        <v>1.0427083333333334E-3</v>
      </c>
      <c r="O16" s="79">
        <f t="shared" si="1"/>
        <v>1.0427083333333334E-3</v>
      </c>
      <c r="P16" s="79">
        <f t="shared" si="1"/>
        <v>9.2811468750000003E-4</v>
      </c>
      <c r="Q16" s="181"/>
    </row>
    <row r="17" spans="1:17" ht="18" customHeight="1" x14ac:dyDescent="0.2">
      <c r="A17" s="179">
        <v>1</v>
      </c>
      <c r="B17" s="180">
        <v>8</v>
      </c>
      <c r="C17" s="82">
        <v>1</v>
      </c>
      <c r="D17" s="180"/>
      <c r="E17" s="59">
        <v>47</v>
      </c>
      <c r="F17" s="33" t="s">
        <v>210</v>
      </c>
      <c r="G17" s="34" t="s">
        <v>211</v>
      </c>
      <c r="H17" s="35">
        <v>36906</v>
      </c>
      <c r="I17" s="36">
        <f t="shared" si="0"/>
        <v>6725</v>
      </c>
      <c r="J17" s="37" t="s">
        <v>45</v>
      </c>
      <c r="K17" s="75" t="s">
        <v>112</v>
      </c>
      <c r="L17" s="76">
        <v>1</v>
      </c>
      <c r="M17" s="181"/>
      <c r="N17" s="79">
        <v>1.0429398148148149E-3</v>
      </c>
      <c r="O17" s="79">
        <f t="shared" si="1"/>
        <v>1.0429398148148149E-3</v>
      </c>
      <c r="P17" s="79">
        <f t="shared" si="1"/>
        <v>0</v>
      </c>
      <c r="Q17" s="181" t="s">
        <v>119</v>
      </c>
    </row>
  </sheetData>
  <mergeCells count="16">
    <mergeCell ref="I7:J7"/>
    <mergeCell ref="A8:A9"/>
    <mergeCell ref="B8:D8"/>
    <mergeCell ref="E8:E9"/>
    <mergeCell ref="F8:F9"/>
    <mergeCell ref="G8:G9"/>
    <mergeCell ref="H8:H9"/>
    <mergeCell ref="I8:I9"/>
    <mergeCell ref="J8:J9"/>
    <mergeCell ref="Q8:Q9"/>
    <mergeCell ref="K8:K9"/>
    <mergeCell ref="L8:L9"/>
    <mergeCell ref="M8:M9"/>
    <mergeCell ref="N8:N9"/>
    <mergeCell ref="O8:O9"/>
    <mergeCell ref="P8:P9"/>
  </mergeCells>
  <printOptions horizontalCentered="1"/>
  <pageMargins left="0.39370078740157483" right="0.39370078740157483" top="0.80870078740157481" bottom="0.39370078740157483" header="0.4" footer="0.51181102362204722"/>
  <pageSetup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9"/>
  <sheetViews>
    <sheetView showZeros="0" workbookViewId="0">
      <selection activeCell="A4" sqref="A4"/>
    </sheetView>
  </sheetViews>
  <sheetFormatPr defaultRowHeight="12.75" x14ac:dyDescent="0.2"/>
  <cols>
    <col min="1" max="1" width="5.42578125" style="48" bestFit="1" customWidth="1"/>
    <col min="2" max="2" width="5.42578125" style="48" customWidth="1"/>
    <col min="3" max="3" width="4.5703125" style="48" customWidth="1"/>
    <col min="4" max="4" width="10.5703125" style="48" bestFit="1" customWidth="1"/>
    <col min="5" max="5" width="13.28515625" style="48" customWidth="1"/>
    <col min="6" max="6" width="9" style="69" customWidth="1"/>
    <col min="7" max="7" width="5" style="48" bestFit="1" customWidth="1"/>
    <col min="8" max="8" width="3.42578125" style="48" customWidth="1"/>
    <col min="9" max="9" width="7.5703125" style="48" bestFit="1" customWidth="1"/>
    <col min="10" max="10" width="4.42578125" style="48" customWidth="1"/>
    <col min="11" max="11" width="9.5703125" style="70" customWidth="1"/>
    <col min="12" max="12" width="7.85546875" style="70" customWidth="1"/>
    <col min="13" max="13" width="12.140625" style="48" customWidth="1"/>
    <col min="14" max="18" width="9.5703125" style="48" customWidth="1"/>
    <col min="19" max="16384" width="9.140625" style="48"/>
  </cols>
  <sheetData>
    <row r="1" spans="1:18" ht="20.25" customHeight="1" x14ac:dyDescent="0.3">
      <c r="A1" s="13" t="s">
        <v>8</v>
      </c>
      <c r="B1" s="13"/>
      <c r="C1" s="14"/>
      <c r="D1" s="15"/>
      <c r="E1" s="45"/>
      <c r="F1" s="46"/>
      <c r="G1" s="45"/>
      <c r="H1" s="45"/>
      <c r="I1" s="45"/>
      <c r="J1" s="45"/>
      <c r="K1" s="47"/>
      <c r="L1" s="47"/>
    </row>
    <row r="2" spans="1:18" ht="12.75" customHeight="1" x14ac:dyDescent="0.2">
      <c r="A2" s="14"/>
      <c r="B2" s="14"/>
      <c r="C2" s="14"/>
      <c r="D2" s="18" t="s">
        <v>9</v>
      </c>
      <c r="E2" s="49"/>
      <c r="F2" s="50"/>
      <c r="G2" s="49"/>
      <c r="H2" s="49"/>
      <c r="I2" s="49"/>
      <c r="J2" s="49"/>
      <c r="K2" s="51"/>
      <c r="L2" s="51"/>
    </row>
    <row r="3" spans="1:18" ht="12.75" customHeight="1" x14ac:dyDescent="0.2">
      <c r="C3" s="52"/>
      <c r="D3" s="49"/>
      <c r="E3" s="49"/>
      <c r="F3" s="50"/>
      <c r="G3" s="49"/>
      <c r="H3" s="49"/>
      <c r="I3" s="49"/>
      <c r="J3" s="49"/>
      <c r="K3" s="51"/>
      <c r="L3" s="51"/>
    </row>
    <row r="4" spans="1:18" ht="20.100000000000001" customHeight="1" x14ac:dyDescent="0.2">
      <c r="A4" s="53"/>
      <c r="B4" s="53"/>
      <c r="C4" s="53"/>
      <c r="D4" s="54" t="s">
        <v>63</v>
      </c>
      <c r="E4" s="53"/>
      <c r="F4" s="55"/>
      <c r="G4" s="53"/>
      <c r="H4" s="53"/>
      <c r="I4" s="53"/>
      <c r="J4" s="53"/>
      <c r="K4" s="56"/>
      <c r="L4" s="56"/>
      <c r="M4" s="53"/>
      <c r="N4" s="53"/>
      <c r="O4" s="53"/>
      <c r="P4" s="53"/>
      <c r="Q4" s="53"/>
      <c r="R4" s="53"/>
    </row>
    <row r="5" spans="1:18" ht="2.1" customHeight="1" x14ac:dyDescent="0.2">
      <c r="A5" s="53"/>
      <c r="B5" s="53"/>
      <c r="C5" s="53"/>
      <c r="D5" s="53"/>
      <c r="E5" s="53"/>
      <c r="F5" s="55"/>
      <c r="G5" s="53"/>
      <c r="H5" s="53"/>
      <c r="I5" s="53"/>
      <c r="J5" s="53"/>
      <c r="K5" s="56"/>
      <c r="L5" s="56"/>
      <c r="M5" s="53"/>
      <c r="N5" s="53"/>
      <c r="O5" s="53"/>
      <c r="P5" s="53"/>
      <c r="Q5" s="53"/>
      <c r="R5" s="53"/>
    </row>
    <row r="6" spans="1:18" ht="20.100000000000001" customHeight="1" x14ac:dyDescent="0.2">
      <c r="A6" s="57" t="s">
        <v>11</v>
      </c>
      <c r="B6" s="287" t="s">
        <v>64</v>
      </c>
      <c r="C6" s="275" t="s">
        <v>65</v>
      </c>
      <c r="D6" s="288" t="s">
        <v>13</v>
      </c>
      <c r="E6" s="290" t="s">
        <v>14</v>
      </c>
      <c r="F6" s="274" t="s">
        <v>15</v>
      </c>
      <c r="G6" s="281" t="s">
        <v>16</v>
      </c>
      <c r="H6" s="281" t="s">
        <v>17</v>
      </c>
      <c r="I6" s="281" t="s">
        <v>18</v>
      </c>
      <c r="J6" s="281" t="s">
        <v>19</v>
      </c>
      <c r="K6" s="283" t="s">
        <v>66</v>
      </c>
      <c r="L6" s="285" t="s">
        <v>23</v>
      </c>
      <c r="M6" s="229" t="s">
        <v>25</v>
      </c>
      <c r="N6" s="53"/>
      <c r="O6" s="53"/>
      <c r="P6" s="53"/>
      <c r="Q6" s="53"/>
      <c r="R6" s="53"/>
    </row>
    <row r="7" spans="1:18" ht="15" customHeight="1" x14ac:dyDescent="0.2">
      <c r="A7" s="59" t="s">
        <v>67</v>
      </c>
      <c r="B7" s="287"/>
      <c r="C7" s="275"/>
      <c r="D7" s="289"/>
      <c r="E7" s="291"/>
      <c r="F7" s="274"/>
      <c r="G7" s="282"/>
      <c r="H7" s="282"/>
      <c r="I7" s="282"/>
      <c r="J7" s="282"/>
      <c r="K7" s="284"/>
      <c r="L7" s="286"/>
      <c r="M7" s="230"/>
      <c r="N7" s="53"/>
      <c r="O7" s="53"/>
      <c r="P7" s="53"/>
      <c r="Q7" s="53"/>
      <c r="R7" s="53"/>
    </row>
    <row r="8" spans="1:18" ht="18" customHeight="1" x14ac:dyDescent="0.2">
      <c r="A8" s="59">
        <v>1</v>
      </c>
      <c r="B8" s="59">
        <v>1</v>
      </c>
      <c r="C8" s="59">
        <v>22</v>
      </c>
      <c r="D8" s="60" t="s">
        <v>68</v>
      </c>
      <c r="E8" s="61" t="s">
        <v>69</v>
      </c>
      <c r="F8" s="62">
        <v>38430</v>
      </c>
      <c r="G8" s="63">
        <f>IF(COUNT(F8)=0,"---",43631-F8)</f>
        <v>5201</v>
      </c>
      <c r="H8" s="64" t="s">
        <v>70</v>
      </c>
      <c r="I8" s="65" t="s">
        <v>71</v>
      </c>
      <c r="J8" s="66">
        <v>1</v>
      </c>
      <c r="K8" s="67" t="s">
        <v>72</v>
      </c>
      <c r="L8" s="67" t="s">
        <v>72</v>
      </c>
      <c r="M8" s="68" t="s">
        <v>73</v>
      </c>
      <c r="N8" s="53"/>
    </row>
    <row r="9" spans="1:18" ht="18" customHeight="1" x14ac:dyDescent="0.2">
      <c r="A9" s="59">
        <v>2</v>
      </c>
      <c r="B9" s="59">
        <v>2</v>
      </c>
      <c r="C9" s="59">
        <v>25</v>
      </c>
      <c r="D9" s="60" t="s">
        <v>74</v>
      </c>
      <c r="E9" s="61" t="s">
        <v>75</v>
      </c>
      <c r="F9" s="62">
        <v>38438</v>
      </c>
      <c r="G9" s="63">
        <f>IF(COUNT(F9)=0,"---",43631-F9)</f>
        <v>5193</v>
      </c>
      <c r="H9" s="64" t="s">
        <v>70</v>
      </c>
      <c r="I9" s="65" t="s">
        <v>71</v>
      </c>
      <c r="J9" s="66">
        <v>1</v>
      </c>
      <c r="K9" s="67" t="s">
        <v>76</v>
      </c>
      <c r="L9" s="67" t="s">
        <v>76</v>
      </c>
      <c r="M9" s="68" t="s">
        <v>73</v>
      </c>
      <c r="N9" s="53"/>
    </row>
  </sheetData>
  <mergeCells count="12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Virselis</vt:lpstr>
      <vt:lpstr>60 M V ja</vt:lpstr>
      <vt:lpstr>100 M s jn vet</vt:lpstr>
      <vt:lpstr>100 V s jn vet</vt:lpstr>
      <vt:lpstr>200 M s</vt:lpstr>
      <vt:lpstr>200 V s</vt:lpstr>
      <vt:lpstr>400 M s j v</vt:lpstr>
      <vt:lpstr>400 V jn vet</vt:lpstr>
      <vt:lpstr>600 M ja</vt:lpstr>
      <vt:lpstr>800 M V s jn</vt:lpstr>
      <vt:lpstr>1500 M s vet</vt:lpstr>
      <vt:lpstr>1500 V s vet jn</vt:lpstr>
      <vt:lpstr>5000 M V</vt:lpstr>
      <vt:lpstr>Ietis V</vt:lpstr>
      <vt:lpstr>Aukštis M s</vt:lpstr>
      <vt:lpstr>Aukštis V s</vt:lpstr>
      <vt:lpstr>Tolis M</vt:lpstr>
      <vt:lpstr>Tolis V</vt:lpstr>
      <vt:lpstr>Diskas M s vet</vt:lpstr>
      <vt:lpstr>Diskas V</vt:lpstr>
      <vt:lpstr>Diskas V vet</vt:lpstr>
      <vt:lpstr>Kamuoliukas M V ja</vt:lpstr>
      <vt:lpstr>Rutulys M jn vet</vt:lpstr>
      <vt:lpstr>Rutulys V jn v</vt:lpstr>
      <vt:lpstr>Rutulys M V 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Birute</dc:creator>
  <cp:lastModifiedBy>Birute</cp:lastModifiedBy>
  <cp:lastPrinted>2019-06-16T09:13:13Z</cp:lastPrinted>
  <dcterms:created xsi:type="dcterms:W3CDTF">2019-06-15T14:02:01Z</dcterms:created>
  <dcterms:modified xsi:type="dcterms:W3CDTF">2019-06-16T09:17:25Z</dcterms:modified>
</cp:coreProperties>
</file>