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440" windowHeight="9555"/>
  </bookViews>
  <sheets>
    <sheet name="Viršelis" sheetId="11" r:id="rId1"/>
    <sheet name="60 M" sheetId="34" r:id="rId2"/>
    <sheet name="60 V" sheetId="25" r:id="rId3"/>
    <sheet name="200 M" sheetId="16" r:id="rId4"/>
    <sheet name="200 V" sheetId="17" r:id="rId5"/>
    <sheet name="400 M" sheetId="3" r:id="rId6"/>
    <sheet name="400 V" sheetId="4" r:id="rId7"/>
    <sheet name="800 M" sheetId="20" r:id="rId8"/>
    <sheet name="800 V" sheetId="21" r:id="rId9"/>
    <sheet name="1500 M" sheetId="5" r:id="rId10"/>
    <sheet name="1500 V" sheetId="6" r:id="rId11"/>
    <sheet name="3000 M" sheetId="22" r:id="rId12"/>
    <sheet name="3000 V" sheetId="23" r:id="rId13"/>
    <sheet name="Aukštis M " sheetId="28" r:id="rId14"/>
    <sheet name="Aukštis V" sheetId="37" r:id="rId15"/>
    <sheet name="Tolis M " sheetId="43" r:id="rId16"/>
    <sheet name="Tolis V" sheetId="41" r:id="rId17"/>
    <sheet name="Rutulys M" sheetId="36" r:id="rId18"/>
    <sheet name="Rutulys V" sheetId="38" r:id="rId19"/>
    <sheet name="Rutulys M vet " sheetId="40" r:id="rId20"/>
    <sheet name="Rutulys V vet" sheetId="42" r:id="rId21"/>
  </sheets>
  <definedNames>
    <definedName name="_xlnm._FilterDatabase" localSheetId="9" hidden="1">'1500 M'!#REF!</definedName>
    <definedName name="_xlnm._FilterDatabase" localSheetId="19" hidden="1">'Rutulys M vet '!$A$17:$V$18</definedName>
    <definedName name="_xlnm._FilterDatabase" localSheetId="18" hidden="1">'Rutulys V'!$A$7:$S$8</definedName>
    <definedName name="_xlnm._FilterDatabase" localSheetId="20" hidden="1">'Rutulys V vet'!$A$8:$AA$9</definedName>
  </definedNames>
  <calcPr calcId="145621"/>
</workbook>
</file>

<file path=xl/calcChain.xml><?xml version="1.0" encoding="utf-8"?>
<calcChain xmlns="http://schemas.openxmlformats.org/spreadsheetml/2006/main">
  <c r="U17" i="43" l="1"/>
  <c r="V17" i="43" s="1"/>
  <c r="W17" i="43" s="1"/>
  <c r="I17" i="43"/>
  <c r="U16" i="43"/>
  <c r="V16" i="43" s="1"/>
  <c r="W16" i="43" s="1"/>
  <c r="I16" i="43"/>
  <c r="U15" i="43"/>
  <c r="V15" i="43" s="1"/>
  <c r="W15" i="43" s="1"/>
  <c r="I15" i="43"/>
  <c r="U14" i="43"/>
  <c r="V14" i="43" s="1"/>
  <c r="W14" i="43" s="1"/>
  <c r="I14" i="43"/>
  <c r="U13" i="43"/>
  <c r="V13" i="43" s="1"/>
  <c r="W13" i="43" s="1"/>
  <c r="I13" i="43"/>
  <c r="V12" i="43"/>
  <c r="W12" i="43" s="1"/>
  <c r="U12" i="43"/>
  <c r="I12" i="43"/>
  <c r="U11" i="43"/>
  <c r="V11" i="43" s="1"/>
  <c r="W11" i="43" s="1"/>
  <c r="I11" i="43"/>
  <c r="U10" i="43"/>
  <c r="V10" i="43" s="1"/>
  <c r="W10" i="43" s="1"/>
  <c r="I10" i="43"/>
  <c r="U9" i="43"/>
  <c r="V9" i="43" s="1"/>
  <c r="W9" i="43" s="1"/>
  <c r="I9" i="43"/>
  <c r="T26" i="42" l="1"/>
  <c r="U26" i="42" s="1"/>
  <c r="S26" i="42"/>
  <c r="F26" i="42"/>
  <c r="S25" i="42"/>
  <c r="T25" i="42" s="1"/>
  <c r="U25" i="42" s="1"/>
  <c r="F25" i="42"/>
  <c r="S24" i="42"/>
  <c r="T24" i="42" s="1"/>
  <c r="U24" i="42" s="1"/>
  <c r="F24" i="42"/>
  <c r="S23" i="42"/>
  <c r="T23" i="42" s="1"/>
  <c r="U23" i="42" s="1"/>
  <c r="F23" i="42"/>
  <c r="S22" i="42"/>
  <c r="T22" i="42" s="1"/>
  <c r="U22" i="42" s="1"/>
  <c r="F22" i="42"/>
  <c r="S21" i="42"/>
  <c r="T21" i="42" s="1"/>
  <c r="U21" i="42" s="1"/>
  <c r="F21" i="42"/>
  <c r="S20" i="42"/>
  <c r="T20" i="42" s="1"/>
  <c r="U20" i="42" s="1"/>
  <c r="F20" i="42"/>
  <c r="S19" i="42"/>
  <c r="T19" i="42" s="1"/>
  <c r="U19" i="42" s="1"/>
  <c r="F19" i="42"/>
  <c r="S11" i="42"/>
  <c r="T11" i="42" s="1"/>
  <c r="F11" i="42"/>
  <c r="S10" i="42"/>
  <c r="T10" i="42" s="1"/>
  <c r="F10" i="42"/>
  <c r="I26" i="41" l="1"/>
  <c r="I25" i="41"/>
  <c r="U24" i="41"/>
  <c r="V24" i="41" s="1"/>
  <c r="W24" i="41" s="1"/>
  <c r="I24" i="41"/>
  <c r="U23" i="41"/>
  <c r="V23" i="41" s="1"/>
  <c r="W23" i="41" s="1"/>
  <c r="I23" i="41"/>
  <c r="U22" i="41"/>
  <c r="V22" i="41" s="1"/>
  <c r="W22" i="41" s="1"/>
  <c r="I22" i="41"/>
  <c r="U21" i="41"/>
  <c r="V21" i="41" s="1"/>
  <c r="W21" i="41" s="1"/>
  <c r="I21" i="41"/>
  <c r="U20" i="41"/>
  <c r="V20" i="41" s="1"/>
  <c r="W20" i="41" s="1"/>
  <c r="I20" i="41"/>
  <c r="U19" i="41"/>
  <c r="V19" i="41" s="1"/>
  <c r="W19" i="41" s="1"/>
  <c r="I19" i="41"/>
  <c r="U18" i="41"/>
  <c r="V18" i="41" s="1"/>
  <c r="W18" i="41" s="1"/>
  <c r="I18" i="41"/>
  <c r="U17" i="41"/>
  <c r="V17" i="41" s="1"/>
  <c r="W17" i="41" s="1"/>
  <c r="I17" i="41"/>
  <c r="U16" i="41"/>
  <c r="V16" i="41" s="1"/>
  <c r="W16" i="41" s="1"/>
  <c r="I16" i="41"/>
  <c r="U15" i="41"/>
  <c r="V15" i="41" s="1"/>
  <c r="W15" i="41" s="1"/>
  <c r="I15" i="41"/>
  <c r="U14" i="41"/>
  <c r="V14" i="41" s="1"/>
  <c r="W14" i="41" s="1"/>
  <c r="I14" i="41"/>
  <c r="U13" i="41"/>
  <c r="V13" i="41" s="1"/>
  <c r="W13" i="41" s="1"/>
  <c r="I13" i="41"/>
  <c r="U12" i="41"/>
  <c r="V12" i="41" s="1"/>
  <c r="W12" i="41" s="1"/>
  <c r="I12" i="41"/>
  <c r="U11" i="41"/>
  <c r="V11" i="41" s="1"/>
  <c r="W11" i="41" s="1"/>
  <c r="I11" i="41"/>
  <c r="U10" i="41"/>
  <c r="V10" i="41" s="1"/>
  <c r="W10" i="41" s="1"/>
  <c r="I10" i="41"/>
  <c r="U9" i="41"/>
  <c r="V9" i="41" s="1"/>
  <c r="W9" i="41" s="1"/>
  <c r="I9" i="41"/>
  <c r="K12" i="23" l="1"/>
  <c r="F24" i="40"/>
  <c r="F23" i="40"/>
  <c r="R22" i="40"/>
  <c r="S22" i="40" s="1"/>
  <c r="T22" i="40" s="1"/>
  <c r="F22" i="40"/>
  <c r="R21" i="40"/>
  <c r="S21" i="40" s="1"/>
  <c r="T21" i="40" s="1"/>
  <c r="F21" i="40"/>
  <c r="R20" i="40"/>
  <c r="S20" i="40" s="1"/>
  <c r="T20" i="40" s="1"/>
  <c r="F20" i="40"/>
  <c r="R19" i="40"/>
  <c r="S19" i="40" s="1"/>
  <c r="T19" i="40" s="1"/>
  <c r="F19" i="40"/>
  <c r="R12" i="40"/>
  <c r="S12" i="40" s="1"/>
  <c r="T12" i="40" s="1"/>
  <c r="F12" i="40"/>
  <c r="R11" i="40"/>
  <c r="S11" i="40" s="1"/>
  <c r="T11" i="40" s="1"/>
  <c r="F11" i="40"/>
  <c r="R10" i="40"/>
  <c r="S10" i="40" s="1"/>
  <c r="T10" i="40" s="1"/>
  <c r="F10" i="40"/>
  <c r="R9" i="40"/>
  <c r="S9" i="40" s="1"/>
  <c r="T9" i="40" s="1"/>
  <c r="F9" i="40"/>
  <c r="K12" i="17" l="1"/>
  <c r="F12" i="17"/>
  <c r="K9" i="17"/>
  <c r="F9" i="17"/>
  <c r="P16" i="3"/>
  <c r="F15" i="38"/>
  <c r="Q14" i="38"/>
  <c r="R14" i="38" s="1"/>
  <c r="F14" i="38"/>
  <c r="Q13" i="38"/>
  <c r="R13" i="38" s="1"/>
  <c r="F13" i="38"/>
  <c r="Q12" i="38"/>
  <c r="R12" i="38" s="1"/>
  <c r="F12" i="38"/>
  <c r="Q11" i="38"/>
  <c r="R11" i="38" s="1"/>
  <c r="F11" i="38"/>
  <c r="Q10" i="38"/>
  <c r="R10" i="38" s="1"/>
  <c r="F10" i="38"/>
  <c r="Q9" i="38"/>
  <c r="R9" i="38" s="1"/>
  <c r="F9" i="38"/>
  <c r="Q10" i="3" l="1"/>
  <c r="Q11" i="3"/>
  <c r="Q14" i="3"/>
  <c r="Q9" i="3"/>
  <c r="Q15" i="3"/>
  <c r="N17" i="6" l="1"/>
  <c r="H17" i="6"/>
  <c r="S12" i="37"/>
  <c r="F12" i="37"/>
  <c r="S13" i="37"/>
  <c r="F13" i="37"/>
  <c r="F14" i="37"/>
  <c r="S9" i="37"/>
  <c r="F9" i="37"/>
  <c r="S10" i="37"/>
  <c r="F10" i="37"/>
  <c r="S11" i="37"/>
  <c r="F11" i="37"/>
  <c r="F19" i="36" l="1"/>
  <c r="F18" i="36"/>
  <c r="Q17" i="36"/>
  <c r="R17" i="36" s="1"/>
  <c r="F17" i="36"/>
  <c r="Q16" i="36"/>
  <c r="R16" i="36" s="1"/>
  <c r="F16" i="36"/>
  <c r="R15" i="36"/>
  <c r="Q15" i="36"/>
  <c r="F15" i="36"/>
  <c r="Q14" i="36"/>
  <c r="R14" i="36" s="1"/>
  <c r="F14" i="36"/>
  <c r="Q13" i="36"/>
  <c r="R13" i="36" s="1"/>
  <c r="F13" i="36"/>
  <c r="Q12" i="36"/>
  <c r="R12" i="36" s="1"/>
  <c r="F12" i="36"/>
  <c r="R11" i="36"/>
  <c r="Q11" i="36"/>
  <c r="F11" i="36"/>
  <c r="Q10" i="36"/>
  <c r="R10" i="36" s="1"/>
  <c r="F10" i="36"/>
  <c r="Q9" i="36"/>
  <c r="R9" i="36" s="1"/>
  <c r="F9" i="36"/>
  <c r="R25" i="34" l="1"/>
  <c r="S25" i="34" s="1"/>
  <c r="O25" i="34"/>
  <c r="P25" i="34" s="1"/>
  <c r="I25" i="34"/>
  <c r="R22" i="34"/>
  <c r="S22" i="34" s="1"/>
  <c r="O22" i="34"/>
  <c r="P22" i="34" s="1"/>
  <c r="I22" i="34"/>
  <c r="R18" i="34"/>
  <c r="S18" i="34" s="1"/>
  <c r="O18" i="34"/>
  <c r="P18" i="34" s="1"/>
  <c r="I18" i="34"/>
  <c r="R12" i="34"/>
  <c r="S12" i="34" s="1"/>
  <c r="O12" i="34"/>
  <c r="P12" i="34" s="1"/>
  <c r="I12" i="34"/>
  <c r="R28" i="34"/>
  <c r="S28" i="34" s="1"/>
  <c r="I28" i="34"/>
  <c r="R26" i="34"/>
  <c r="S26" i="34" s="1"/>
  <c r="O26" i="34"/>
  <c r="P26" i="34" s="1"/>
  <c r="I26" i="34"/>
  <c r="R24" i="34"/>
  <c r="S24" i="34" s="1"/>
  <c r="O24" i="34"/>
  <c r="P24" i="34" s="1"/>
  <c r="I24" i="34"/>
  <c r="R14" i="34"/>
  <c r="S14" i="34" s="1"/>
  <c r="O14" i="34"/>
  <c r="P14" i="34" s="1"/>
  <c r="I14" i="34"/>
  <c r="R11" i="34"/>
  <c r="S11" i="34" s="1"/>
  <c r="O11" i="34"/>
  <c r="P11" i="34" s="1"/>
  <c r="I11" i="34"/>
  <c r="R30" i="34"/>
  <c r="S30" i="34" s="1"/>
  <c r="I30" i="34"/>
  <c r="R20" i="34"/>
  <c r="S20" i="34" s="1"/>
  <c r="O20" i="34"/>
  <c r="P20" i="34" s="1"/>
  <c r="I20" i="34"/>
  <c r="R19" i="34"/>
  <c r="S19" i="34" s="1"/>
  <c r="O19" i="34"/>
  <c r="P19" i="34" s="1"/>
  <c r="I19" i="34"/>
  <c r="R10" i="34"/>
  <c r="S10" i="34" s="1"/>
  <c r="O10" i="34"/>
  <c r="P10" i="34" s="1"/>
  <c r="I10" i="34"/>
  <c r="R27" i="34"/>
  <c r="S27" i="34" s="1"/>
  <c r="O27" i="34"/>
  <c r="P27" i="34" s="1"/>
  <c r="I27" i="34"/>
  <c r="R29" i="34"/>
  <c r="S29" i="34" s="1"/>
  <c r="I29" i="34"/>
  <c r="R23" i="34"/>
  <c r="S23" i="34" s="1"/>
  <c r="O23" i="34"/>
  <c r="P23" i="34" s="1"/>
  <c r="I23" i="34"/>
  <c r="R21" i="34"/>
  <c r="S21" i="34" s="1"/>
  <c r="O21" i="34"/>
  <c r="P21" i="34" s="1"/>
  <c r="I21" i="34"/>
  <c r="R13" i="34"/>
  <c r="S13" i="34" s="1"/>
  <c r="O13" i="34"/>
  <c r="P13" i="34" s="1"/>
  <c r="I13" i="34"/>
  <c r="R9" i="34"/>
  <c r="S9" i="34" s="1"/>
  <c r="O9" i="34"/>
  <c r="P9" i="34" s="1"/>
  <c r="I9" i="34"/>
  <c r="R9" i="28" l="1"/>
  <c r="R10" i="28"/>
  <c r="F10" i="28"/>
  <c r="F9" i="28"/>
  <c r="K9" i="22" l="1"/>
  <c r="K10" i="22"/>
  <c r="F9" i="22"/>
  <c r="F10" i="22"/>
  <c r="K11" i="23"/>
  <c r="K10" i="23"/>
  <c r="K9" i="23"/>
  <c r="F9" i="23"/>
  <c r="F10" i="23"/>
  <c r="F13" i="23"/>
  <c r="F14" i="23"/>
  <c r="F12" i="23"/>
  <c r="F11" i="23"/>
  <c r="F15" i="23"/>
  <c r="N16" i="6"/>
  <c r="O16" i="6" s="1"/>
  <c r="N15" i="6"/>
  <c r="O15" i="6" s="1"/>
  <c r="N18" i="6"/>
  <c r="O18" i="6" s="1"/>
  <c r="N12" i="6"/>
  <c r="O12" i="6" s="1"/>
  <c r="N14" i="6"/>
  <c r="O14" i="6" s="1"/>
  <c r="N13" i="6"/>
  <c r="O13" i="6" s="1"/>
  <c r="N11" i="6"/>
  <c r="O11" i="6" s="1"/>
  <c r="N10" i="6"/>
  <c r="O10" i="6" s="1"/>
  <c r="N9" i="6"/>
  <c r="O9" i="6" s="1"/>
  <c r="H16" i="6"/>
  <c r="H15" i="6"/>
  <c r="H18" i="6"/>
  <c r="H12" i="6"/>
  <c r="H14" i="6"/>
  <c r="H13" i="6"/>
  <c r="H11" i="6"/>
  <c r="H10" i="6"/>
  <c r="H9" i="6"/>
  <c r="M13" i="5"/>
  <c r="N13" i="5" s="1"/>
  <c r="M9" i="5"/>
  <c r="N9" i="5" s="1"/>
  <c r="M10" i="5"/>
  <c r="N10" i="5" s="1"/>
  <c r="M12" i="5"/>
  <c r="N12" i="5" s="1"/>
  <c r="M11" i="5"/>
  <c r="N11" i="5" s="1"/>
  <c r="G13" i="5"/>
  <c r="G9" i="5"/>
  <c r="G10" i="5"/>
  <c r="G14" i="5"/>
  <c r="G12" i="5"/>
  <c r="G11" i="5"/>
  <c r="L9" i="21"/>
  <c r="L10" i="21"/>
  <c r="L8" i="21"/>
  <c r="L12" i="21"/>
  <c r="L11" i="21"/>
  <c r="G13" i="21"/>
  <c r="G9" i="21"/>
  <c r="G10" i="21"/>
  <c r="G8" i="21"/>
  <c r="G12" i="21"/>
  <c r="G11" i="21"/>
  <c r="M9" i="20"/>
  <c r="M8" i="20"/>
  <c r="M11" i="20"/>
  <c r="M10" i="20"/>
  <c r="H9" i="20"/>
  <c r="H8" i="20"/>
  <c r="H11" i="20"/>
  <c r="H10" i="20"/>
  <c r="P15" i="3" l="1"/>
  <c r="Q16" i="3"/>
  <c r="P11" i="3"/>
  <c r="P10" i="3"/>
  <c r="P9" i="3"/>
  <c r="P12" i="3"/>
  <c r="Q12" i="3" s="1"/>
  <c r="P14" i="3"/>
  <c r="P13" i="3"/>
  <c r="Q13" i="3" s="1"/>
  <c r="I15" i="3"/>
  <c r="I16" i="3"/>
  <c r="I11" i="3"/>
  <c r="I10" i="3"/>
  <c r="I9" i="3"/>
  <c r="I12" i="3"/>
  <c r="I14" i="3"/>
  <c r="I13" i="3"/>
  <c r="O9" i="4"/>
  <c r="P9" i="4" s="1"/>
  <c r="O15" i="4"/>
  <c r="P15" i="4" s="1"/>
  <c r="O13" i="4"/>
  <c r="P13" i="4" s="1"/>
  <c r="O10" i="4"/>
  <c r="P10" i="4" s="1"/>
  <c r="O16" i="4"/>
  <c r="P16" i="4" s="1"/>
  <c r="O11" i="4"/>
  <c r="P11" i="4" s="1"/>
  <c r="O12" i="4"/>
  <c r="P12" i="4" s="1"/>
  <c r="O14" i="4"/>
  <c r="P14" i="4" s="1"/>
  <c r="I12" i="4"/>
  <c r="I11" i="4"/>
  <c r="I16" i="4"/>
  <c r="I17" i="4"/>
  <c r="I10" i="4"/>
  <c r="I13" i="4"/>
  <c r="I15" i="4"/>
  <c r="I9" i="4"/>
  <c r="I14" i="4"/>
  <c r="K9" i="16"/>
  <c r="K11" i="16"/>
  <c r="K10" i="16"/>
  <c r="K15" i="17"/>
  <c r="K10" i="17"/>
  <c r="K11" i="17"/>
  <c r="K13" i="17"/>
  <c r="K16" i="17"/>
  <c r="K17" i="17"/>
  <c r="K14" i="17"/>
  <c r="F15" i="17"/>
  <c r="F13" i="17"/>
  <c r="F18" i="17"/>
  <c r="F10" i="17"/>
  <c r="F20" i="17"/>
  <c r="F17" i="17"/>
  <c r="F19" i="17"/>
  <c r="F11" i="17"/>
  <c r="F14" i="17"/>
  <c r="F16" i="17"/>
  <c r="F11" i="16"/>
  <c r="F12" i="16"/>
  <c r="F9" i="16"/>
  <c r="F10" i="16"/>
  <c r="O22" i="25" l="1"/>
  <c r="P22" i="25" s="1"/>
  <c r="O12" i="25"/>
  <c r="P12" i="25" s="1"/>
  <c r="O27" i="25"/>
  <c r="P27" i="25" s="1"/>
  <c r="O10" i="25"/>
  <c r="P10" i="25" s="1"/>
  <c r="O19" i="25"/>
  <c r="P19" i="25" s="1"/>
  <c r="O11" i="25"/>
  <c r="P11" i="25" s="1"/>
  <c r="O18" i="25"/>
  <c r="P18" i="25" s="1"/>
  <c r="O9" i="25"/>
  <c r="P9" i="25" s="1"/>
  <c r="O17" i="25"/>
  <c r="P17" i="25" s="1"/>
  <c r="O23" i="25"/>
  <c r="P23" i="25" s="1"/>
  <c r="O20" i="25"/>
  <c r="P20" i="25" s="1"/>
  <c r="O26" i="25"/>
  <c r="P26" i="25" s="1"/>
  <c r="O16" i="25"/>
  <c r="P16" i="25" s="1"/>
  <c r="O21" i="25"/>
  <c r="P21" i="25" s="1"/>
  <c r="O28" i="25"/>
  <c r="P28" i="25" s="1"/>
  <c r="O25" i="25"/>
  <c r="P25" i="25" s="1"/>
  <c r="R22" i="25"/>
  <c r="S22" i="25" s="1"/>
  <c r="R12" i="25"/>
  <c r="S12" i="25" s="1"/>
  <c r="R29" i="25"/>
  <c r="S29" i="25" s="1"/>
  <c r="R27" i="25"/>
  <c r="S27" i="25" s="1"/>
  <c r="R10" i="25"/>
  <c r="S10" i="25" s="1"/>
  <c r="R19" i="25"/>
  <c r="S19" i="25" s="1"/>
  <c r="R31" i="25"/>
  <c r="S31" i="25" s="1"/>
  <c r="R11" i="25"/>
  <c r="S11" i="25" s="1"/>
  <c r="R18" i="25"/>
  <c r="S18" i="25" s="1"/>
  <c r="R9" i="25"/>
  <c r="S9" i="25" s="1"/>
  <c r="R17" i="25"/>
  <c r="S17" i="25" s="1"/>
  <c r="R23" i="25"/>
  <c r="S23" i="25" s="1"/>
  <c r="R30" i="25"/>
  <c r="S30" i="25" s="1"/>
  <c r="R20" i="25"/>
  <c r="S20" i="25" s="1"/>
  <c r="R26" i="25"/>
  <c r="S26" i="25" s="1"/>
  <c r="R16" i="25"/>
  <c r="S16" i="25" s="1"/>
  <c r="R21" i="25"/>
  <c r="S21" i="25" s="1"/>
  <c r="R28" i="25"/>
  <c r="S28" i="25" s="1"/>
  <c r="R25" i="25"/>
  <c r="S25" i="25" s="1"/>
  <c r="R24" i="25"/>
  <c r="S24" i="25" s="1"/>
  <c r="O24" i="25"/>
  <c r="P24" i="25" s="1"/>
  <c r="I25" i="25"/>
  <c r="I28" i="25"/>
  <c r="I21" i="25"/>
  <c r="I16" i="25"/>
  <c r="I26" i="25"/>
  <c r="I20" i="25"/>
  <c r="I30" i="25"/>
  <c r="I23" i="25"/>
  <c r="I17" i="25"/>
  <c r="I9" i="25"/>
  <c r="I18" i="25"/>
  <c r="I11" i="25"/>
  <c r="I31" i="25"/>
  <c r="I19" i="25"/>
  <c r="I10" i="25"/>
  <c r="I27" i="25"/>
  <c r="I29" i="25"/>
  <c r="I12" i="25"/>
  <c r="I22" i="25"/>
  <c r="I24" i="25"/>
</calcChain>
</file>

<file path=xl/sharedStrings.xml><?xml version="1.0" encoding="utf-8"?>
<sst xmlns="http://schemas.openxmlformats.org/spreadsheetml/2006/main" count="1518" uniqueCount="245">
  <si>
    <t>60 m bėgimas moterims</t>
  </si>
  <si>
    <t>Finalas</t>
  </si>
  <si>
    <t>Atrankos bėg.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</si>
  <si>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</si>
  <si>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</si>
  <si>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</si>
  <si>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</si>
  <si>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</si>
  <si>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</si>
  <si>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</si>
  <si>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</si>
  <si>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Miestas</t>
  </si>
  <si>
    <t>Koef.</t>
  </si>
  <si>
    <t>Vet. koef.</t>
  </si>
  <si>
    <t>Rez.</t>
  </si>
  <si>
    <t>Rez. su koef.</t>
  </si>
  <si>
    <t>Vet. rez.</t>
  </si>
  <si>
    <t>Treneris</t>
  </si>
  <si>
    <t>S</t>
  </si>
  <si>
    <t>JN</t>
  </si>
  <si>
    <t>JA</t>
  </si>
  <si>
    <t>V</t>
  </si>
  <si>
    <t>Gluosnė</t>
  </si>
  <si>
    <t>Norkutė</t>
  </si>
  <si>
    <t>B2</t>
  </si>
  <si>
    <t>Šaltinis</t>
  </si>
  <si>
    <t>savarankiškai</t>
  </si>
  <si>
    <t>Monika</t>
  </si>
  <si>
    <t>Aželionytė</t>
  </si>
  <si>
    <t>L.Balsys</t>
  </si>
  <si>
    <t>Živilė</t>
  </si>
  <si>
    <t>Karoblienė</t>
  </si>
  <si>
    <t>B3</t>
  </si>
  <si>
    <t>Perkūnas</t>
  </si>
  <si>
    <t>Savarankiškai</t>
  </si>
  <si>
    <t>D.Jusys</t>
  </si>
  <si>
    <t>Kristina</t>
  </si>
  <si>
    <t>Mačiutaitė</t>
  </si>
  <si>
    <t>B2/3</t>
  </si>
  <si>
    <t>Parolimpietis</t>
  </si>
  <si>
    <t>Ilona</t>
  </si>
  <si>
    <t>Mielkaitytė</t>
  </si>
  <si>
    <t>Sveikata</t>
  </si>
  <si>
    <t>Giedrė</t>
  </si>
  <si>
    <t>Dileta</t>
  </si>
  <si>
    <t>Aleknavičiūtė</t>
  </si>
  <si>
    <t>Šviesa</t>
  </si>
  <si>
    <t>Dangutė</t>
  </si>
  <si>
    <t>Skėrienė</t>
  </si>
  <si>
    <t>S.Sokolovas</t>
  </si>
  <si>
    <t>Gabrielė</t>
  </si>
  <si>
    <t>Eglinskaitė</t>
  </si>
  <si>
    <t>Vanda</t>
  </si>
  <si>
    <t>Vežbavičiūtė</t>
  </si>
  <si>
    <t>Vyžuonaitis</t>
  </si>
  <si>
    <t>Goda</t>
  </si>
  <si>
    <t>Aušrinė</t>
  </si>
  <si>
    <t>B1</t>
  </si>
  <si>
    <t>Ingrida</t>
  </si>
  <si>
    <t>Sigita</t>
  </si>
  <si>
    <t>Markevičienė</t>
  </si>
  <si>
    <t>60 m bėgimas vyrams</t>
  </si>
  <si>
    <t>Modestas</t>
  </si>
  <si>
    <t>Grauslys</t>
  </si>
  <si>
    <t>Petras</t>
  </si>
  <si>
    <t>Krapikas</t>
  </si>
  <si>
    <t>A.Buliuolis</t>
  </si>
  <si>
    <t>Vytautas</t>
  </si>
  <si>
    <t>Girnius</t>
  </si>
  <si>
    <t>Rokas</t>
  </si>
  <si>
    <t>Ažubalis</t>
  </si>
  <si>
    <t>Mindaugas</t>
  </si>
  <si>
    <t>Dvylaitis</t>
  </si>
  <si>
    <t>Pranas</t>
  </si>
  <si>
    <t>Pliuška</t>
  </si>
  <si>
    <t>Žygimantas</t>
  </si>
  <si>
    <t>Matusevičius</t>
  </si>
  <si>
    <t>Michailas</t>
  </si>
  <si>
    <t>Smirnovas</t>
  </si>
  <si>
    <t>Jakubauskas</t>
  </si>
  <si>
    <t>Aivaras</t>
  </si>
  <si>
    <t>Miliauskas</t>
  </si>
  <si>
    <t>Vincas</t>
  </si>
  <si>
    <t>Deividas</t>
  </si>
  <si>
    <t>400 m bėgimas moterims</t>
  </si>
  <si>
    <t>Rezultatas</t>
  </si>
  <si>
    <t>400 m bėgimas vyrams</t>
  </si>
  <si>
    <t>Arvydas</t>
  </si>
  <si>
    <t>Markevičius</t>
  </si>
  <si>
    <t>Mantas</t>
  </si>
  <si>
    <t>Ernestas</t>
  </si>
  <si>
    <t>Kačiulis</t>
  </si>
  <si>
    <t>1500 m bėgimas moterims</t>
  </si>
  <si>
    <t>1500 m bėgimas vyrams</t>
  </si>
  <si>
    <t>Povilas</t>
  </si>
  <si>
    <t>Zigmantas</t>
  </si>
  <si>
    <t>Kęstutis</t>
  </si>
  <si>
    <t>Bartkėnas</t>
  </si>
  <si>
    <t>Rutulio stūmimas moterims</t>
  </si>
  <si>
    <t>Bandymai</t>
  </si>
  <si>
    <t>Eilė</t>
  </si>
  <si>
    <t>Diana</t>
  </si>
  <si>
    <t>Bartkėnienė</t>
  </si>
  <si>
    <t>Oksana</t>
  </si>
  <si>
    <t>Dobravolskaja</t>
  </si>
  <si>
    <t>Rutulio stūmimas vyrams</t>
  </si>
  <si>
    <t>Simas</t>
  </si>
  <si>
    <t>Devainis</t>
  </si>
  <si>
    <t>Šuolis į aukštį moterims</t>
  </si>
  <si>
    <t>Aukštis</t>
  </si>
  <si>
    <t>Šuolis į aukštį vyrams</t>
  </si>
  <si>
    <t>Juozas</t>
  </si>
  <si>
    <t>LIETUVOS AKLŲJŲ IR SILPNAREGIŲ</t>
  </si>
  <si>
    <t xml:space="preserve"> </t>
  </si>
  <si>
    <r>
      <t xml:space="preserve">Kaunas, </t>
    </r>
    <r>
      <rPr>
        <sz val="12"/>
        <rFont val="Times New Roman"/>
        <family val="1"/>
        <charset val="186"/>
      </rPr>
      <t>LSU A.Stanislovaičio lengvosios atletikos maniežas</t>
    </r>
  </si>
  <si>
    <t>Varžybų vyriausiasis teisėjas</t>
  </si>
  <si>
    <t>NINA GEDGAUDIENĖ</t>
  </si>
  <si>
    <t>Varžybų vyriausioji sekretorė</t>
  </si>
  <si>
    <t>3 kg.</t>
  </si>
  <si>
    <t>Girnienė</t>
  </si>
  <si>
    <t>Roma</t>
  </si>
  <si>
    <t>Įrankio svoris</t>
  </si>
  <si>
    <t>Rutulio stūmimas moterims veteranėms</t>
  </si>
  <si>
    <t>Trumpelis</t>
  </si>
  <si>
    <t>Edmundas</t>
  </si>
  <si>
    <t>Rutulio stūmimas vyrams veteranams</t>
  </si>
  <si>
    <t>Šuolis į tolį vyrams</t>
  </si>
  <si>
    <t>200 m bėgimas moterims</t>
  </si>
  <si>
    <t>200 m bėgimas vyrams</t>
  </si>
  <si>
    <t>800 m bėgimas moterims</t>
  </si>
  <si>
    <t>800 m bėgimas vyrams</t>
  </si>
  <si>
    <t>3000 m bėgimas moterims</t>
  </si>
  <si>
    <t>Balsys</t>
  </si>
  <si>
    <t>Linas</t>
  </si>
  <si>
    <t>3000 m bėgimas vyrams</t>
  </si>
  <si>
    <t>Rutulio stūmimas moterims jaunės</t>
  </si>
  <si>
    <t>Roza</t>
  </si>
  <si>
    <t>Nemoliajeva</t>
  </si>
  <si>
    <t>Salomėja</t>
  </si>
  <si>
    <t>Pilipavičienė</t>
  </si>
  <si>
    <t>A.Januškevičius</t>
  </si>
  <si>
    <t>Justė</t>
  </si>
  <si>
    <t>Urbonaitė</t>
  </si>
  <si>
    <t>Morkūnaitė</t>
  </si>
  <si>
    <t>Vėjas</t>
  </si>
  <si>
    <t>Anicetas</t>
  </si>
  <si>
    <t>Stankūnas</t>
  </si>
  <si>
    <t>Rimkus</t>
  </si>
  <si>
    <t>Denas</t>
  </si>
  <si>
    <t>Damskis</t>
  </si>
  <si>
    <t>Viktorija</t>
  </si>
  <si>
    <t>Andrej</t>
  </si>
  <si>
    <t>Konorev</t>
  </si>
  <si>
    <t>Martinavičius</t>
  </si>
  <si>
    <t>Ugnius</t>
  </si>
  <si>
    <t>Grigaitis</t>
  </si>
  <si>
    <t>Hermis</t>
  </si>
  <si>
    <t>Kasperavičius</t>
  </si>
  <si>
    <t>Mačiuta</t>
  </si>
  <si>
    <t>Eigminas</t>
  </si>
  <si>
    <t>Karolina</t>
  </si>
  <si>
    <t>BIRUTĖ ZACHARIENĖ</t>
  </si>
  <si>
    <t>Urbonavičiūtė</t>
  </si>
  <si>
    <t>Silva</t>
  </si>
  <si>
    <t>Mikitinienė</t>
  </si>
  <si>
    <t>2020 m. vasario 29 - kovo 1 d.</t>
  </si>
  <si>
    <t>L. Balsys</t>
  </si>
  <si>
    <t>B 3</t>
  </si>
  <si>
    <t>V.Ščiavinskas</t>
  </si>
  <si>
    <t>Marija</t>
  </si>
  <si>
    <t>Skripkaitytė</t>
  </si>
  <si>
    <t>J.Burakovas</t>
  </si>
  <si>
    <t>asmeniškai</t>
  </si>
  <si>
    <t>R.Urbonas</t>
  </si>
  <si>
    <t>Vitalija</t>
  </si>
  <si>
    <t>Vaičaitienė</t>
  </si>
  <si>
    <t>Stoškuvienė</t>
  </si>
  <si>
    <t>A.Miliauskas</t>
  </si>
  <si>
    <t>Daiva</t>
  </si>
  <si>
    <t>Mačiutienė</t>
  </si>
  <si>
    <t>B 2</t>
  </si>
  <si>
    <t>B 1</t>
  </si>
  <si>
    <t>Edvardas</t>
  </si>
  <si>
    <t>Medveckis</t>
  </si>
  <si>
    <t>Danielius</t>
  </si>
  <si>
    <t>Mikalauskas</t>
  </si>
  <si>
    <t>Piavgo</t>
  </si>
  <si>
    <t>Ainoras</t>
  </si>
  <si>
    <t>Dambrauskas</t>
  </si>
  <si>
    <t>D. Grigienė</t>
  </si>
  <si>
    <t>Osvaldas</t>
  </si>
  <si>
    <t>Kucavičius</t>
  </si>
  <si>
    <t>Tomas</t>
  </si>
  <si>
    <t>Žilinskas</t>
  </si>
  <si>
    <t xml:space="preserve">B1 </t>
  </si>
  <si>
    <t xml:space="preserve">B 2 </t>
  </si>
  <si>
    <t>Ignas</t>
  </si>
  <si>
    <t>Mišeikis</t>
  </si>
  <si>
    <t>Lėveris</t>
  </si>
  <si>
    <t>Kilminta</t>
  </si>
  <si>
    <t>Timofejevaitė</t>
  </si>
  <si>
    <t>Paulius</t>
  </si>
  <si>
    <t>Evelina</t>
  </si>
  <si>
    <t>Raugaitė</t>
  </si>
  <si>
    <t>Aušra</t>
  </si>
  <si>
    <t>Garunkšnytė</t>
  </si>
  <si>
    <t>Tiškevičius</t>
  </si>
  <si>
    <t>Saulius</t>
  </si>
  <si>
    <t>Leonavičius</t>
  </si>
  <si>
    <t>B2/B3</t>
  </si>
  <si>
    <t>Mikitinas</t>
  </si>
  <si>
    <t>Remigijus</t>
  </si>
  <si>
    <t>Bagdonas</t>
  </si>
  <si>
    <t>Antanas</t>
  </si>
  <si>
    <t>Voiciukaitė</t>
  </si>
  <si>
    <t>R.Plungė</t>
  </si>
  <si>
    <t>Kovėraitė</t>
  </si>
  <si>
    <t>Matas</t>
  </si>
  <si>
    <t>Steponavičius</t>
  </si>
  <si>
    <t>6 kg.</t>
  </si>
  <si>
    <t>5 kg.</t>
  </si>
  <si>
    <t>Rutulio stūmimas jaunimui</t>
  </si>
  <si>
    <t>Kaunas, 2020-02-29</t>
  </si>
  <si>
    <t>Kaunas, 2020-03-01</t>
  </si>
  <si>
    <t>B</t>
  </si>
  <si>
    <t>T</t>
  </si>
  <si>
    <t>b.k.</t>
  </si>
  <si>
    <t>DNS</t>
  </si>
  <si>
    <t>XO</t>
  </si>
  <si>
    <t>O</t>
  </si>
  <si>
    <t>XXX</t>
  </si>
  <si>
    <t>X</t>
  </si>
  <si>
    <t>_</t>
  </si>
  <si>
    <t>XX-</t>
  </si>
  <si>
    <t>XXO</t>
  </si>
  <si>
    <t xml:space="preserve">Palius </t>
  </si>
  <si>
    <t>Šuolis į tolį moterims</t>
  </si>
  <si>
    <t>-</t>
  </si>
  <si>
    <t>Suvestinė</t>
  </si>
  <si>
    <t>UŽDARŲ PATALPŲ ČEMPIONATAS</t>
  </si>
  <si>
    <t>LENGVOSIOS ATLETIKOS</t>
  </si>
  <si>
    <t>Lietuvos aklųjų ir silpnaregių lengvosios atletikos uždarų patalpų čempionatas</t>
  </si>
  <si>
    <t>A. Januškevičius</t>
  </si>
  <si>
    <t>b.k</t>
  </si>
  <si>
    <t>4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</si>
</sst>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yyyy\-mm\-dd"/>
    <numFmt numFmtId="165" formatCode="yy"/>
    <numFmt numFmtId="166" formatCode="0.0000"/>
    <numFmt numFmtId="167" formatCode="m:ss.00"/>
    <numFmt numFmtId="168" formatCode="mm:ss.00"/>
    <numFmt numFmtId="169" formatCode="yyyy/mm/dd;@"/>
    <numFmt numFmtId="170" formatCode="ss.00"/>
  </numFmts>
  <fonts count="4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6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  <charset val="186"/>
    </font>
    <font>
      <sz val="8"/>
      <name val="Times New Roman"/>
      <family val="1"/>
    </font>
    <font>
      <sz val="7"/>
      <name val="Times New Roman"/>
      <family val="1"/>
    </font>
    <font>
      <sz val="7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9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sz val="16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7"/>
      <name val="Times New Roman"/>
      <family val="1"/>
      <charset val="186"/>
    </font>
    <font>
      <b/>
      <sz val="7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8"/>
      <color rgb="FFFF0000"/>
      <name val="Times New Roman"/>
      <family val="1"/>
      <charset val="186"/>
    </font>
    <font>
      <sz val="9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7" borderId="0" applyNumberFormat="0" applyBorder="0" applyAlignment="0" applyProtection="0"/>
    <xf numFmtId="0" fontId="27" fillId="11" borderId="0" applyNumberFormat="0" applyBorder="0" applyAlignment="0" applyProtection="0"/>
    <xf numFmtId="0" fontId="28" fillId="28" borderId="12" applyNumberFormat="0" applyAlignment="0" applyProtection="0"/>
    <xf numFmtId="0" fontId="29" fillId="29" borderId="13" applyNumberFormat="0" applyAlignment="0" applyProtection="0"/>
    <xf numFmtId="0" fontId="30" fillId="15" borderId="12" applyNumberFormat="0" applyAlignment="0" applyProtection="0"/>
    <xf numFmtId="0" fontId="3" fillId="0" borderId="0"/>
    <xf numFmtId="0" fontId="31" fillId="0" borderId="14" applyNumberFormat="0" applyFill="0" applyAlignment="0" applyProtection="0"/>
    <xf numFmtId="0" fontId="32" fillId="30" borderId="0" applyNumberFormat="0" applyBorder="0" applyAlignment="0" applyProtection="0"/>
    <xf numFmtId="0" fontId="3" fillId="0" borderId="0"/>
    <xf numFmtId="0" fontId="3" fillId="0" borderId="0"/>
    <xf numFmtId="0" fontId="33" fillId="0" borderId="0"/>
    <xf numFmtId="0" fontId="3" fillId="0" borderId="0"/>
    <xf numFmtId="0" fontId="1" fillId="0" borderId="0"/>
    <xf numFmtId="0" fontId="5" fillId="31" borderId="1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18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left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0" fontId="5" fillId="0" borderId="0" xfId="2" applyFont="1" applyFill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2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left" vertical="center"/>
    </xf>
    <xf numFmtId="164" fontId="13" fillId="0" borderId="8" xfId="1" applyNumberFormat="1" applyFont="1" applyFill="1" applyBorder="1" applyAlignment="1">
      <alignment horizontal="center" vertical="center"/>
    </xf>
    <xf numFmtId="165" fontId="14" fillId="0" borderId="8" xfId="1" applyNumberFormat="1" applyFont="1" applyFill="1" applyBorder="1" applyAlignment="1">
      <alignment horizontal="center" vertical="center"/>
    </xf>
    <xf numFmtId="49" fontId="15" fillId="0" borderId="8" xfId="1" applyNumberFormat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center" vertical="center"/>
    </xf>
    <xf numFmtId="166" fontId="17" fillId="0" borderId="8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/>
    </xf>
    <xf numFmtId="0" fontId="9" fillId="0" borderId="8" xfId="3" applyFont="1" applyFill="1" applyBorder="1" applyAlignment="1">
      <alignment horizontal="center" vertical="center"/>
    </xf>
    <xf numFmtId="164" fontId="18" fillId="0" borderId="8" xfId="3" applyNumberFormat="1" applyFont="1" applyFill="1" applyBorder="1" applyAlignment="1">
      <alignment horizontal="center" vertical="center"/>
    </xf>
    <xf numFmtId="165" fontId="14" fillId="0" borderId="8" xfId="3" applyNumberFormat="1" applyFont="1" applyFill="1" applyBorder="1" applyAlignment="1">
      <alignment horizontal="center" vertical="center"/>
    </xf>
    <xf numFmtId="49" fontId="19" fillId="0" borderId="8" xfId="3" applyNumberFormat="1" applyFont="1" applyFill="1" applyBorder="1" applyAlignment="1">
      <alignment horizontal="left" vertical="center"/>
    </xf>
    <xf numFmtId="0" fontId="20" fillId="0" borderId="8" xfId="3" applyFont="1" applyFill="1" applyBorder="1" applyAlignment="1">
      <alignment horizontal="left" vertical="center"/>
    </xf>
    <xf numFmtId="0" fontId="20" fillId="0" borderId="8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top" wrapText="1"/>
    </xf>
    <xf numFmtId="0" fontId="3" fillId="0" borderId="0" xfId="3" applyFont="1" applyFill="1"/>
    <xf numFmtId="0" fontId="3" fillId="0" borderId="0" xfId="3" applyFont="1" applyFill="1" applyAlignment="1">
      <alignment horizontal="right" wrapText="1"/>
    </xf>
    <xf numFmtId="0" fontId="3" fillId="0" borderId="0" xfId="3" applyFont="1" applyFill="1" applyAlignment="1">
      <alignment horizontal="left"/>
    </xf>
    <xf numFmtId="0" fontId="3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/>
    </xf>
    <xf numFmtId="0" fontId="11" fillId="6" borderId="8" xfId="3" applyFont="1" applyFill="1" applyBorder="1" applyAlignment="1">
      <alignment horizontal="center" vertical="center"/>
    </xf>
    <xf numFmtId="0" fontId="21" fillId="0" borderId="8" xfId="3" applyFont="1" applyFill="1" applyBorder="1"/>
    <xf numFmtId="0" fontId="3" fillId="0" borderId="8" xfId="3" applyFont="1" applyFill="1" applyBorder="1"/>
    <xf numFmtId="2" fontId="7" fillId="0" borderId="8" xfId="3" applyNumberFormat="1" applyFont="1" applyFill="1" applyBorder="1" applyAlignment="1">
      <alignment horizontal="center" vertical="center"/>
    </xf>
    <xf numFmtId="2" fontId="3" fillId="0" borderId="8" xfId="3" applyNumberFormat="1" applyFont="1" applyFill="1" applyBorder="1" applyAlignment="1">
      <alignment horizontal="center" vertical="center"/>
    </xf>
    <xf numFmtId="0" fontId="2" fillId="0" borderId="0" xfId="3" applyFont="1"/>
    <xf numFmtId="0" fontId="3" fillId="0" borderId="0" xfId="3" applyFont="1"/>
    <xf numFmtId="0" fontId="4" fillId="0" borderId="0" xfId="3" applyFont="1" applyAlignment="1">
      <alignment vertical="top" wrapText="1"/>
    </xf>
    <xf numFmtId="0" fontId="4" fillId="0" borderId="0" xfId="3" applyFont="1" applyAlignment="1">
      <alignment horizontal="center" vertical="top" wrapText="1"/>
    </xf>
    <xf numFmtId="0" fontId="5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right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7" borderId="8" xfId="3" applyFont="1" applyFill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right" vertical="center"/>
    </xf>
    <xf numFmtId="0" fontId="12" fillId="0" borderId="4" xfId="3" applyFont="1" applyFill="1" applyBorder="1" applyAlignment="1">
      <alignment horizontal="left" vertical="center"/>
    </xf>
    <xf numFmtId="164" fontId="13" fillId="0" borderId="8" xfId="3" applyNumberFormat="1" applyFont="1" applyBorder="1" applyAlignment="1">
      <alignment horizontal="center" vertical="center"/>
    </xf>
    <xf numFmtId="165" fontId="14" fillId="0" borderId="8" xfId="3" applyNumberFormat="1" applyFont="1" applyBorder="1" applyAlignment="1">
      <alignment horizontal="center" vertical="center"/>
    </xf>
    <xf numFmtId="49" fontId="15" fillId="0" borderId="8" xfId="3" applyNumberFormat="1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center" vertical="center"/>
    </xf>
    <xf numFmtId="0" fontId="17" fillId="0" borderId="8" xfId="3" applyNumberFormat="1" applyFont="1" applyBorder="1" applyAlignment="1">
      <alignment horizontal="center" vertical="center"/>
    </xf>
    <xf numFmtId="167" fontId="7" fillId="0" borderId="8" xfId="3" applyNumberFormat="1" applyFont="1" applyBorder="1" applyAlignment="1">
      <alignment horizontal="center" vertical="center"/>
    </xf>
    <xf numFmtId="167" fontId="5" fillId="0" borderId="8" xfId="3" applyNumberFormat="1" applyFont="1" applyBorder="1" applyAlignment="1">
      <alignment horizontal="center" vertical="center"/>
    </xf>
    <xf numFmtId="167" fontId="11" fillId="0" borderId="8" xfId="3" applyNumberFormat="1" applyFont="1" applyBorder="1" applyAlignment="1">
      <alignment horizontal="left" vertical="center"/>
    </xf>
    <xf numFmtId="0" fontId="3" fillId="0" borderId="0" xfId="3" applyFont="1" applyAlignment="1">
      <alignment horizontal="center"/>
    </xf>
    <xf numFmtId="0" fontId="7" fillId="0" borderId="8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8" borderId="0" xfId="3" applyFont="1" applyFill="1"/>
    <xf numFmtId="0" fontId="2" fillId="0" borderId="0" xfId="4" applyFont="1"/>
    <xf numFmtId="0" fontId="3" fillId="0" borderId="0" xfId="4" applyFont="1"/>
    <xf numFmtId="0" fontId="22" fillId="0" borderId="0" xfId="4" applyFont="1" applyAlignment="1">
      <alignment vertical="top" wrapText="1"/>
    </xf>
    <xf numFmtId="0" fontId="3" fillId="0" borderId="0" xfId="4" applyFont="1" applyAlignment="1">
      <alignment horizontal="right" wrapText="1"/>
    </xf>
    <xf numFmtId="0" fontId="3" fillId="0" borderId="0" xfId="4" applyFont="1" applyAlignment="1">
      <alignment horizontal="left"/>
    </xf>
    <xf numFmtId="0" fontId="3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3" fillId="0" borderId="0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11" fillId="6" borderId="8" xfId="4" applyFont="1" applyFill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right" vertical="center"/>
    </xf>
    <xf numFmtId="0" fontId="12" fillId="0" borderId="4" xfId="4" applyFont="1" applyFill="1" applyBorder="1" applyAlignment="1">
      <alignment horizontal="left" vertical="center"/>
    </xf>
    <xf numFmtId="165" fontId="14" fillId="0" borderId="8" xfId="4" applyNumberFormat="1" applyFont="1" applyBorder="1" applyAlignment="1">
      <alignment horizontal="center" vertical="center"/>
    </xf>
    <xf numFmtId="49" fontId="15" fillId="0" borderId="8" xfId="4" applyNumberFormat="1" applyFont="1" applyFill="1" applyBorder="1" applyAlignment="1">
      <alignment horizontal="left" vertical="center"/>
    </xf>
    <xf numFmtId="0" fontId="16" fillId="0" borderId="8" xfId="4" applyFont="1" applyFill="1" applyBorder="1" applyAlignment="1">
      <alignment horizontal="left" vertical="center"/>
    </xf>
    <xf numFmtId="0" fontId="16" fillId="0" borderId="8" xfId="4" applyFont="1" applyFill="1" applyBorder="1" applyAlignment="1">
      <alignment horizontal="center" vertical="center"/>
    </xf>
    <xf numFmtId="0" fontId="17" fillId="0" borderId="8" xfId="4" applyNumberFormat="1" applyFont="1" applyBorder="1" applyAlignment="1">
      <alignment horizontal="center" vertical="center"/>
    </xf>
    <xf numFmtId="167" fontId="7" fillId="5" borderId="8" xfId="4" applyNumberFormat="1" applyFont="1" applyFill="1" applyBorder="1" applyAlignment="1">
      <alignment horizontal="center" vertical="center"/>
    </xf>
    <xf numFmtId="167" fontId="5" fillId="0" borderId="8" xfId="4" applyNumberFormat="1" applyFont="1" applyFill="1" applyBorder="1" applyAlignment="1">
      <alignment horizontal="center" vertical="center"/>
    </xf>
    <xf numFmtId="0" fontId="11" fillId="0" borderId="8" xfId="4" applyFont="1" applyBorder="1" applyAlignment="1">
      <alignment horizontal="left" vertical="center"/>
    </xf>
    <xf numFmtId="0" fontId="22" fillId="0" borderId="0" xfId="4" applyFont="1" applyAlignment="1">
      <alignment horizontal="center" vertical="top" wrapText="1"/>
    </xf>
    <xf numFmtId="0" fontId="3" fillId="0" borderId="0" xfId="4" applyFont="1" applyFill="1"/>
    <xf numFmtId="0" fontId="3" fillId="0" borderId="0" xfId="4" applyFont="1" applyAlignment="1">
      <alignment horizontal="center" wrapText="1"/>
    </xf>
    <xf numFmtId="0" fontId="3" fillId="0" borderId="0" xfId="4" applyFont="1" applyAlignment="1">
      <alignment horizontal="center" vertical="center"/>
    </xf>
    <xf numFmtId="0" fontId="3" fillId="7" borderId="8" xfId="4" applyFont="1" applyFill="1" applyBorder="1" applyAlignment="1">
      <alignment horizontal="center" vertical="center"/>
    </xf>
    <xf numFmtId="164" fontId="13" fillId="0" borderId="8" xfId="4" applyNumberFormat="1" applyFont="1" applyBorder="1" applyAlignment="1">
      <alignment horizontal="center" vertical="center"/>
    </xf>
    <xf numFmtId="167" fontId="5" fillId="0" borderId="8" xfId="4" applyNumberFormat="1" applyFont="1" applyBorder="1" applyAlignment="1">
      <alignment horizontal="center" vertical="center"/>
    </xf>
    <xf numFmtId="0" fontId="3" fillId="9" borderId="0" xfId="4" applyFont="1" applyFill="1"/>
    <xf numFmtId="0" fontId="3" fillId="0" borderId="0" xfId="4" applyFont="1" applyAlignment="1">
      <alignment horizontal="center"/>
    </xf>
    <xf numFmtId="0" fontId="34" fillId="0" borderId="0" xfId="3" applyFont="1"/>
    <xf numFmtId="0" fontId="22" fillId="0" borderId="0" xfId="3" applyFont="1" applyAlignment="1">
      <alignment vertical="top" wrapText="1"/>
    </xf>
    <xf numFmtId="0" fontId="23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9" fillId="0" borderId="17" xfId="3" applyFont="1" applyFill="1" applyBorder="1" applyAlignment="1">
      <alignment horizontal="right" vertical="center"/>
    </xf>
    <xf numFmtId="0" fontId="8" fillId="0" borderId="19" xfId="3" applyFont="1" applyFill="1" applyBorder="1" applyAlignment="1">
      <alignment horizontal="left" vertical="center"/>
    </xf>
    <xf numFmtId="0" fontId="5" fillId="0" borderId="0" xfId="4" applyFont="1"/>
    <xf numFmtId="0" fontId="4" fillId="0" borderId="0" xfId="4" applyFont="1" applyAlignment="1">
      <alignment vertical="top" wrapText="1"/>
    </xf>
    <xf numFmtId="0" fontId="5" fillId="0" borderId="0" xfId="4" applyFont="1" applyAlignment="1">
      <alignment horizontal="right" wrapText="1"/>
    </xf>
    <xf numFmtId="0" fontId="5" fillId="0" borderId="0" xfId="4" applyFont="1" applyAlignment="1">
      <alignment horizontal="left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2" fontId="10" fillId="0" borderId="9" xfId="4" applyNumberFormat="1" applyFont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right" vertical="center"/>
    </xf>
    <xf numFmtId="0" fontId="12" fillId="0" borderId="19" xfId="4" applyFont="1" applyFill="1" applyBorder="1" applyAlignment="1">
      <alignment horizontal="left" vertical="center"/>
    </xf>
    <xf numFmtId="0" fontId="11" fillId="0" borderId="0" xfId="4" applyFont="1" applyFill="1" applyAlignment="1">
      <alignment horizontal="center"/>
    </xf>
    <xf numFmtId="49" fontId="11" fillId="0" borderId="0" xfId="4" applyNumberFormat="1" applyFont="1" applyFill="1" applyAlignment="1">
      <alignment horizontal="center"/>
    </xf>
    <xf numFmtId="0" fontId="11" fillId="0" borderId="20" xfId="44" applyFont="1" applyBorder="1"/>
    <xf numFmtId="0" fontId="11" fillId="0" borderId="0" xfId="44" applyFont="1"/>
    <xf numFmtId="0" fontId="36" fillId="0" borderId="0" xfId="44" applyFont="1"/>
    <xf numFmtId="0" fontId="37" fillId="0" borderId="0" xfId="44" applyFont="1"/>
    <xf numFmtId="0" fontId="38" fillId="0" borderId="0" xfId="44" applyFont="1"/>
    <xf numFmtId="0" fontId="11" fillId="0" borderId="18" xfId="44" applyFont="1" applyBorder="1"/>
    <xf numFmtId="0" fontId="11" fillId="0" borderId="0" xfId="44" applyFont="1" applyBorder="1"/>
    <xf numFmtId="0" fontId="39" fillId="0" borderId="0" xfId="44" applyFont="1"/>
    <xf numFmtId="49" fontId="36" fillId="0" borderId="0" xfId="44" applyNumberFormat="1" applyFont="1"/>
    <xf numFmtId="0" fontId="11" fillId="0" borderId="1" xfId="44" applyFont="1" applyBorder="1"/>
    <xf numFmtId="0" fontId="11" fillId="0" borderId="9" xfId="44" applyFont="1" applyBorder="1"/>
    <xf numFmtId="0" fontId="15" fillId="0" borderId="0" xfId="44" applyFont="1"/>
    <xf numFmtId="2" fontId="17" fillId="0" borderId="8" xfId="3" applyNumberFormat="1" applyFont="1" applyFill="1" applyBorder="1" applyAlignment="1">
      <alignment horizontal="center" vertical="center"/>
    </xf>
    <xf numFmtId="2" fontId="20" fillId="0" borderId="8" xfId="3" applyNumberFormat="1" applyFont="1" applyFill="1" applyBorder="1" applyAlignment="1">
      <alignment horizontal="left" vertical="center"/>
    </xf>
    <xf numFmtId="2" fontId="21" fillId="0" borderId="8" xfId="3" applyNumberFormat="1" applyFont="1" applyFill="1" applyBorder="1" applyAlignment="1">
      <alignment horizontal="center" vertical="center"/>
    </xf>
    <xf numFmtId="1" fontId="17" fillId="0" borderId="8" xfId="3" applyNumberFormat="1" applyFont="1" applyFill="1" applyBorder="1" applyAlignment="1">
      <alignment horizontal="center" vertical="center"/>
    </xf>
    <xf numFmtId="166" fontId="20" fillId="0" borderId="8" xfId="3" applyNumberFormat="1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top" wrapText="1"/>
    </xf>
    <xf numFmtId="0" fontId="3" fillId="0" borderId="0" xfId="37" applyFont="1"/>
    <xf numFmtId="0" fontId="3" fillId="0" borderId="0" xfId="37" applyFont="1" applyAlignment="1">
      <alignment horizontal="center"/>
    </xf>
    <xf numFmtId="0" fontId="3" fillId="0" borderId="0" xfId="37" applyFont="1" applyFill="1"/>
    <xf numFmtId="0" fontId="3" fillId="0" borderId="0" xfId="37" applyFont="1" applyFill="1" applyAlignment="1">
      <alignment vertical="center"/>
    </xf>
    <xf numFmtId="2" fontId="17" fillId="0" borderId="8" xfId="37" applyNumberFormat="1" applyFont="1" applyFill="1" applyBorder="1" applyAlignment="1">
      <alignment horizontal="center" vertical="center"/>
    </xf>
    <xf numFmtId="2" fontId="20" fillId="0" borderId="8" xfId="37" applyNumberFormat="1" applyFont="1" applyFill="1" applyBorder="1" applyAlignment="1">
      <alignment horizontal="left" vertical="center"/>
    </xf>
    <xf numFmtId="2" fontId="3" fillId="0" borderId="8" xfId="37" applyNumberFormat="1" applyFont="1" applyFill="1" applyBorder="1" applyAlignment="1">
      <alignment horizontal="center" vertical="center"/>
    </xf>
    <xf numFmtId="2" fontId="21" fillId="0" borderId="8" xfId="37" applyNumberFormat="1" applyFont="1" applyFill="1" applyBorder="1" applyAlignment="1">
      <alignment horizontal="center" vertical="center"/>
    </xf>
    <xf numFmtId="1" fontId="18" fillId="0" borderId="8" xfId="37" applyNumberFormat="1" applyFont="1" applyFill="1" applyBorder="1" applyAlignment="1">
      <alignment horizontal="center" vertical="center"/>
    </xf>
    <xf numFmtId="166" fontId="20" fillId="0" borderId="8" xfId="37" applyNumberFormat="1" applyFont="1" applyFill="1" applyBorder="1" applyAlignment="1">
      <alignment horizontal="center" vertical="center"/>
    </xf>
    <xf numFmtId="0" fontId="20" fillId="0" borderId="8" xfId="37" applyFont="1" applyFill="1" applyBorder="1" applyAlignment="1">
      <alignment horizontal="center" vertical="center"/>
    </xf>
    <xf numFmtId="0" fontId="20" fillId="0" borderId="8" xfId="37" applyFont="1" applyFill="1" applyBorder="1" applyAlignment="1">
      <alignment horizontal="left" vertical="center"/>
    </xf>
    <xf numFmtId="49" fontId="19" fillId="0" borderId="8" xfId="37" applyNumberFormat="1" applyFont="1" applyFill="1" applyBorder="1" applyAlignment="1">
      <alignment horizontal="left" vertical="center"/>
    </xf>
    <xf numFmtId="165" fontId="14" fillId="0" borderId="8" xfId="37" applyNumberFormat="1" applyFont="1" applyFill="1" applyBorder="1" applyAlignment="1">
      <alignment horizontal="center" vertical="center"/>
    </xf>
    <xf numFmtId="164" fontId="18" fillId="0" borderId="8" xfId="37" applyNumberFormat="1" applyFont="1" applyFill="1" applyBorder="1" applyAlignment="1">
      <alignment horizontal="center" vertical="center"/>
    </xf>
    <xf numFmtId="0" fontId="8" fillId="0" borderId="19" xfId="37" applyFont="1" applyFill="1" applyBorder="1" applyAlignment="1">
      <alignment horizontal="left" vertical="center"/>
    </xf>
    <xf numFmtId="0" fontId="9" fillId="0" borderId="17" xfId="37" applyFont="1" applyFill="1" applyBorder="1" applyAlignment="1">
      <alignment horizontal="right" vertical="center"/>
    </xf>
    <xf numFmtId="0" fontId="9" fillId="0" borderId="8" xfId="37" applyFont="1" applyFill="1" applyBorder="1" applyAlignment="1">
      <alignment horizontal="center" vertical="center"/>
    </xf>
    <xf numFmtId="0" fontId="21" fillId="0" borderId="8" xfId="37" applyFont="1" applyFill="1" applyBorder="1" applyAlignment="1">
      <alignment horizontal="center" vertical="center"/>
    </xf>
    <xf numFmtId="0" fontId="3" fillId="0" borderId="0" xfId="37" applyFont="1" applyAlignment="1">
      <alignment vertical="center"/>
    </xf>
    <xf numFmtId="0" fontId="21" fillId="0" borderId="17" xfId="37" applyFont="1" applyBorder="1" applyAlignment="1">
      <alignment horizontal="center" vertical="center"/>
    </xf>
    <xf numFmtId="0" fontId="3" fillId="0" borderId="0" xfId="37" applyFont="1" applyBorder="1" applyAlignment="1">
      <alignment horizontal="center" vertical="center"/>
    </xf>
    <xf numFmtId="0" fontId="23" fillId="0" borderId="0" xfId="37" applyFont="1" applyAlignment="1">
      <alignment horizontal="center" vertical="center"/>
    </xf>
    <xf numFmtId="0" fontId="21" fillId="0" borderId="0" xfId="37" applyFont="1" applyAlignment="1">
      <alignment vertical="center"/>
    </xf>
    <xf numFmtId="0" fontId="3" fillId="0" borderId="0" xfId="37" applyFont="1" applyAlignment="1">
      <alignment horizontal="center" vertical="center"/>
    </xf>
    <xf numFmtId="0" fontId="23" fillId="0" borderId="0" xfId="37" applyFont="1" applyAlignment="1">
      <alignment vertical="center"/>
    </xf>
    <xf numFmtId="0" fontId="3" fillId="0" borderId="0" xfId="37" applyFont="1" applyAlignment="1">
      <alignment horizontal="right" wrapText="1"/>
    </xf>
    <xf numFmtId="0" fontId="3" fillId="0" borderId="0" xfId="37" applyFont="1" applyAlignment="1">
      <alignment horizontal="center" wrapText="1"/>
    </xf>
    <xf numFmtId="0" fontId="3" fillId="0" borderId="0" xfId="37" applyFont="1" applyAlignment="1">
      <alignment horizontal="left"/>
    </xf>
    <xf numFmtId="0" fontId="22" fillId="0" borderId="0" xfId="37" applyFont="1" applyAlignment="1">
      <alignment vertical="top" wrapText="1"/>
    </xf>
    <xf numFmtId="0" fontId="22" fillId="0" borderId="0" xfId="37" applyFont="1" applyAlignment="1">
      <alignment horizontal="center" vertical="top" wrapText="1"/>
    </xf>
    <xf numFmtId="0" fontId="34" fillId="0" borderId="0" xfId="37" applyFont="1"/>
    <xf numFmtId="2" fontId="3" fillId="0" borderId="0" xfId="4" applyNumberFormat="1" applyFont="1" applyAlignment="1">
      <alignment vertical="center"/>
    </xf>
    <xf numFmtId="2" fontId="16" fillId="0" borderId="8" xfId="4" applyNumberFormat="1" applyFont="1" applyFill="1" applyBorder="1" applyAlignment="1">
      <alignment horizontal="left" vertical="center"/>
    </xf>
    <xf numFmtId="2" fontId="7" fillId="0" borderId="8" xfId="4" applyNumberFormat="1" applyFont="1" applyFill="1" applyBorder="1" applyAlignment="1">
      <alignment horizontal="center" vertical="center"/>
    </xf>
    <xf numFmtId="2" fontId="17" fillId="0" borderId="8" xfId="4" applyNumberFormat="1" applyFont="1" applyFill="1" applyBorder="1" applyAlignment="1">
      <alignment horizontal="center" vertical="center"/>
    </xf>
    <xf numFmtId="1" fontId="17" fillId="0" borderId="8" xfId="4" applyNumberFormat="1" applyFont="1" applyFill="1" applyBorder="1" applyAlignment="1">
      <alignment horizontal="center" vertical="center"/>
    </xf>
    <xf numFmtId="166" fontId="17" fillId="0" borderId="8" xfId="4" applyNumberFormat="1" applyFont="1" applyFill="1" applyBorder="1" applyAlignment="1">
      <alignment horizontal="center" vertical="center"/>
    </xf>
    <xf numFmtId="165" fontId="14" fillId="0" borderId="8" xfId="4" applyNumberFormat="1" applyFont="1" applyFill="1" applyBorder="1" applyAlignment="1">
      <alignment horizontal="center" vertical="center"/>
    </xf>
    <xf numFmtId="164" fontId="13" fillId="0" borderId="8" xfId="4" applyNumberFormat="1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0" fontId="3" fillId="3" borderId="8" xfId="4" applyFill="1" applyBorder="1" applyAlignment="1">
      <alignment horizontal="center" vertical="center"/>
    </xf>
    <xf numFmtId="2" fontId="3" fillId="0" borderId="8" xfId="4" applyNumberFormat="1" applyFont="1" applyBorder="1" applyAlignment="1">
      <alignment horizontal="center" vertical="center"/>
    </xf>
    <xf numFmtId="2" fontId="7" fillId="0" borderId="8" xfId="4" applyNumberFormat="1" applyFont="1" applyBorder="1" applyAlignment="1">
      <alignment horizontal="center" vertical="center"/>
    </xf>
    <xf numFmtId="2" fontId="3" fillId="0" borderId="0" xfId="4" applyNumberFormat="1" applyFont="1"/>
    <xf numFmtId="0" fontId="3" fillId="0" borderId="0" xfId="4" applyFont="1" applyFill="1" applyAlignment="1">
      <alignment vertical="center"/>
    </xf>
    <xf numFmtId="167" fontId="11" fillId="0" borderId="8" xfId="4" applyNumberFormat="1" applyFont="1" applyFill="1" applyBorder="1" applyAlignment="1">
      <alignment horizontal="left" vertical="center"/>
    </xf>
    <xf numFmtId="2" fontId="5" fillId="0" borderId="8" xfId="4" applyNumberFormat="1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2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3" fillId="0" borderId="0" xfId="4" applyNumberFormat="1" applyFont="1" applyAlignment="1">
      <alignment horizontal="right" wrapText="1"/>
    </xf>
    <xf numFmtId="2" fontId="4" fillId="0" borderId="0" xfId="4" applyNumberFormat="1" applyFont="1" applyAlignment="1">
      <alignment vertical="top" wrapText="1"/>
    </xf>
    <xf numFmtId="0" fontId="4" fillId="0" borderId="0" xfId="4" applyFont="1" applyAlignment="1">
      <alignment horizontal="center" vertical="top" wrapText="1"/>
    </xf>
    <xf numFmtId="167" fontId="7" fillId="0" borderId="8" xfId="4" applyNumberFormat="1" applyFont="1" applyBorder="1" applyAlignment="1">
      <alignment horizontal="center" vertical="center"/>
    </xf>
    <xf numFmtId="164" fontId="13" fillId="0" borderId="8" xfId="4" applyNumberFormat="1" applyFont="1" applyBorder="1" applyAlignment="1">
      <alignment horizontal="right" vertical="center"/>
    </xf>
    <xf numFmtId="167" fontId="3" fillId="0" borderId="0" xfId="4" applyNumberFormat="1" applyFont="1"/>
    <xf numFmtId="167" fontId="3" fillId="0" borderId="0" xfId="4" applyNumberFormat="1" applyFont="1" applyAlignment="1">
      <alignment vertical="center"/>
    </xf>
    <xf numFmtId="167" fontId="3" fillId="0" borderId="0" xfId="4" applyNumberFormat="1" applyFont="1" applyAlignment="1">
      <alignment horizontal="right" wrapText="1"/>
    </xf>
    <xf numFmtId="167" fontId="4" fillId="0" borderId="0" xfId="4" applyNumberFormat="1" applyFont="1" applyAlignment="1">
      <alignment vertical="top" wrapText="1"/>
    </xf>
    <xf numFmtId="168" fontId="3" fillId="0" borderId="0" xfId="4" applyNumberFormat="1" applyFont="1"/>
    <xf numFmtId="168" fontId="7" fillId="0" borderId="8" xfId="4" applyNumberFormat="1" applyFont="1" applyFill="1" applyBorder="1" applyAlignment="1">
      <alignment horizontal="center" vertical="center"/>
    </xf>
    <xf numFmtId="168" fontId="3" fillId="0" borderId="0" xfId="4" applyNumberFormat="1" applyFont="1" applyBorder="1" applyAlignment="1">
      <alignment horizontal="center" vertical="center"/>
    </xf>
    <xf numFmtId="168" fontId="3" fillId="0" borderId="0" xfId="4" applyNumberFormat="1" applyFont="1" applyAlignment="1">
      <alignment vertical="center"/>
    </xf>
    <xf numFmtId="168" fontId="3" fillId="0" borderId="0" xfId="4" applyNumberFormat="1" applyFont="1" applyAlignment="1">
      <alignment horizontal="right" wrapText="1"/>
    </xf>
    <xf numFmtId="168" fontId="4" fillId="0" borderId="0" xfId="4" applyNumberFormat="1" applyFont="1" applyAlignment="1">
      <alignment vertical="top" wrapText="1"/>
    </xf>
    <xf numFmtId="168" fontId="7" fillId="0" borderId="8" xfId="4" applyNumberFormat="1" applyFont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164" fontId="18" fillId="0" borderId="0" xfId="3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166" fontId="20" fillId="0" borderId="0" xfId="3" applyNumberFormat="1" applyFont="1" applyFill="1" applyBorder="1" applyAlignment="1">
      <alignment horizontal="center" vertical="center"/>
    </xf>
    <xf numFmtId="2" fontId="17" fillId="0" borderId="0" xfId="3" applyNumberFormat="1" applyFont="1" applyFill="1" applyBorder="1" applyAlignment="1">
      <alignment horizontal="center" vertical="center"/>
    </xf>
    <xf numFmtId="1" fontId="17" fillId="0" borderId="0" xfId="3" applyNumberFormat="1" applyFont="1" applyFill="1" applyBorder="1" applyAlignment="1">
      <alignment horizontal="center" vertical="center"/>
    </xf>
    <xf numFmtId="2" fontId="21" fillId="0" borderId="0" xfId="3" applyNumberFormat="1" applyFont="1" applyFill="1" applyBorder="1" applyAlignment="1">
      <alignment horizontal="center" vertical="center"/>
    </xf>
    <xf numFmtId="2" fontId="3" fillId="0" borderId="0" xfId="3" applyNumberFormat="1" applyFont="1" applyFill="1" applyBorder="1" applyAlignment="1">
      <alignment horizontal="center" vertical="center"/>
    </xf>
    <xf numFmtId="2" fontId="20" fillId="0" borderId="0" xfId="3" applyNumberFormat="1" applyFont="1" applyFill="1" applyBorder="1" applyAlignment="1">
      <alignment horizontal="left" vertical="center"/>
    </xf>
    <xf numFmtId="0" fontId="21" fillId="0" borderId="8" xfId="3" applyNumberFormat="1" applyFont="1" applyBorder="1" applyAlignment="1">
      <alignment horizontal="center" vertical="center"/>
    </xf>
    <xf numFmtId="2" fontId="17" fillId="0" borderId="8" xfId="3" applyNumberFormat="1" applyFont="1" applyFill="1" applyBorder="1" applyAlignment="1">
      <alignment horizontal="left" vertical="center"/>
    </xf>
    <xf numFmtId="0" fontId="21" fillId="0" borderId="8" xfId="3" applyFont="1" applyBorder="1" applyAlignment="1">
      <alignment horizontal="center" vertical="center"/>
    </xf>
    <xf numFmtId="1" fontId="20" fillId="0" borderId="8" xfId="3" applyNumberFormat="1" applyFont="1" applyFill="1" applyBorder="1" applyAlignment="1">
      <alignment horizontal="center" vertical="center"/>
    </xf>
    <xf numFmtId="1" fontId="35" fillId="0" borderId="8" xfId="4" applyNumberFormat="1" applyFont="1" applyBorder="1" applyAlignment="1">
      <alignment horizontal="center" vertical="center"/>
    </xf>
    <xf numFmtId="2" fontId="5" fillId="0" borderId="8" xfId="4" applyNumberFormat="1" applyFont="1" applyBorder="1" applyAlignment="1">
      <alignment horizontal="center" vertical="center"/>
    </xf>
    <xf numFmtId="167" fontId="7" fillId="0" borderId="8" xfId="4" applyNumberFormat="1" applyFont="1" applyFill="1" applyBorder="1" applyAlignment="1">
      <alignment horizontal="center" vertical="center"/>
    </xf>
    <xf numFmtId="0" fontId="5" fillId="0" borderId="0" xfId="43" applyFont="1" applyFill="1" applyAlignment="1">
      <alignment horizontal="left"/>
    </xf>
    <xf numFmtId="0" fontId="3" fillId="5" borderId="8" xfId="4" applyFill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0" fillId="0" borderId="0" xfId="0" applyFill="1"/>
    <xf numFmtId="0" fontId="44" fillId="0" borderId="0" xfId="0" applyFont="1" applyFill="1" applyAlignment="1">
      <alignment horizontal="right"/>
    </xf>
    <xf numFmtId="0" fontId="44" fillId="0" borderId="0" xfId="0" applyFont="1" applyFill="1"/>
    <xf numFmtId="169" fontId="0" fillId="0" borderId="0" xfId="0" applyNumberFormat="1" applyFill="1"/>
    <xf numFmtId="165" fontId="45" fillId="0" borderId="0" xfId="0" applyNumberFormat="1" applyFont="1" applyFill="1" applyBorder="1" applyAlignment="1">
      <alignment horizontal="center"/>
    </xf>
    <xf numFmtId="0" fontId="45" fillId="0" borderId="0" xfId="0" applyNumberFormat="1" applyFont="1" applyFill="1" applyBorder="1" applyAlignment="1">
      <alignment horizontal="center"/>
    </xf>
    <xf numFmtId="0" fontId="18" fillId="0" borderId="9" xfId="4" applyFont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46" fillId="0" borderId="0" xfId="3" applyFont="1" applyFill="1"/>
    <xf numFmtId="0" fontId="3" fillId="0" borderId="8" xfId="3" applyFont="1" applyFill="1" applyBorder="1" applyAlignment="1">
      <alignment horizontal="left" vertical="center"/>
    </xf>
    <xf numFmtId="0" fontId="46" fillId="0" borderId="8" xfId="4" applyFont="1" applyBorder="1" applyAlignment="1">
      <alignment horizontal="center" vertical="center"/>
    </xf>
    <xf numFmtId="0" fontId="46" fillId="0" borderId="8" xfId="4" applyFont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24" fillId="0" borderId="9" xfId="3" applyFont="1" applyBorder="1" applyAlignment="1">
      <alignment horizontal="center" vertical="center" wrapText="1"/>
    </xf>
    <xf numFmtId="0" fontId="46" fillId="0" borderId="8" xfId="4" applyFont="1" applyFill="1" applyBorder="1" applyAlignment="1">
      <alignment horizontal="center" vertical="center"/>
    </xf>
    <xf numFmtId="2" fontId="16" fillId="0" borderId="8" xfId="4" applyNumberFormat="1" applyFont="1" applyBorder="1" applyAlignment="1">
      <alignment horizontal="left" vertical="center"/>
    </xf>
    <xf numFmtId="0" fontId="9" fillId="32" borderId="8" xfId="3" applyFont="1" applyFill="1" applyBorder="1" applyAlignment="1">
      <alignment horizontal="center" vertical="center"/>
    </xf>
    <xf numFmtId="1" fontId="9" fillId="0" borderId="8" xfId="4" applyNumberFormat="1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6" xfId="37" applyFont="1" applyBorder="1" applyAlignment="1">
      <alignment vertical="center"/>
    </xf>
    <xf numFmtId="0" fontId="24" fillId="0" borderId="9" xfId="37" applyFont="1" applyBorder="1" applyAlignment="1">
      <alignment vertical="center"/>
    </xf>
    <xf numFmtId="0" fontId="24" fillId="0" borderId="9" xfId="37" applyFont="1" applyBorder="1" applyAlignment="1">
      <alignment horizontal="center" vertical="center" wrapText="1"/>
    </xf>
    <xf numFmtId="170" fontId="7" fillId="0" borderId="8" xfId="4" applyNumberFormat="1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right" vertical="center"/>
    </xf>
    <xf numFmtId="0" fontId="10" fillId="0" borderId="10" xfId="3" applyFont="1" applyFill="1" applyBorder="1" applyAlignment="1">
      <alignment horizontal="right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vertical="center"/>
    </xf>
    <xf numFmtId="0" fontId="10" fillId="0" borderId="11" xfId="3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6" xfId="4" applyFont="1" applyBorder="1" applyAlignment="1">
      <alignment horizontal="right" vertical="center"/>
    </xf>
    <xf numFmtId="0" fontId="10" fillId="0" borderId="10" xfId="4" applyFont="1" applyBorder="1" applyAlignment="1">
      <alignment horizontal="right" vertical="center"/>
    </xf>
    <xf numFmtId="0" fontId="10" fillId="0" borderId="7" xfId="4" applyFont="1" applyBorder="1" applyAlignment="1">
      <alignment vertical="center"/>
    </xf>
    <xf numFmtId="0" fontId="10" fillId="0" borderId="11" xfId="4" applyFont="1" applyBorder="1" applyAlignment="1">
      <alignment vertical="center"/>
    </xf>
    <xf numFmtId="0" fontId="10" fillId="0" borderId="16" xfId="4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10" fillId="0" borderId="16" xfId="4" applyFont="1" applyBorder="1" applyAlignment="1">
      <alignment vertical="center"/>
    </xf>
    <xf numFmtId="0" fontId="10" fillId="0" borderId="9" xfId="4" applyFont="1" applyBorder="1" applyAlignment="1">
      <alignment vertical="center"/>
    </xf>
    <xf numFmtId="2" fontId="10" fillId="0" borderId="8" xfId="4" applyNumberFormat="1" applyFont="1" applyBorder="1" applyAlignment="1">
      <alignment horizontal="center" vertical="center"/>
    </xf>
    <xf numFmtId="2" fontId="10" fillId="0" borderId="8" xfId="4" applyNumberFormat="1" applyFont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5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6" xfId="3" applyFont="1" applyBorder="1" applyAlignment="1">
      <alignment horizontal="right" vertical="center"/>
    </xf>
    <xf numFmtId="0" fontId="10" fillId="0" borderId="10" xfId="3" applyFont="1" applyBorder="1" applyAlignment="1">
      <alignment horizontal="right" vertical="center"/>
    </xf>
    <xf numFmtId="0" fontId="10" fillId="0" borderId="7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167" fontId="10" fillId="0" borderId="16" xfId="4" applyNumberFormat="1" applyFont="1" applyBorder="1" applyAlignment="1">
      <alignment horizontal="center" vertical="center"/>
    </xf>
    <xf numFmtId="167" fontId="10" fillId="0" borderId="9" xfId="4" applyNumberFormat="1" applyFont="1" applyBorder="1" applyAlignment="1">
      <alignment horizontal="center" vertical="center"/>
    </xf>
    <xf numFmtId="167" fontId="10" fillId="0" borderId="16" xfId="4" applyNumberFormat="1" applyFont="1" applyBorder="1" applyAlignment="1">
      <alignment horizontal="center" vertical="center" wrapText="1"/>
    </xf>
    <xf numFmtId="167" fontId="10" fillId="0" borderId="9" xfId="4" applyNumberFormat="1" applyFont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167" fontId="10" fillId="0" borderId="8" xfId="4" applyNumberFormat="1" applyFont="1" applyBorder="1" applyAlignment="1">
      <alignment horizontal="center" vertical="center"/>
    </xf>
    <xf numFmtId="167" fontId="10" fillId="0" borderId="8" xfId="4" applyNumberFormat="1" applyFont="1" applyBorder="1" applyAlignment="1">
      <alignment horizontal="center" vertical="center" wrapText="1"/>
    </xf>
    <xf numFmtId="0" fontId="24" fillId="0" borderId="5" xfId="4" applyFont="1" applyBorder="1" applyAlignment="1">
      <alignment horizontal="center" vertical="center" wrapText="1"/>
    </xf>
    <xf numFmtId="0" fontId="24" fillId="0" borderId="9" xfId="4" applyFont="1" applyBorder="1" applyAlignment="1">
      <alignment horizontal="center" vertical="center" wrapText="1"/>
    </xf>
    <xf numFmtId="0" fontId="24" fillId="0" borderId="5" xfId="4" applyFont="1" applyBorder="1" applyAlignment="1">
      <alignment vertical="center"/>
    </xf>
    <xf numFmtId="0" fontId="24" fillId="0" borderId="9" xfId="4" applyFont="1" applyBorder="1" applyAlignment="1">
      <alignment vertical="center"/>
    </xf>
    <xf numFmtId="0" fontId="24" fillId="0" borderId="5" xfId="4" applyFont="1" applyBorder="1" applyAlignment="1">
      <alignment horizontal="center" vertical="center"/>
    </xf>
    <xf numFmtId="0" fontId="24" fillId="0" borderId="9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4" fillId="0" borderId="6" xfId="4" applyFont="1" applyBorder="1" applyAlignment="1">
      <alignment horizontal="right" vertical="center"/>
    </xf>
    <xf numFmtId="0" fontId="24" fillId="0" borderId="10" xfId="4" applyFont="1" applyBorder="1" applyAlignment="1">
      <alignment horizontal="right" vertical="center"/>
    </xf>
    <xf numFmtId="0" fontId="24" fillId="0" borderId="7" xfId="4" applyFont="1" applyBorder="1" applyAlignment="1">
      <alignment vertical="center"/>
    </xf>
    <xf numFmtId="0" fontId="24" fillId="0" borderId="11" xfId="4" applyFont="1" applyBorder="1" applyAlignment="1">
      <alignment vertical="center"/>
    </xf>
    <xf numFmtId="0" fontId="24" fillId="0" borderId="8" xfId="4" applyFont="1" applyBorder="1" applyAlignment="1">
      <alignment horizontal="center" vertical="center" wrapText="1"/>
    </xf>
    <xf numFmtId="0" fontId="24" fillId="0" borderId="8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168" fontId="10" fillId="0" borderId="8" xfId="4" applyNumberFormat="1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/>
    </xf>
    <xf numFmtId="0" fontId="24" fillId="0" borderId="16" xfId="4" applyFont="1" applyBorder="1" applyAlignment="1">
      <alignment horizontal="center" vertical="center" wrapText="1"/>
    </xf>
    <xf numFmtId="0" fontId="7" fillId="0" borderId="19" xfId="4" applyFont="1" applyBorder="1" applyAlignment="1">
      <alignment horizontal="center" vertical="center"/>
    </xf>
    <xf numFmtId="0" fontId="43" fillId="0" borderId="8" xfId="4" applyFont="1" applyBorder="1" applyAlignment="1">
      <alignment horizontal="center" vertical="center" wrapText="1"/>
    </xf>
    <xf numFmtId="0" fontId="24" fillId="0" borderId="16" xfId="39" applyFont="1" applyFill="1" applyBorder="1" applyAlignment="1">
      <alignment horizontal="center" vertical="center" wrapText="1"/>
    </xf>
    <xf numFmtId="0" fontId="24" fillId="0" borderId="9" xfId="39" applyFont="1" applyFill="1" applyBorder="1" applyAlignment="1">
      <alignment horizontal="center" vertical="center" wrapText="1"/>
    </xf>
    <xf numFmtId="0" fontId="24" fillId="0" borderId="16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4" fillId="0" borderId="6" xfId="3" applyFont="1" applyBorder="1" applyAlignment="1">
      <alignment horizontal="right" vertical="center"/>
    </xf>
    <xf numFmtId="0" fontId="24" fillId="0" borderId="10" xfId="3" applyFont="1" applyBorder="1" applyAlignment="1">
      <alignment horizontal="right" vertical="center"/>
    </xf>
    <xf numFmtId="0" fontId="24" fillId="0" borderId="7" xfId="3" applyFont="1" applyBorder="1" applyAlignment="1">
      <alignment vertical="center"/>
    </xf>
    <xf numFmtId="0" fontId="24" fillId="0" borderId="11" xfId="3" applyFont="1" applyBorder="1" applyAlignment="1">
      <alignment vertical="center"/>
    </xf>
    <xf numFmtId="0" fontId="24" fillId="0" borderId="16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6" xfId="3" applyFont="1" applyBorder="1" applyAlignment="1">
      <alignment vertical="center"/>
    </xf>
    <xf numFmtId="0" fontId="24" fillId="0" borderId="9" xfId="3" applyFont="1" applyBorder="1" applyAlignment="1">
      <alignment vertical="center"/>
    </xf>
    <xf numFmtId="0" fontId="24" fillId="0" borderId="17" xfId="3" applyFont="1" applyBorder="1" applyAlignment="1">
      <alignment horizontal="center" vertical="center" wrapText="1"/>
    </xf>
    <xf numFmtId="0" fontId="24" fillId="0" borderId="18" xfId="3" applyFont="1" applyBorder="1" applyAlignment="1">
      <alignment horizontal="center" vertical="center" wrapText="1"/>
    </xf>
    <xf numFmtId="0" fontId="24" fillId="0" borderId="19" xfId="3" applyFont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/>
    </xf>
    <xf numFmtId="0" fontId="40" fillId="0" borderId="8" xfId="37" applyFont="1" applyFill="1" applyBorder="1" applyAlignment="1">
      <alignment horizontal="center" vertical="center" wrapText="1"/>
    </xf>
    <xf numFmtId="0" fontId="41" fillId="0" borderId="16" xfId="3" applyFont="1" applyBorder="1" applyAlignment="1">
      <alignment vertical="center" wrapText="1"/>
    </xf>
    <xf numFmtId="0" fontId="41" fillId="0" borderId="9" xfId="3" applyFont="1" applyBorder="1" applyAlignment="1">
      <alignment vertical="center" wrapText="1"/>
    </xf>
    <xf numFmtId="0" fontId="42" fillId="0" borderId="8" xfId="37" applyFont="1" applyFill="1" applyBorder="1" applyAlignment="1">
      <alignment horizontal="center" vertical="center" wrapText="1"/>
    </xf>
    <xf numFmtId="0" fontId="24" fillId="0" borderId="16" xfId="37" applyFont="1" applyBorder="1" applyAlignment="1">
      <alignment vertical="center"/>
    </xf>
    <xf numFmtId="0" fontId="24" fillId="0" borderId="9" xfId="37" applyFont="1" applyBorder="1" applyAlignment="1">
      <alignment vertical="center"/>
    </xf>
    <xf numFmtId="0" fontId="41" fillId="0" borderId="16" xfId="37" applyFont="1" applyBorder="1" applyAlignment="1">
      <alignment vertical="center" wrapText="1"/>
    </xf>
    <xf numFmtId="0" fontId="41" fillId="0" borderId="9" xfId="37" applyFont="1" applyBorder="1" applyAlignment="1">
      <alignment vertical="center" wrapText="1"/>
    </xf>
    <xf numFmtId="0" fontId="24" fillId="0" borderId="8" xfId="37" applyFont="1" applyBorder="1" applyAlignment="1">
      <alignment horizontal="center" vertical="center" wrapText="1"/>
    </xf>
    <xf numFmtId="0" fontId="24" fillId="0" borderId="8" xfId="37" applyFont="1" applyBorder="1" applyAlignment="1">
      <alignment horizontal="center" vertical="center"/>
    </xf>
    <xf numFmtId="0" fontId="24" fillId="0" borderId="16" xfId="37" applyFont="1" applyBorder="1" applyAlignment="1">
      <alignment horizontal="center" vertical="center"/>
    </xf>
    <xf numFmtId="0" fontId="24" fillId="0" borderId="9" xfId="37" applyFont="1" applyBorder="1" applyAlignment="1">
      <alignment horizontal="center" vertical="center"/>
    </xf>
    <xf numFmtId="0" fontId="24" fillId="0" borderId="6" xfId="37" applyFont="1" applyBorder="1" applyAlignment="1">
      <alignment horizontal="right" vertical="center"/>
    </xf>
    <xf numFmtId="0" fontId="24" fillId="0" borderId="10" xfId="37" applyFont="1" applyBorder="1" applyAlignment="1">
      <alignment horizontal="right" vertical="center"/>
    </xf>
    <xf numFmtId="0" fontId="24" fillId="0" borderId="7" xfId="37" applyFont="1" applyBorder="1" applyAlignment="1">
      <alignment vertical="center"/>
    </xf>
    <xf numFmtId="0" fontId="24" fillId="0" borderId="11" xfId="37" applyFont="1" applyBorder="1" applyAlignment="1">
      <alignment vertical="center"/>
    </xf>
    <xf numFmtId="0" fontId="24" fillId="0" borderId="16" xfId="37" applyFont="1" applyBorder="1" applyAlignment="1">
      <alignment horizontal="center" vertical="center" wrapText="1"/>
    </xf>
    <xf numFmtId="0" fontId="24" fillId="0" borderId="9" xfId="37" applyFont="1" applyBorder="1" applyAlignment="1">
      <alignment horizontal="center" vertical="center" wrapText="1"/>
    </xf>
  </cellXfs>
  <cellStyles count="46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Input 2" xfId="32"/>
    <cellStyle name="Įprastas 2" xfId="33"/>
    <cellStyle name="Linked Cell 2" xfId="34"/>
    <cellStyle name="Neutral 2" xfId="35"/>
    <cellStyle name="Normal" xfId="0" builtinId="0"/>
    <cellStyle name="Normal 13" xfId="4"/>
    <cellStyle name="Normal 2" xfId="36"/>
    <cellStyle name="Normal 2 2" xfId="37"/>
    <cellStyle name="Normal 3" xfId="38"/>
    <cellStyle name="Normal 4" xfId="2"/>
    <cellStyle name="Normal 4 2" xfId="39"/>
    <cellStyle name="Normal 5" xfId="3"/>
    <cellStyle name="Normal 5 2" xfId="40"/>
    <cellStyle name="Normal 6" xfId="1"/>
    <cellStyle name="Normal 6 2" xfId="43"/>
    <cellStyle name="Normal 6 3" xfId="45"/>
    <cellStyle name="Normal_Rezultatai 2011v 2" xfId="44"/>
    <cellStyle name="Note 2" xfId="41"/>
    <cellStyle name="Paprastas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16" zoomScale="90" zoomScaleNormal="90" workbookViewId="0">
      <selection activeCell="C22" sqref="C22"/>
    </sheetView>
  </sheetViews>
  <sheetFormatPr defaultColWidth="9.140625" defaultRowHeight="12.75" x14ac:dyDescent="0.2"/>
  <cols>
    <col min="1" max="1" width="4.42578125" style="136" customWidth="1"/>
    <col min="2" max="2" width="0.5703125" style="136" customWidth="1"/>
    <col min="3" max="3" width="3.7109375" style="136" customWidth="1"/>
    <col min="4" max="41" width="5.7109375" style="136" customWidth="1"/>
    <col min="42" max="256" width="9.140625" style="136"/>
    <col min="257" max="257" width="4.42578125" style="136" customWidth="1"/>
    <col min="258" max="258" width="0.5703125" style="136" customWidth="1"/>
    <col min="259" max="259" width="3.7109375" style="136" customWidth="1"/>
    <col min="260" max="297" width="5.7109375" style="136" customWidth="1"/>
    <col min="298" max="512" width="9.140625" style="136"/>
    <col min="513" max="513" width="4.42578125" style="136" customWidth="1"/>
    <col min="514" max="514" width="0.5703125" style="136" customWidth="1"/>
    <col min="515" max="515" width="3.7109375" style="136" customWidth="1"/>
    <col min="516" max="553" width="5.7109375" style="136" customWidth="1"/>
    <col min="554" max="768" width="9.140625" style="136"/>
    <col min="769" max="769" width="4.42578125" style="136" customWidth="1"/>
    <col min="770" max="770" width="0.5703125" style="136" customWidth="1"/>
    <col min="771" max="771" width="3.7109375" style="136" customWidth="1"/>
    <col min="772" max="809" width="5.7109375" style="136" customWidth="1"/>
    <col min="810" max="1024" width="9.140625" style="136"/>
    <col min="1025" max="1025" width="4.42578125" style="136" customWidth="1"/>
    <col min="1026" max="1026" width="0.5703125" style="136" customWidth="1"/>
    <col min="1027" max="1027" width="3.7109375" style="136" customWidth="1"/>
    <col min="1028" max="1065" width="5.7109375" style="136" customWidth="1"/>
    <col min="1066" max="1280" width="9.140625" style="136"/>
    <col min="1281" max="1281" width="4.42578125" style="136" customWidth="1"/>
    <col min="1282" max="1282" width="0.5703125" style="136" customWidth="1"/>
    <col min="1283" max="1283" width="3.7109375" style="136" customWidth="1"/>
    <col min="1284" max="1321" width="5.7109375" style="136" customWidth="1"/>
    <col min="1322" max="1536" width="9.140625" style="136"/>
    <col min="1537" max="1537" width="4.42578125" style="136" customWidth="1"/>
    <col min="1538" max="1538" width="0.5703125" style="136" customWidth="1"/>
    <col min="1539" max="1539" width="3.7109375" style="136" customWidth="1"/>
    <col min="1540" max="1577" width="5.7109375" style="136" customWidth="1"/>
    <col min="1578" max="1792" width="9.140625" style="136"/>
    <col min="1793" max="1793" width="4.42578125" style="136" customWidth="1"/>
    <col min="1794" max="1794" width="0.5703125" style="136" customWidth="1"/>
    <col min="1795" max="1795" width="3.7109375" style="136" customWidth="1"/>
    <col min="1796" max="1833" width="5.7109375" style="136" customWidth="1"/>
    <col min="1834" max="2048" width="9.140625" style="136"/>
    <col min="2049" max="2049" width="4.42578125" style="136" customWidth="1"/>
    <col min="2050" max="2050" width="0.5703125" style="136" customWidth="1"/>
    <col min="2051" max="2051" width="3.7109375" style="136" customWidth="1"/>
    <col min="2052" max="2089" width="5.7109375" style="136" customWidth="1"/>
    <col min="2090" max="2304" width="9.140625" style="136"/>
    <col min="2305" max="2305" width="4.42578125" style="136" customWidth="1"/>
    <col min="2306" max="2306" width="0.5703125" style="136" customWidth="1"/>
    <col min="2307" max="2307" width="3.7109375" style="136" customWidth="1"/>
    <col min="2308" max="2345" width="5.7109375" style="136" customWidth="1"/>
    <col min="2346" max="2560" width="9.140625" style="136"/>
    <col min="2561" max="2561" width="4.42578125" style="136" customWidth="1"/>
    <col min="2562" max="2562" width="0.5703125" style="136" customWidth="1"/>
    <col min="2563" max="2563" width="3.7109375" style="136" customWidth="1"/>
    <col min="2564" max="2601" width="5.7109375" style="136" customWidth="1"/>
    <col min="2602" max="2816" width="9.140625" style="136"/>
    <col min="2817" max="2817" width="4.42578125" style="136" customWidth="1"/>
    <col min="2818" max="2818" width="0.5703125" style="136" customWidth="1"/>
    <col min="2819" max="2819" width="3.7109375" style="136" customWidth="1"/>
    <col min="2820" max="2857" width="5.7109375" style="136" customWidth="1"/>
    <col min="2858" max="3072" width="9.140625" style="136"/>
    <col min="3073" max="3073" width="4.42578125" style="136" customWidth="1"/>
    <col min="3074" max="3074" width="0.5703125" style="136" customWidth="1"/>
    <col min="3075" max="3075" width="3.7109375" style="136" customWidth="1"/>
    <col min="3076" max="3113" width="5.7109375" style="136" customWidth="1"/>
    <col min="3114" max="3328" width="9.140625" style="136"/>
    <col min="3329" max="3329" width="4.42578125" style="136" customWidth="1"/>
    <col min="3330" max="3330" width="0.5703125" style="136" customWidth="1"/>
    <col min="3331" max="3331" width="3.7109375" style="136" customWidth="1"/>
    <col min="3332" max="3369" width="5.7109375" style="136" customWidth="1"/>
    <col min="3370" max="3584" width="9.140625" style="136"/>
    <col min="3585" max="3585" width="4.42578125" style="136" customWidth="1"/>
    <col min="3586" max="3586" width="0.5703125" style="136" customWidth="1"/>
    <col min="3587" max="3587" width="3.7109375" style="136" customWidth="1"/>
    <col min="3588" max="3625" width="5.7109375" style="136" customWidth="1"/>
    <col min="3626" max="3840" width="9.140625" style="136"/>
    <col min="3841" max="3841" width="4.42578125" style="136" customWidth="1"/>
    <col min="3842" max="3842" width="0.5703125" style="136" customWidth="1"/>
    <col min="3843" max="3843" width="3.7109375" style="136" customWidth="1"/>
    <col min="3844" max="3881" width="5.7109375" style="136" customWidth="1"/>
    <col min="3882" max="4096" width="9.140625" style="136"/>
    <col min="4097" max="4097" width="4.42578125" style="136" customWidth="1"/>
    <col min="4098" max="4098" width="0.5703125" style="136" customWidth="1"/>
    <col min="4099" max="4099" width="3.7109375" style="136" customWidth="1"/>
    <col min="4100" max="4137" width="5.7109375" style="136" customWidth="1"/>
    <col min="4138" max="4352" width="9.140625" style="136"/>
    <col min="4353" max="4353" width="4.42578125" style="136" customWidth="1"/>
    <col min="4354" max="4354" width="0.5703125" style="136" customWidth="1"/>
    <col min="4355" max="4355" width="3.7109375" style="136" customWidth="1"/>
    <col min="4356" max="4393" width="5.7109375" style="136" customWidth="1"/>
    <col min="4394" max="4608" width="9.140625" style="136"/>
    <col min="4609" max="4609" width="4.42578125" style="136" customWidth="1"/>
    <col min="4610" max="4610" width="0.5703125" style="136" customWidth="1"/>
    <col min="4611" max="4611" width="3.7109375" style="136" customWidth="1"/>
    <col min="4612" max="4649" width="5.7109375" style="136" customWidth="1"/>
    <col min="4650" max="4864" width="9.140625" style="136"/>
    <col min="4865" max="4865" width="4.42578125" style="136" customWidth="1"/>
    <col min="4866" max="4866" width="0.5703125" style="136" customWidth="1"/>
    <col min="4867" max="4867" width="3.7109375" style="136" customWidth="1"/>
    <col min="4868" max="4905" width="5.7109375" style="136" customWidth="1"/>
    <col min="4906" max="5120" width="9.140625" style="136"/>
    <col min="5121" max="5121" width="4.42578125" style="136" customWidth="1"/>
    <col min="5122" max="5122" width="0.5703125" style="136" customWidth="1"/>
    <col min="5123" max="5123" width="3.7109375" style="136" customWidth="1"/>
    <col min="5124" max="5161" width="5.7109375" style="136" customWidth="1"/>
    <col min="5162" max="5376" width="9.140625" style="136"/>
    <col min="5377" max="5377" width="4.42578125" style="136" customWidth="1"/>
    <col min="5378" max="5378" width="0.5703125" style="136" customWidth="1"/>
    <col min="5379" max="5379" width="3.7109375" style="136" customWidth="1"/>
    <col min="5380" max="5417" width="5.7109375" style="136" customWidth="1"/>
    <col min="5418" max="5632" width="9.140625" style="136"/>
    <col min="5633" max="5633" width="4.42578125" style="136" customWidth="1"/>
    <col min="5634" max="5634" width="0.5703125" style="136" customWidth="1"/>
    <col min="5635" max="5635" width="3.7109375" style="136" customWidth="1"/>
    <col min="5636" max="5673" width="5.7109375" style="136" customWidth="1"/>
    <col min="5674" max="5888" width="9.140625" style="136"/>
    <col min="5889" max="5889" width="4.42578125" style="136" customWidth="1"/>
    <col min="5890" max="5890" width="0.5703125" style="136" customWidth="1"/>
    <col min="5891" max="5891" width="3.7109375" style="136" customWidth="1"/>
    <col min="5892" max="5929" width="5.7109375" style="136" customWidth="1"/>
    <col min="5930" max="6144" width="9.140625" style="136"/>
    <col min="6145" max="6145" width="4.42578125" style="136" customWidth="1"/>
    <col min="6146" max="6146" width="0.5703125" style="136" customWidth="1"/>
    <col min="6147" max="6147" width="3.7109375" style="136" customWidth="1"/>
    <col min="6148" max="6185" width="5.7109375" style="136" customWidth="1"/>
    <col min="6186" max="6400" width="9.140625" style="136"/>
    <col min="6401" max="6401" width="4.42578125" style="136" customWidth="1"/>
    <col min="6402" max="6402" width="0.5703125" style="136" customWidth="1"/>
    <col min="6403" max="6403" width="3.7109375" style="136" customWidth="1"/>
    <col min="6404" max="6441" width="5.7109375" style="136" customWidth="1"/>
    <col min="6442" max="6656" width="9.140625" style="136"/>
    <col min="6657" max="6657" width="4.42578125" style="136" customWidth="1"/>
    <col min="6658" max="6658" width="0.5703125" style="136" customWidth="1"/>
    <col min="6659" max="6659" width="3.7109375" style="136" customWidth="1"/>
    <col min="6660" max="6697" width="5.7109375" style="136" customWidth="1"/>
    <col min="6698" max="6912" width="9.140625" style="136"/>
    <col min="6913" max="6913" width="4.42578125" style="136" customWidth="1"/>
    <col min="6914" max="6914" width="0.5703125" style="136" customWidth="1"/>
    <col min="6915" max="6915" width="3.7109375" style="136" customWidth="1"/>
    <col min="6916" max="6953" width="5.7109375" style="136" customWidth="1"/>
    <col min="6954" max="7168" width="9.140625" style="136"/>
    <col min="7169" max="7169" width="4.42578125" style="136" customWidth="1"/>
    <col min="7170" max="7170" width="0.5703125" style="136" customWidth="1"/>
    <col min="7171" max="7171" width="3.7109375" style="136" customWidth="1"/>
    <col min="7172" max="7209" width="5.7109375" style="136" customWidth="1"/>
    <col min="7210" max="7424" width="9.140625" style="136"/>
    <col min="7425" max="7425" width="4.42578125" style="136" customWidth="1"/>
    <col min="7426" max="7426" width="0.5703125" style="136" customWidth="1"/>
    <col min="7427" max="7427" width="3.7109375" style="136" customWidth="1"/>
    <col min="7428" max="7465" width="5.7109375" style="136" customWidth="1"/>
    <col min="7466" max="7680" width="9.140625" style="136"/>
    <col min="7681" max="7681" width="4.42578125" style="136" customWidth="1"/>
    <col min="7682" max="7682" width="0.5703125" style="136" customWidth="1"/>
    <col min="7683" max="7683" width="3.7109375" style="136" customWidth="1"/>
    <col min="7684" max="7721" width="5.7109375" style="136" customWidth="1"/>
    <col min="7722" max="7936" width="9.140625" style="136"/>
    <col min="7937" max="7937" width="4.42578125" style="136" customWidth="1"/>
    <col min="7938" max="7938" width="0.5703125" style="136" customWidth="1"/>
    <col min="7939" max="7939" width="3.7109375" style="136" customWidth="1"/>
    <col min="7940" max="7977" width="5.7109375" style="136" customWidth="1"/>
    <col min="7978" max="8192" width="9.140625" style="136"/>
    <col min="8193" max="8193" width="4.42578125" style="136" customWidth="1"/>
    <col min="8194" max="8194" width="0.5703125" style="136" customWidth="1"/>
    <col min="8195" max="8195" width="3.7109375" style="136" customWidth="1"/>
    <col min="8196" max="8233" width="5.7109375" style="136" customWidth="1"/>
    <col min="8234" max="8448" width="9.140625" style="136"/>
    <col min="8449" max="8449" width="4.42578125" style="136" customWidth="1"/>
    <col min="8450" max="8450" width="0.5703125" style="136" customWidth="1"/>
    <col min="8451" max="8451" width="3.7109375" style="136" customWidth="1"/>
    <col min="8452" max="8489" width="5.7109375" style="136" customWidth="1"/>
    <col min="8490" max="8704" width="9.140625" style="136"/>
    <col min="8705" max="8705" width="4.42578125" style="136" customWidth="1"/>
    <col min="8706" max="8706" width="0.5703125" style="136" customWidth="1"/>
    <col min="8707" max="8707" width="3.7109375" style="136" customWidth="1"/>
    <col min="8708" max="8745" width="5.7109375" style="136" customWidth="1"/>
    <col min="8746" max="8960" width="9.140625" style="136"/>
    <col min="8961" max="8961" width="4.42578125" style="136" customWidth="1"/>
    <col min="8962" max="8962" width="0.5703125" style="136" customWidth="1"/>
    <col min="8963" max="8963" width="3.7109375" style="136" customWidth="1"/>
    <col min="8964" max="9001" width="5.7109375" style="136" customWidth="1"/>
    <col min="9002" max="9216" width="9.140625" style="136"/>
    <col min="9217" max="9217" width="4.42578125" style="136" customWidth="1"/>
    <col min="9218" max="9218" width="0.5703125" style="136" customWidth="1"/>
    <col min="9219" max="9219" width="3.7109375" style="136" customWidth="1"/>
    <col min="9220" max="9257" width="5.7109375" style="136" customWidth="1"/>
    <col min="9258" max="9472" width="9.140625" style="136"/>
    <col min="9473" max="9473" width="4.42578125" style="136" customWidth="1"/>
    <col min="9474" max="9474" width="0.5703125" style="136" customWidth="1"/>
    <col min="9475" max="9475" width="3.7109375" style="136" customWidth="1"/>
    <col min="9476" max="9513" width="5.7109375" style="136" customWidth="1"/>
    <col min="9514" max="9728" width="9.140625" style="136"/>
    <col min="9729" max="9729" width="4.42578125" style="136" customWidth="1"/>
    <col min="9730" max="9730" width="0.5703125" style="136" customWidth="1"/>
    <col min="9731" max="9731" width="3.7109375" style="136" customWidth="1"/>
    <col min="9732" max="9769" width="5.7109375" style="136" customWidth="1"/>
    <col min="9770" max="9984" width="9.140625" style="136"/>
    <col min="9985" max="9985" width="4.42578125" style="136" customWidth="1"/>
    <col min="9986" max="9986" width="0.5703125" style="136" customWidth="1"/>
    <col min="9987" max="9987" width="3.7109375" style="136" customWidth="1"/>
    <col min="9988" max="10025" width="5.7109375" style="136" customWidth="1"/>
    <col min="10026" max="10240" width="9.140625" style="136"/>
    <col min="10241" max="10241" width="4.42578125" style="136" customWidth="1"/>
    <col min="10242" max="10242" width="0.5703125" style="136" customWidth="1"/>
    <col min="10243" max="10243" width="3.7109375" style="136" customWidth="1"/>
    <col min="10244" max="10281" width="5.7109375" style="136" customWidth="1"/>
    <col min="10282" max="10496" width="9.140625" style="136"/>
    <col min="10497" max="10497" width="4.42578125" style="136" customWidth="1"/>
    <col min="10498" max="10498" width="0.5703125" style="136" customWidth="1"/>
    <col min="10499" max="10499" width="3.7109375" style="136" customWidth="1"/>
    <col min="10500" max="10537" width="5.7109375" style="136" customWidth="1"/>
    <col min="10538" max="10752" width="9.140625" style="136"/>
    <col min="10753" max="10753" width="4.42578125" style="136" customWidth="1"/>
    <col min="10754" max="10754" width="0.5703125" style="136" customWidth="1"/>
    <col min="10755" max="10755" width="3.7109375" style="136" customWidth="1"/>
    <col min="10756" max="10793" width="5.7109375" style="136" customWidth="1"/>
    <col min="10794" max="11008" width="9.140625" style="136"/>
    <col min="11009" max="11009" width="4.42578125" style="136" customWidth="1"/>
    <col min="11010" max="11010" width="0.5703125" style="136" customWidth="1"/>
    <col min="11011" max="11011" width="3.7109375" style="136" customWidth="1"/>
    <col min="11012" max="11049" width="5.7109375" style="136" customWidth="1"/>
    <col min="11050" max="11264" width="9.140625" style="136"/>
    <col min="11265" max="11265" width="4.42578125" style="136" customWidth="1"/>
    <col min="11266" max="11266" width="0.5703125" style="136" customWidth="1"/>
    <col min="11267" max="11267" width="3.7109375" style="136" customWidth="1"/>
    <col min="11268" max="11305" width="5.7109375" style="136" customWidth="1"/>
    <col min="11306" max="11520" width="9.140625" style="136"/>
    <col min="11521" max="11521" width="4.42578125" style="136" customWidth="1"/>
    <col min="11522" max="11522" width="0.5703125" style="136" customWidth="1"/>
    <col min="11523" max="11523" width="3.7109375" style="136" customWidth="1"/>
    <col min="11524" max="11561" width="5.7109375" style="136" customWidth="1"/>
    <col min="11562" max="11776" width="9.140625" style="136"/>
    <col min="11777" max="11777" width="4.42578125" style="136" customWidth="1"/>
    <col min="11778" max="11778" width="0.5703125" style="136" customWidth="1"/>
    <col min="11779" max="11779" width="3.7109375" style="136" customWidth="1"/>
    <col min="11780" max="11817" width="5.7109375" style="136" customWidth="1"/>
    <col min="11818" max="12032" width="9.140625" style="136"/>
    <col min="12033" max="12033" width="4.42578125" style="136" customWidth="1"/>
    <col min="12034" max="12034" width="0.5703125" style="136" customWidth="1"/>
    <col min="12035" max="12035" width="3.7109375" style="136" customWidth="1"/>
    <col min="12036" max="12073" width="5.7109375" style="136" customWidth="1"/>
    <col min="12074" max="12288" width="9.140625" style="136"/>
    <col min="12289" max="12289" width="4.42578125" style="136" customWidth="1"/>
    <col min="12290" max="12290" width="0.5703125" style="136" customWidth="1"/>
    <col min="12291" max="12291" width="3.7109375" style="136" customWidth="1"/>
    <col min="12292" max="12329" width="5.7109375" style="136" customWidth="1"/>
    <col min="12330" max="12544" width="9.140625" style="136"/>
    <col min="12545" max="12545" width="4.42578125" style="136" customWidth="1"/>
    <col min="12546" max="12546" width="0.5703125" style="136" customWidth="1"/>
    <col min="12547" max="12547" width="3.7109375" style="136" customWidth="1"/>
    <col min="12548" max="12585" width="5.7109375" style="136" customWidth="1"/>
    <col min="12586" max="12800" width="9.140625" style="136"/>
    <col min="12801" max="12801" width="4.42578125" style="136" customWidth="1"/>
    <col min="12802" max="12802" width="0.5703125" style="136" customWidth="1"/>
    <col min="12803" max="12803" width="3.7109375" style="136" customWidth="1"/>
    <col min="12804" max="12841" width="5.7109375" style="136" customWidth="1"/>
    <col min="12842" max="13056" width="9.140625" style="136"/>
    <col min="13057" max="13057" width="4.42578125" style="136" customWidth="1"/>
    <col min="13058" max="13058" width="0.5703125" style="136" customWidth="1"/>
    <col min="13059" max="13059" width="3.7109375" style="136" customWidth="1"/>
    <col min="13060" max="13097" width="5.7109375" style="136" customWidth="1"/>
    <col min="13098" max="13312" width="9.140625" style="136"/>
    <col min="13313" max="13313" width="4.42578125" style="136" customWidth="1"/>
    <col min="13314" max="13314" width="0.5703125" style="136" customWidth="1"/>
    <col min="13315" max="13315" width="3.7109375" style="136" customWidth="1"/>
    <col min="13316" max="13353" width="5.7109375" style="136" customWidth="1"/>
    <col min="13354" max="13568" width="9.140625" style="136"/>
    <col min="13569" max="13569" width="4.42578125" style="136" customWidth="1"/>
    <col min="13570" max="13570" width="0.5703125" style="136" customWidth="1"/>
    <col min="13571" max="13571" width="3.7109375" style="136" customWidth="1"/>
    <col min="13572" max="13609" width="5.7109375" style="136" customWidth="1"/>
    <col min="13610" max="13824" width="9.140625" style="136"/>
    <col min="13825" max="13825" width="4.42578125" style="136" customWidth="1"/>
    <col min="13826" max="13826" width="0.5703125" style="136" customWidth="1"/>
    <col min="13827" max="13827" width="3.7109375" style="136" customWidth="1"/>
    <col min="13828" max="13865" width="5.7109375" style="136" customWidth="1"/>
    <col min="13866" max="14080" width="9.140625" style="136"/>
    <col min="14081" max="14081" width="4.42578125" style="136" customWidth="1"/>
    <col min="14082" max="14082" width="0.5703125" style="136" customWidth="1"/>
    <col min="14083" max="14083" width="3.7109375" style="136" customWidth="1"/>
    <col min="14084" max="14121" width="5.7109375" style="136" customWidth="1"/>
    <col min="14122" max="14336" width="9.140625" style="136"/>
    <col min="14337" max="14337" width="4.42578125" style="136" customWidth="1"/>
    <col min="14338" max="14338" width="0.5703125" style="136" customWidth="1"/>
    <col min="14339" max="14339" width="3.7109375" style="136" customWidth="1"/>
    <col min="14340" max="14377" width="5.7109375" style="136" customWidth="1"/>
    <col min="14378" max="14592" width="9.140625" style="136"/>
    <col min="14593" max="14593" width="4.42578125" style="136" customWidth="1"/>
    <col min="14594" max="14594" width="0.5703125" style="136" customWidth="1"/>
    <col min="14595" max="14595" width="3.7109375" style="136" customWidth="1"/>
    <col min="14596" max="14633" width="5.7109375" style="136" customWidth="1"/>
    <col min="14634" max="14848" width="9.140625" style="136"/>
    <col min="14849" max="14849" width="4.42578125" style="136" customWidth="1"/>
    <col min="14850" max="14850" width="0.5703125" style="136" customWidth="1"/>
    <col min="14851" max="14851" width="3.7109375" style="136" customWidth="1"/>
    <col min="14852" max="14889" width="5.7109375" style="136" customWidth="1"/>
    <col min="14890" max="15104" width="9.140625" style="136"/>
    <col min="15105" max="15105" width="4.42578125" style="136" customWidth="1"/>
    <col min="15106" max="15106" width="0.5703125" style="136" customWidth="1"/>
    <col min="15107" max="15107" width="3.7109375" style="136" customWidth="1"/>
    <col min="15108" max="15145" width="5.7109375" style="136" customWidth="1"/>
    <col min="15146" max="15360" width="9.140625" style="136"/>
    <col min="15361" max="15361" width="4.42578125" style="136" customWidth="1"/>
    <col min="15362" max="15362" width="0.5703125" style="136" customWidth="1"/>
    <col min="15363" max="15363" width="3.7109375" style="136" customWidth="1"/>
    <col min="15364" max="15401" width="5.7109375" style="136" customWidth="1"/>
    <col min="15402" max="15616" width="9.140625" style="136"/>
    <col min="15617" max="15617" width="4.42578125" style="136" customWidth="1"/>
    <col min="15618" max="15618" width="0.5703125" style="136" customWidth="1"/>
    <col min="15619" max="15619" width="3.7109375" style="136" customWidth="1"/>
    <col min="15620" max="15657" width="5.7109375" style="136" customWidth="1"/>
    <col min="15658" max="15872" width="9.140625" style="136"/>
    <col min="15873" max="15873" width="4.42578125" style="136" customWidth="1"/>
    <col min="15874" max="15874" width="0.5703125" style="136" customWidth="1"/>
    <col min="15875" max="15875" width="3.7109375" style="136" customWidth="1"/>
    <col min="15876" max="15913" width="5.7109375" style="136" customWidth="1"/>
    <col min="15914" max="16128" width="9.140625" style="136"/>
    <col min="16129" max="16129" width="4.42578125" style="136" customWidth="1"/>
    <col min="16130" max="16130" width="0.5703125" style="136" customWidth="1"/>
    <col min="16131" max="16131" width="3.7109375" style="136" customWidth="1"/>
    <col min="16132" max="16169" width="5.7109375" style="136" customWidth="1"/>
    <col min="16170" max="16384" width="9.140625" style="136"/>
  </cols>
  <sheetData>
    <row r="1" spans="2:4" ht="13.15" x14ac:dyDescent="0.25">
      <c r="B1" s="135"/>
    </row>
    <row r="2" spans="2:4" ht="15.6" x14ac:dyDescent="0.3">
      <c r="B2" s="135"/>
      <c r="D2" s="137"/>
    </row>
    <row r="3" spans="2:4" ht="13.15" x14ac:dyDescent="0.25">
      <c r="B3" s="135"/>
    </row>
    <row r="4" spans="2:4" ht="13.15" x14ac:dyDescent="0.25">
      <c r="B4" s="135"/>
    </row>
    <row r="5" spans="2:4" ht="13.15" x14ac:dyDescent="0.25">
      <c r="B5" s="135"/>
    </row>
    <row r="6" spans="2:4" ht="13.15" x14ac:dyDescent="0.25">
      <c r="B6" s="135"/>
    </row>
    <row r="7" spans="2:4" ht="13.15" x14ac:dyDescent="0.25">
      <c r="B7" s="135"/>
    </row>
    <row r="8" spans="2:4" ht="13.5" customHeight="1" x14ac:dyDescent="0.25">
      <c r="B8" s="135"/>
    </row>
    <row r="9" spans="2:4" ht="13.15" x14ac:dyDescent="0.25">
      <c r="B9" s="135"/>
    </row>
    <row r="10" spans="2:4" ht="13.15" x14ac:dyDescent="0.25">
      <c r="B10" s="135"/>
    </row>
    <row r="11" spans="2:4" ht="13.15" x14ac:dyDescent="0.25">
      <c r="B11" s="135"/>
    </row>
    <row r="12" spans="2:4" ht="13.15" x14ac:dyDescent="0.25">
      <c r="B12" s="135"/>
    </row>
    <row r="13" spans="2:4" ht="13.15" x14ac:dyDescent="0.25">
      <c r="B13" s="135"/>
    </row>
    <row r="14" spans="2:4" ht="13.15" x14ac:dyDescent="0.25">
      <c r="B14" s="135"/>
    </row>
    <row r="15" spans="2:4" ht="13.15" x14ac:dyDescent="0.25">
      <c r="B15" s="135"/>
    </row>
    <row r="16" spans="2:4" ht="22.5" x14ac:dyDescent="0.3">
      <c r="B16" s="135"/>
      <c r="D16" s="138" t="s">
        <v>112</v>
      </c>
    </row>
    <row r="17" spans="1:15" ht="13.15" x14ac:dyDescent="0.25">
      <c r="B17" s="135"/>
    </row>
    <row r="18" spans="1:15" ht="22.9" x14ac:dyDescent="0.4">
      <c r="B18" s="135"/>
      <c r="D18" s="138" t="s">
        <v>240</v>
      </c>
    </row>
    <row r="19" spans="1:15" ht="13.15" x14ac:dyDescent="0.25">
      <c r="B19" s="135"/>
    </row>
    <row r="20" spans="1:15" ht="22.5" x14ac:dyDescent="0.3">
      <c r="B20" s="135"/>
      <c r="D20" s="138" t="s">
        <v>239</v>
      </c>
    </row>
    <row r="21" spans="1:15" ht="17.25" customHeight="1" x14ac:dyDescent="0.4">
      <c r="B21" s="135"/>
      <c r="D21" s="139"/>
    </row>
    <row r="22" spans="1:15" ht="13.15" x14ac:dyDescent="0.25">
      <c r="B22" s="135"/>
      <c r="C22" s="136" t="s">
        <v>113</v>
      </c>
    </row>
    <row r="23" spans="1:15" ht="17.25" customHeight="1" x14ac:dyDescent="0.4">
      <c r="B23" s="135"/>
      <c r="D23" s="139"/>
    </row>
    <row r="24" spans="1:15" ht="5.0999999999999996" customHeight="1" x14ac:dyDescent="0.25">
      <c r="B24" s="135"/>
    </row>
    <row r="25" spans="1:15" ht="3" customHeight="1" x14ac:dyDescent="0.25">
      <c r="A25" s="140"/>
      <c r="B25" s="141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</row>
    <row r="26" spans="1:15" ht="5.0999999999999996" customHeight="1" x14ac:dyDescent="0.25">
      <c r="B26" s="135"/>
    </row>
    <row r="27" spans="1:15" ht="20.45" x14ac:dyDescent="0.35">
      <c r="B27" s="135"/>
      <c r="D27" s="142"/>
    </row>
    <row r="28" spans="1:15" ht="13.15" x14ac:dyDescent="0.25">
      <c r="B28" s="135"/>
    </row>
    <row r="29" spans="1:15" ht="13.15" x14ac:dyDescent="0.25">
      <c r="B29" s="135"/>
    </row>
    <row r="30" spans="1:15" ht="13.15" x14ac:dyDescent="0.25">
      <c r="B30" s="135"/>
    </row>
    <row r="31" spans="1:15" ht="13.15" x14ac:dyDescent="0.25">
      <c r="B31" s="135"/>
    </row>
    <row r="32" spans="1:15" ht="13.15" x14ac:dyDescent="0.25">
      <c r="B32" s="135"/>
    </row>
    <row r="33" spans="1:14" ht="13.15" x14ac:dyDescent="0.25">
      <c r="B33" s="135"/>
    </row>
    <row r="34" spans="1:14" ht="13.15" x14ac:dyDescent="0.25">
      <c r="B34" s="135"/>
    </row>
    <row r="35" spans="1:14" ht="13.15" x14ac:dyDescent="0.25">
      <c r="B35" s="135"/>
    </row>
    <row r="36" spans="1:14" ht="13.15" x14ac:dyDescent="0.25">
      <c r="B36" s="135"/>
    </row>
    <row r="37" spans="1:14" ht="13.15" x14ac:dyDescent="0.25">
      <c r="B37" s="135"/>
    </row>
    <row r="38" spans="1:14" ht="13.15" x14ac:dyDescent="0.25">
      <c r="B38" s="135"/>
    </row>
    <row r="39" spans="1:14" ht="13.15" x14ac:dyDescent="0.25">
      <c r="B39" s="135"/>
    </row>
    <row r="40" spans="1:14" ht="15.6" x14ac:dyDescent="0.3">
      <c r="B40" s="135"/>
      <c r="D40" s="143" t="s">
        <v>165</v>
      </c>
    </row>
    <row r="41" spans="1:14" ht="6.95" customHeight="1" x14ac:dyDescent="0.25">
      <c r="A41" s="144"/>
      <c r="B41" s="145"/>
      <c r="C41" s="144"/>
      <c r="D41" s="144"/>
      <c r="E41" s="144"/>
      <c r="F41" s="144"/>
      <c r="G41" s="144"/>
      <c r="H41" s="144"/>
      <c r="I41" s="144"/>
    </row>
    <row r="42" spans="1:14" ht="6.95" customHeight="1" x14ac:dyDescent="0.25">
      <c r="B42" s="135"/>
      <c r="I42" s="136" t="s">
        <v>113</v>
      </c>
    </row>
    <row r="43" spans="1:14" ht="15.75" x14ac:dyDescent="0.25">
      <c r="B43" s="135"/>
      <c r="D43" s="137" t="s">
        <v>114</v>
      </c>
    </row>
    <row r="44" spans="1:14" ht="13.15" x14ac:dyDescent="0.25">
      <c r="B44" s="135"/>
    </row>
    <row r="45" spans="1:14" ht="13.15" x14ac:dyDescent="0.25">
      <c r="B45" s="135"/>
    </row>
    <row r="46" spans="1:14" ht="13.15" x14ac:dyDescent="0.25">
      <c r="B46" s="135"/>
    </row>
    <row r="47" spans="1:14" x14ac:dyDescent="0.2">
      <c r="B47" s="135"/>
      <c r="E47" s="136" t="s">
        <v>115</v>
      </c>
      <c r="L47" s="136" t="s">
        <v>116</v>
      </c>
    </row>
    <row r="48" spans="1:14" ht="13.15" x14ac:dyDescent="0.25">
      <c r="B48" s="135"/>
      <c r="N48" s="146"/>
    </row>
    <row r="49" spans="2:14" ht="13.15" x14ac:dyDescent="0.25">
      <c r="B49" s="135"/>
    </row>
    <row r="50" spans="2:14" x14ac:dyDescent="0.2">
      <c r="B50" s="135"/>
      <c r="E50" s="136" t="s">
        <v>117</v>
      </c>
      <c r="L50" s="136" t="s">
        <v>161</v>
      </c>
    </row>
    <row r="51" spans="2:14" x14ac:dyDescent="0.2">
      <c r="B51" s="135"/>
      <c r="N51" s="146"/>
    </row>
    <row r="52" spans="2:14" x14ac:dyDescent="0.2">
      <c r="N52" s="146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T14"/>
  <sheetViews>
    <sheetView showZeros="0" workbookViewId="0">
      <selection activeCell="A2" sqref="A2"/>
    </sheetView>
  </sheetViews>
  <sheetFormatPr defaultColWidth="9.140625" defaultRowHeight="12.75" x14ac:dyDescent="0.2"/>
  <cols>
    <col min="1" max="2" width="3.140625" style="83" customWidth="1"/>
    <col min="3" max="3" width="4.5703125" style="83" customWidth="1"/>
    <col min="4" max="4" width="10.5703125" style="83" bestFit="1" customWidth="1"/>
    <col min="5" max="5" width="12.5703125" style="83" customWidth="1"/>
    <col min="6" max="6" width="9" style="113" customWidth="1"/>
    <col min="7" max="7" width="5" style="83" bestFit="1" customWidth="1"/>
    <col min="8" max="8" width="3.42578125" style="83" customWidth="1"/>
    <col min="9" max="9" width="7.7109375" style="83" bestFit="1" customWidth="1"/>
    <col min="10" max="10" width="4.42578125" style="83" customWidth="1"/>
    <col min="11" max="11" width="4.7109375" style="83" customWidth="1"/>
    <col min="12" max="12" width="9.5703125" style="83" customWidth="1"/>
    <col min="13" max="13" width="7.85546875" style="83" customWidth="1"/>
    <col min="14" max="14" width="7.7109375" style="83" customWidth="1"/>
    <col min="15" max="15" width="16.28515625" style="83" bestFit="1" customWidth="1"/>
    <col min="16" max="20" width="9.5703125" style="83" customWidth="1"/>
    <col min="21" max="16384" width="9.140625" style="83"/>
  </cols>
  <sheetData>
    <row r="1" spans="1:20" ht="20.25" customHeight="1" x14ac:dyDescent="0.3">
      <c r="A1" s="82" t="s">
        <v>241</v>
      </c>
      <c r="D1" s="84"/>
      <c r="E1" s="84"/>
      <c r="F1" s="105"/>
      <c r="G1" s="84"/>
      <c r="H1" s="84"/>
      <c r="I1" s="84"/>
      <c r="J1" s="84"/>
      <c r="K1" s="84"/>
      <c r="L1" s="84"/>
      <c r="M1" s="84"/>
      <c r="N1" s="84"/>
    </row>
    <row r="2" spans="1:20" ht="12.75" customHeight="1" x14ac:dyDescent="0.25">
      <c r="D2" s="4" t="s">
        <v>222</v>
      </c>
      <c r="E2" s="85"/>
      <c r="F2" s="107"/>
      <c r="G2" s="85"/>
      <c r="H2" s="85"/>
      <c r="I2" s="85"/>
      <c r="J2" s="85"/>
      <c r="K2" s="85"/>
      <c r="L2" s="85"/>
      <c r="M2" s="85"/>
      <c r="N2" s="85"/>
    </row>
    <row r="3" spans="1:20" ht="12.75" customHeight="1" x14ac:dyDescent="0.25">
      <c r="C3" s="86"/>
      <c r="D3" s="85"/>
      <c r="E3" s="85"/>
      <c r="F3" s="107"/>
      <c r="G3" s="85"/>
      <c r="H3" s="85"/>
      <c r="I3" s="85"/>
      <c r="J3" s="85"/>
      <c r="K3" s="85"/>
      <c r="L3" s="85"/>
      <c r="M3" s="85"/>
      <c r="N3" s="85"/>
    </row>
    <row r="4" spans="1:20" ht="20.100000000000001" customHeight="1" x14ac:dyDescent="0.2">
      <c r="A4" s="87"/>
      <c r="B4" s="87"/>
      <c r="C4" s="87"/>
      <c r="D4" s="88" t="s">
        <v>92</v>
      </c>
      <c r="E4" s="87"/>
      <c r="F4" s="108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0" ht="2.1" customHeight="1" x14ac:dyDescent="0.25">
      <c r="A5" s="87"/>
      <c r="B5" s="87"/>
      <c r="C5" s="87"/>
      <c r="D5" s="87"/>
      <c r="E5" s="87"/>
      <c r="F5" s="10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0.100000000000001" customHeight="1" x14ac:dyDescent="0.25">
      <c r="A6" s="89"/>
      <c r="B6" s="89"/>
      <c r="C6" s="87"/>
      <c r="D6" s="87"/>
      <c r="E6" s="87"/>
      <c r="F6" s="108"/>
      <c r="G6" s="87"/>
      <c r="H6" s="87"/>
      <c r="I6" s="87"/>
      <c r="J6" s="87"/>
      <c r="K6" s="87"/>
      <c r="L6" s="90"/>
      <c r="M6" s="90"/>
      <c r="N6" s="90"/>
      <c r="O6" s="87"/>
      <c r="P6" s="87"/>
      <c r="Q6" s="87"/>
      <c r="R6" s="87"/>
      <c r="S6" s="87"/>
      <c r="T6" s="87"/>
    </row>
    <row r="7" spans="1:20" ht="20.100000000000001" customHeight="1" x14ac:dyDescent="0.2">
      <c r="A7" s="368" t="s">
        <v>3</v>
      </c>
      <c r="B7" s="369"/>
      <c r="C7" s="366" t="s">
        <v>4</v>
      </c>
      <c r="D7" s="370" t="s">
        <v>5</v>
      </c>
      <c r="E7" s="372" t="s">
        <v>6</v>
      </c>
      <c r="F7" s="362" t="s">
        <v>7</v>
      </c>
      <c r="G7" s="364" t="s">
        <v>8</v>
      </c>
      <c r="H7" s="364" t="s">
        <v>9</v>
      </c>
      <c r="I7" s="364" t="s">
        <v>10</v>
      </c>
      <c r="J7" s="364" t="s">
        <v>12</v>
      </c>
      <c r="K7" s="362" t="s">
        <v>13</v>
      </c>
      <c r="L7" s="366" t="s">
        <v>85</v>
      </c>
      <c r="M7" s="362" t="s">
        <v>15</v>
      </c>
      <c r="N7" s="362" t="s">
        <v>16</v>
      </c>
      <c r="O7" s="284" t="s">
        <v>17</v>
      </c>
      <c r="P7" s="87"/>
      <c r="Q7" s="87"/>
      <c r="R7" s="87"/>
      <c r="S7" s="87"/>
      <c r="T7" s="87"/>
    </row>
    <row r="8" spans="1:20" ht="15" customHeight="1" x14ac:dyDescent="0.2">
      <c r="A8" s="91" t="s">
        <v>18</v>
      </c>
      <c r="B8" s="92" t="s">
        <v>21</v>
      </c>
      <c r="C8" s="367"/>
      <c r="D8" s="371"/>
      <c r="E8" s="373"/>
      <c r="F8" s="363"/>
      <c r="G8" s="365"/>
      <c r="H8" s="365"/>
      <c r="I8" s="365"/>
      <c r="J8" s="365"/>
      <c r="K8" s="363"/>
      <c r="L8" s="367"/>
      <c r="M8" s="363"/>
      <c r="N8" s="363"/>
      <c r="O8" s="285"/>
      <c r="P8" s="87"/>
      <c r="Q8" s="87"/>
      <c r="R8" s="87"/>
      <c r="S8" s="87"/>
      <c r="T8" s="87"/>
    </row>
    <row r="9" spans="1:20" ht="20.100000000000001" customHeight="1" x14ac:dyDescent="0.2">
      <c r="A9" s="93">
        <v>1</v>
      </c>
      <c r="B9" s="91"/>
      <c r="C9" s="94">
        <v>28</v>
      </c>
      <c r="D9" s="95" t="s">
        <v>204</v>
      </c>
      <c r="E9" s="96" t="s">
        <v>205</v>
      </c>
      <c r="F9" s="110">
        <v>33407</v>
      </c>
      <c r="G9" s="97">
        <f>IF(COUNT(F9)=0,"---",43890-F9)</f>
        <v>10483</v>
      </c>
      <c r="H9" s="98" t="s">
        <v>24</v>
      </c>
      <c r="I9" s="99" t="s">
        <v>25</v>
      </c>
      <c r="J9" s="100">
        <v>1</v>
      </c>
      <c r="K9" s="101"/>
      <c r="L9" s="102">
        <v>3.9778935185185186E-3</v>
      </c>
      <c r="M9" s="111">
        <f>L9*J9</f>
        <v>3.9778935185185186E-3</v>
      </c>
      <c r="N9" s="111">
        <f>M9*K9</f>
        <v>0</v>
      </c>
      <c r="O9" s="104" t="s">
        <v>29</v>
      </c>
      <c r="P9" s="87"/>
      <c r="Q9" s="87"/>
      <c r="R9" s="87"/>
      <c r="S9" s="87"/>
      <c r="T9" s="87"/>
    </row>
    <row r="10" spans="1:20" ht="20.100000000000001" customHeight="1" x14ac:dyDescent="0.2">
      <c r="A10" s="93">
        <v>2</v>
      </c>
      <c r="B10" s="91"/>
      <c r="C10" s="94">
        <v>31</v>
      </c>
      <c r="D10" s="95" t="s">
        <v>202</v>
      </c>
      <c r="E10" s="96" t="s">
        <v>203</v>
      </c>
      <c r="F10" s="110">
        <v>35943</v>
      </c>
      <c r="G10" s="97">
        <f>IF(COUNT(F10)=0,"---",43890-F10)</f>
        <v>7947</v>
      </c>
      <c r="H10" s="98" t="s">
        <v>32</v>
      </c>
      <c r="I10" s="99" t="s">
        <v>25</v>
      </c>
      <c r="J10" s="100">
        <v>1</v>
      </c>
      <c r="K10" s="101"/>
      <c r="L10" s="102">
        <v>4.9015046296296298E-3</v>
      </c>
      <c r="M10" s="111">
        <f>L10*J10</f>
        <v>4.9015046296296298E-3</v>
      </c>
      <c r="N10" s="111">
        <f>M10*K10</f>
        <v>0</v>
      </c>
      <c r="O10" s="104" t="s">
        <v>140</v>
      </c>
      <c r="P10" s="87"/>
      <c r="Q10" s="87"/>
      <c r="R10" s="87"/>
      <c r="S10" s="87"/>
      <c r="T10" s="87"/>
    </row>
    <row r="11" spans="1:20" ht="20.100000000000001" customHeight="1" x14ac:dyDescent="0.2">
      <c r="A11" s="93">
        <v>3</v>
      </c>
      <c r="B11" s="91"/>
      <c r="C11" s="94">
        <v>70</v>
      </c>
      <c r="D11" s="95" t="s">
        <v>55</v>
      </c>
      <c r="E11" s="96" t="s">
        <v>45</v>
      </c>
      <c r="F11" s="110">
        <v>39759</v>
      </c>
      <c r="G11" s="97">
        <f t="shared" ref="G11:G12" si="0">IF(COUNT(F11)=0,"---",43890-F11)</f>
        <v>4131</v>
      </c>
      <c r="H11" s="98" t="s">
        <v>167</v>
      </c>
      <c r="I11" s="99" t="s">
        <v>46</v>
      </c>
      <c r="J11" s="100">
        <v>1</v>
      </c>
      <c r="K11" s="101"/>
      <c r="L11" s="102">
        <v>5.4777777777777785E-3</v>
      </c>
      <c r="M11" s="111">
        <f t="shared" ref="M11:N12" si="1">L11*J11</f>
        <v>5.4777777777777785E-3</v>
      </c>
      <c r="N11" s="111">
        <f t="shared" si="1"/>
        <v>0</v>
      </c>
      <c r="O11" s="104" t="s">
        <v>168</v>
      </c>
      <c r="P11" s="87"/>
      <c r="Q11" s="87"/>
      <c r="R11" s="87"/>
      <c r="S11" s="87"/>
      <c r="T11" s="87"/>
    </row>
    <row r="12" spans="1:20" ht="20.100000000000001" customHeight="1" x14ac:dyDescent="0.2">
      <c r="A12" s="93">
        <v>4</v>
      </c>
      <c r="B12" s="91"/>
      <c r="C12" s="94">
        <v>62</v>
      </c>
      <c r="D12" s="95" t="s">
        <v>44</v>
      </c>
      <c r="E12" s="96" t="s">
        <v>45</v>
      </c>
      <c r="F12" s="110">
        <v>38430</v>
      </c>
      <c r="G12" s="97">
        <f t="shared" si="0"/>
        <v>5460</v>
      </c>
      <c r="H12" s="98" t="s">
        <v>167</v>
      </c>
      <c r="I12" s="99" t="s">
        <v>46</v>
      </c>
      <c r="J12" s="100">
        <v>1</v>
      </c>
      <c r="K12" s="101"/>
      <c r="L12" s="102">
        <v>5.7940972222222222E-3</v>
      </c>
      <c r="M12" s="111">
        <f t="shared" si="1"/>
        <v>5.7940972222222222E-3</v>
      </c>
      <c r="N12" s="111">
        <f t="shared" si="1"/>
        <v>0</v>
      </c>
      <c r="O12" s="104" t="s">
        <v>49</v>
      </c>
      <c r="P12" s="87"/>
      <c r="Q12" s="87"/>
      <c r="R12" s="87"/>
      <c r="S12" s="87"/>
      <c r="T12" s="87"/>
    </row>
    <row r="13" spans="1:20" ht="20.100000000000001" customHeight="1" x14ac:dyDescent="0.2">
      <c r="A13" s="267" t="s">
        <v>226</v>
      </c>
      <c r="B13" s="92">
        <v>1</v>
      </c>
      <c r="C13" s="94">
        <v>61</v>
      </c>
      <c r="D13" s="95" t="s">
        <v>59</v>
      </c>
      <c r="E13" s="96" t="s">
        <v>60</v>
      </c>
      <c r="F13" s="110">
        <v>22772</v>
      </c>
      <c r="G13" s="97">
        <f>IF(COUNT(F13)=0,"---",43890-F13)</f>
        <v>21118</v>
      </c>
      <c r="H13" s="98" t="s">
        <v>181</v>
      </c>
      <c r="I13" s="99" t="s">
        <v>46</v>
      </c>
      <c r="J13" s="100">
        <v>0.95</v>
      </c>
      <c r="K13" s="101">
        <v>0.76559999999999995</v>
      </c>
      <c r="L13" s="102">
        <v>5.2112268518518514E-3</v>
      </c>
      <c r="M13" s="111">
        <f>L13*J13</f>
        <v>4.9506655092592588E-3</v>
      </c>
      <c r="N13" s="111">
        <f>M13*K13</f>
        <v>3.7902295138888885E-3</v>
      </c>
      <c r="O13" s="104" t="s">
        <v>49</v>
      </c>
      <c r="P13" s="87"/>
      <c r="Q13" s="87"/>
      <c r="R13" s="87"/>
      <c r="S13" s="87"/>
      <c r="T13" s="87"/>
    </row>
    <row r="14" spans="1:20" ht="20.100000000000001" customHeight="1" x14ac:dyDescent="0.2">
      <c r="A14" s="93"/>
      <c r="B14" s="91"/>
      <c r="C14" s="94">
        <v>56</v>
      </c>
      <c r="D14" s="95" t="s">
        <v>199</v>
      </c>
      <c r="E14" s="96" t="s">
        <v>200</v>
      </c>
      <c r="F14" s="110">
        <v>36697</v>
      </c>
      <c r="G14" s="97">
        <f>IF(COUNT(F14)=0,"---",43890-F14)</f>
        <v>7193</v>
      </c>
      <c r="H14" s="98" t="s">
        <v>180</v>
      </c>
      <c r="I14" s="99" t="s">
        <v>46</v>
      </c>
      <c r="J14" s="100">
        <v>1</v>
      </c>
      <c r="K14" s="101"/>
      <c r="L14" s="102" t="s">
        <v>227</v>
      </c>
      <c r="M14" s="111"/>
      <c r="N14" s="111"/>
      <c r="O14" s="104" t="s">
        <v>49</v>
      </c>
      <c r="P14" s="87"/>
      <c r="Q14" s="87"/>
      <c r="R14" s="87"/>
      <c r="S14" s="87"/>
      <c r="T14" s="87"/>
    </row>
  </sheetData>
  <sortState ref="A9:T14">
    <sortCondition ref="A14"/>
  </sortState>
  <mergeCells count="14">
    <mergeCell ref="G7:G8"/>
    <mergeCell ref="A7:B7"/>
    <mergeCell ref="C7:C8"/>
    <mergeCell ref="D7:D8"/>
    <mergeCell ref="E7:E8"/>
    <mergeCell ref="F7:F8"/>
    <mergeCell ref="M7:M8"/>
    <mergeCell ref="N7:N8"/>
    <mergeCell ref="O7:O8"/>
    <mergeCell ref="H7:H8"/>
    <mergeCell ref="I7:I8"/>
    <mergeCell ref="J7:J8"/>
    <mergeCell ref="K7:K8"/>
    <mergeCell ref="L7:L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N18"/>
  <sheetViews>
    <sheetView showZeros="0" workbookViewId="0">
      <selection activeCell="A2" sqref="A2"/>
    </sheetView>
  </sheetViews>
  <sheetFormatPr defaultColWidth="9.140625" defaultRowHeight="12.75" x14ac:dyDescent="0.2"/>
  <cols>
    <col min="1" max="3" width="3.140625" style="83" customWidth="1"/>
    <col min="4" max="4" width="4.5703125" style="83" customWidth="1"/>
    <col min="5" max="5" width="10.5703125" style="83" bestFit="1" customWidth="1"/>
    <col min="6" max="6" width="12.5703125" style="83" customWidth="1"/>
    <col min="7" max="7" width="9" style="113" customWidth="1"/>
    <col min="8" max="8" width="5" style="83" bestFit="1" customWidth="1"/>
    <col min="9" max="9" width="3.42578125" style="83" customWidth="1"/>
    <col min="10" max="10" width="7.7109375" style="83" bestFit="1" customWidth="1"/>
    <col min="11" max="11" width="4.42578125" style="83" customWidth="1"/>
    <col min="12" max="12" width="5.28515625" style="83" customWidth="1"/>
    <col min="13" max="13" width="9.5703125" style="83" customWidth="1"/>
    <col min="14" max="14" width="7.85546875" style="83" customWidth="1"/>
    <col min="15" max="15" width="7.7109375" style="83" customWidth="1"/>
    <col min="16" max="16" width="13.7109375" style="83" customWidth="1"/>
    <col min="17" max="222" width="9.140625" style="106"/>
    <col min="223" max="16384" width="9.140625" style="83"/>
  </cols>
  <sheetData>
    <row r="1" spans="1:222" ht="20.25" customHeight="1" x14ac:dyDescent="0.3">
      <c r="A1" s="82" t="s">
        <v>241</v>
      </c>
      <c r="E1" s="84"/>
      <c r="F1" s="84"/>
      <c r="G1" s="105"/>
      <c r="H1" s="84"/>
      <c r="I1" s="84"/>
      <c r="J1" s="84"/>
      <c r="K1" s="84"/>
      <c r="L1" s="84"/>
      <c r="M1" s="84"/>
      <c r="N1" s="84"/>
      <c r="O1" s="84"/>
    </row>
    <row r="2" spans="1:222" ht="12.75" customHeight="1" x14ac:dyDescent="0.25">
      <c r="E2" s="4" t="s">
        <v>222</v>
      </c>
      <c r="F2" s="85"/>
      <c r="G2" s="107"/>
      <c r="H2" s="85"/>
      <c r="I2" s="85"/>
      <c r="J2" s="85"/>
      <c r="K2" s="85"/>
      <c r="L2" s="85"/>
      <c r="M2" s="85"/>
      <c r="N2" s="85"/>
      <c r="O2" s="85"/>
    </row>
    <row r="3" spans="1:222" ht="12.75" customHeight="1" x14ac:dyDescent="0.25">
      <c r="D3" s="86"/>
      <c r="E3" s="85"/>
      <c r="F3" s="85"/>
      <c r="G3" s="107"/>
      <c r="H3" s="85"/>
      <c r="I3" s="85"/>
      <c r="J3" s="85"/>
      <c r="K3" s="85"/>
      <c r="L3" s="85"/>
      <c r="M3" s="85"/>
      <c r="N3" s="85"/>
      <c r="O3" s="85"/>
    </row>
    <row r="4" spans="1:222" ht="20.100000000000001" customHeight="1" x14ac:dyDescent="0.2">
      <c r="A4" s="87"/>
      <c r="B4" s="87"/>
      <c r="C4" s="87"/>
      <c r="D4" s="87"/>
      <c r="E4" s="88" t="s">
        <v>93</v>
      </c>
      <c r="F4" s="87"/>
      <c r="G4" s="108"/>
      <c r="H4" s="87"/>
      <c r="I4" s="87"/>
      <c r="J4" s="87"/>
      <c r="K4" s="87"/>
      <c r="L4" s="87"/>
      <c r="M4" s="87"/>
      <c r="N4" s="87"/>
      <c r="O4" s="87"/>
      <c r="P4" s="87"/>
    </row>
    <row r="5" spans="1:222" ht="2.1" customHeight="1" x14ac:dyDescent="0.25">
      <c r="A5" s="87"/>
      <c r="B5" s="87"/>
      <c r="C5" s="87"/>
      <c r="D5" s="87"/>
      <c r="E5" s="87"/>
      <c r="F5" s="87"/>
      <c r="G5" s="108"/>
      <c r="H5" s="87"/>
      <c r="I5" s="87"/>
      <c r="J5" s="87"/>
      <c r="K5" s="87"/>
      <c r="L5" s="87"/>
      <c r="M5" s="87"/>
      <c r="N5" s="87"/>
      <c r="O5" s="87"/>
      <c r="P5" s="87"/>
    </row>
    <row r="6" spans="1:222" ht="20.100000000000001" customHeight="1" x14ac:dyDescent="0.25">
      <c r="A6" s="89"/>
      <c r="B6" s="89"/>
      <c r="C6" s="89"/>
      <c r="D6" s="87"/>
      <c r="E6" s="87"/>
      <c r="F6" s="87"/>
      <c r="G6" s="108"/>
      <c r="H6" s="87"/>
      <c r="I6" s="87"/>
      <c r="J6" s="87"/>
      <c r="K6" s="87"/>
      <c r="L6" s="87"/>
      <c r="M6" s="90"/>
      <c r="N6" s="90"/>
      <c r="O6" s="90"/>
      <c r="P6" s="87"/>
    </row>
    <row r="7" spans="1:222" ht="20.100000000000001" customHeight="1" x14ac:dyDescent="0.2">
      <c r="A7" s="368" t="s">
        <v>3</v>
      </c>
      <c r="B7" s="376"/>
      <c r="C7" s="369"/>
      <c r="D7" s="366" t="s">
        <v>4</v>
      </c>
      <c r="E7" s="370" t="s">
        <v>5</v>
      </c>
      <c r="F7" s="372" t="s">
        <v>6</v>
      </c>
      <c r="G7" s="362" t="s">
        <v>7</v>
      </c>
      <c r="H7" s="364" t="s">
        <v>8</v>
      </c>
      <c r="I7" s="364" t="s">
        <v>9</v>
      </c>
      <c r="J7" s="364" t="s">
        <v>10</v>
      </c>
      <c r="K7" s="364" t="s">
        <v>12</v>
      </c>
      <c r="L7" s="362" t="s">
        <v>13</v>
      </c>
      <c r="M7" s="375" t="s">
        <v>85</v>
      </c>
      <c r="N7" s="374" t="s">
        <v>15</v>
      </c>
      <c r="O7" s="374" t="s">
        <v>16</v>
      </c>
      <c r="P7" s="284" t="s">
        <v>17</v>
      </c>
    </row>
    <row r="8" spans="1:222" ht="15" customHeight="1" x14ac:dyDescent="0.2">
      <c r="A8" s="91" t="s">
        <v>18</v>
      </c>
      <c r="B8" s="109" t="s">
        <v>19</v>
      </c>
      <c r="C8" s="92" t="s">
        <v>21</v>
      </c>
      <c r="D8" s="367"/>
      <c r="E8" s="371"/>
      <c r="F8" s="373"/>
      <c r="G8" s="363"/>
      <c r="H8" s="365"/>
      <c r="I8" s="365"/>
      <c r="J8" s="365"/>
      <c r="K8" s="365"/>
      <c r="L8" s="363"/>
      <c r="M8" s="375"/>
      <c r="N8" s="374"/>
      <c r="O8" s="374"/>
      <c r="P8" s="285"/>
    </row>
    <row r="9" spans="1:222" s="112" customFormat="1" ht="19.899999999999999" customHeight="1" x14ac:dyDescent="0.25">
      <c r="A9" s="93">
        <v>1</v>
      </c>
      <c r="B9" s="91"/>
      <c r="C9" s="91"/>
      <c r="D9" s="94">
        <v>19</v>
      </c>
      <c r="E9" s="95" t="s">
        <v>94</v>
      </c>
      <c r="F9" s="96" t="s">
        <v>65</v>
      </c>
      <c r="G9" s="110">
        <v>36058</v>
      </c>
      <c r="H9" s="97">
        <f t="shared" ref="H9:H18" si="0">IF(COUNT(G9)=0,"---",43890-G9)</f>
        <v>7832</v>
      </c>
      <c r="I9" s="98" t="s">
        <v>57</v>
      </c>
      <c r="J9" s="99" t="s">
        <v>39</v>
      </c>
      <c r="K9" s="100">
        <v>0.95</v>
      </c>
      <c r="L9" s="101"/>
      <c r="M9" s="102">
        <v>3.4386574074074072E-3</v>
      </c>
      <c r="N9" s="111">
        <f t="shared" ref="N9:O16" si="1">M9*K9</f>
        <v>3.2667245370370367E-3</v>
      </c>
      <c r="O9" s="111">
        <f t="shared" si="1"/>
        <v>0</v>
      </c>
      <c r="P9" s="104" t="s">
        <v>66</v>
      </c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</row>
    <row r="10" spans="1:222" s="112" customFormat="1" ht="19.899999999999999" customHeight="1" x14ac:dyDescent="0.2">
      <c r="A10" s="93">
        <v>2</v>
      </c>
      <c r="B10" s="91"/>
      <c r="C10" s="91"/>
      <c r="D10" s="94">
        <v>9</v>
      </c>
      <c r="E10" s="95" t="s">
        <v>75</v>
      </c>
      <c r="F10" s="96" t="s">
        <v>76</v>
      </c>
      <c r="G10" s="110">
        <v>35756</v>
      </c>
      <c r="H10" s="97">
        <f t="shared" si="0"/>
        <v>8134</v>
      </c>
      <c r="I10" s="98" t="s">
        <v>38</v>
      </c>
      <c r="J10" s="99" t="s">
        <v>42</v>
      </c>
      <c r="K10" s="100">
        <v>1</v>
      </c>
      <c r="L10" s="101"/>
      <c r="M10" s="102">
        <v>3.3600694444444446E-3</v>
      </c>
      <c r="N10" s="111">
        <f t="shared" si="1"/>
        <v>3.3600694444444446E-3</v>
      </c>
      <c r="O10" s="111">
        <f t="shared" si="1"/>
        <v>0</v>
      </c>
      <c r="P10" s="104" t="s">
        <v>29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</row>
    <row r="11" spans="1:222" s="112" customFormat="1" ht="19.899999999999999" customHeight="1" x14ac:dyDescent="0.2">
      <c r="A11" s="93">
        <v>3</v>
      </c>
      <c r="B11" s="91"/>
      <c r="C11" s="91"/>
      <c r="D11" s="94">
        <v>29</v>
      </c>
      <c r="E11" s="95" t="s">
        <v>151</v>
      </c>
      <c r="F11" s="96" t="s">
        <v>152</v>
      </c>
      <c r="G11" s="110">
        <v>34164</v>
      </c>
      <c r="H11" s="97">
        <f t="shared" si="0"/>
        <v>9726</v>
      </c>
      <c r="I11" s="98" t="s">
        <v>24</v>
      </c>
      <c r="J11" s="99" t="s">
        <v>25</v>
      </c>
      <c r="K11" s="100">
        <v>1</v>
      </c>
      <c r="L11" s="101"/>
      <c r="M11" s="102">
        <v>3.5665509259259261E-3</v>
      </c>
      <c r="N11" s="111">
        <f t="shared" si="1"/>
        <v>3.5665509259259261E-3</v>
      </c>
      <c r="O11" s="111">
        <f t="shared" si="1"/>
        <v>0</v>
      </c>
      <c r="P11" s="104" t="s">
        <v>140</v>
      </c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</row>
    <row r="12" spans="1:222" s="112" customFormat="1" ht="19.899999999999999" customHeight="1" x14ac:dyDescent="0.2">
      <c r="A12" s="93">
        <v>4</v>
      </c>
      <c r="B12" s="91"/>
      <c r="C12" s="92">
        <v>3</v>
      </c>
      <c r="D12" s="94">
        <v>27</v>
      </c>
      <c r="E12" s="95" t="s">
        <v>207</v>
      </c>
      <c r="F12" s="96" t="s">
        <v>208</v>
      </c>
      <c r="G12" s="110">
        <v>26749</v>
      </c>
      <c r="H12" s="97">
        <f t="shared" si="0"/>
        <v>17141</v>
      </c>
      <c r="I12" s="98" t="s">
        <v>32</v>
      </c>
      <c r="J12" s="99" t="s">
        <v>25</v>
      </c>
      <c r="K12" s="100">
        <v>1</v>
      </c>
      <c r="L12" s="101">
        <v>0.90280000000000005</v>
      </c>
      <c r="M12" s="102">
        <v>3.8297453703703705E-3</v>
      </c>
      <c r="N12" s="111">
        <f t="shared" si="1"/>
        <v>3.8297453703703705E-3</v>
      </c>
      <c r="O12" s="111">
        <f t="shared" si="1"/>
        <v>3.4574941203703705E-3</v>
      </c>
      <c r="P12" s="104" t="s">
        <v>26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</row>
    <row r="13" spans="1:222" s="112" customFormat="1" ht="19.899999999999999" customHeight="1" x14ac:dyDescent="0.2">
      <c r="A13" s="93">
        <v>5</v>
      </c>
      <c r="B13" s="91"/>
      <c r="C13" s="91"/>
      <c r="D13" s="94">
        <v>22</v>
      </c>
      <c r="E13" s="95" t="s">
        <v>89</v>
      </c>
      <c r="F13" s="96" t="s">
        <v>206</v>
      </c>
      <c r="G13" s="110">
        <v>30117</v>
      </c>
      <c r="H13" s="97">
        <f t="shared" si="0"/>
        <v>13773</v>
      </c>
      <c r="I13" s="98" t="s">
        <v>24</v>
      </c>
      <c r="J13" s="99" t="s">
        <v>39</v>
      </c>
      <c r="K13" s="100">
        <v>1</v>
      </c>
      <c r="L13" s="101"/>
      <c r="M13" s="102">
        <v>3.913194444444444E-3</v>
      </c>
      <c r="N13" s="111">
        <f t="shared" si="1"/>
        <v>3.913194444444444E-3</v>
      </c>
      <c r="O13" s="111">
        <f t="shared" si="1"/>
        <v>0</v>
      </c>
      <c r="P13" s="104" t="s">
        <v>177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</row>
    <row r="14" spans="1:222" s="112" customFormat="1" ht="19.899999999999999" customHeight="1" x14ac:dyDescent="0.2">
      <c r="A14" s="93">
        <v>6</v>
      </c>
      <c r="B14" s="91"/>
      <c r="C14" s="92">
        <v>5</v>
      </c>
      <c r="D14" s="94">
        <v>69</v>
      </c>
      <c r="E14" s="95" t="s">
        <v>64</v>
      </c>
      <c r="F14" s="96" t="s">
        <v>95</v>
      </c>
      <c r="G14" s="110">
        <v>27159</v>
      </c>
      <c r="H14" s="97">
        <f t="shared" si="0"/>
        <v>16731</v>
      </c>
      <c r="I14" s="98" t="s">
        <v>180</v>
      </c>
      <c r="J14" s="99" t="s">
        <v>46</v>
      </c>
      <c r="K14" s="100">
        <v>1</v>
      </c>
      <c r="L14" s="101">
        <v>0.90990000000000004</v>
      </c>
      <c r="M14" s="102">
        <v>4.0276620370370371E-3</v>
      </c>
      <c r="N14" s="111">
        <f t="shared" si="1"/>
        <v>4.0276620370370371E-3</v>
      </c>
      <c r="O14" s="111">
        <f t="shared" si="1"/>
        <v>3.6647696875000001E-3</v>
      </c>
      <c r="P14" s="104" t="s">
        <v>49</v>
      </c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</row>
    <row r="15" spans="1:222" s="112" customFormat="1" ht="19.899999999999999" customHeight="1" x14ac:dyDescent="0.2">
      <c r="A15" s="93">
        <v>7</v>
      </c>
      <c r="B15" s="91"/>
      <c r="C15" s="92">
        <v>4</v>
      </c>
      <c r="D15" s="94">
        <v>59</v>
      </c>
      <c r="E15" s="95" t="s">
        <v>87</v>
      </c>
      <c r="F15" s="96" t="s">
        <v>88</v>
      </c>
      <c r="G15" s="110">
        <v>24406</v>
      </c>
      <c r="H15" s="97">
        <f t="shared" si="0"/>
        <v>19484</v>
      </c>
      <c r="I15" s="98" t="s">
        <v>180</v>
      </c>
      <c r="J15" s="99" t="s">
        <v>46</v>
      </c>
      <c r="K15" s="100">
        <v>1</v>
      </c>
      <c r="L15" s="101">
        <v>0.85360000000000003</v>
      </c>
      <c r="M15" s="102">
        <v>4.2483796296296297E-3</v>
      </c>
      <c r="N15" s="111">
        <f t="shared" si="1"/>
        <v>4.2483796296296297E-3</v>
      </c>
      <c r="O15" s="111">
        <f t="shared" si="1"/>
        <v>3.626416851851852E-3</v>
      </c>
      <c r="P15" s="104" t="s">
        <v>49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</row>
    <row r="16" spans="1:222" s="112" customFormat="1" ht="19.899999999999999" customHeight="1" x14ac:dyDescent="0.2">
      <c r="A16" s="93">
        <v>8</v>
      </c>
      <c r="B16" s="91"/>
      <c r="C16" s="92">
        <v>2</v>
      </c>
      <c r="D16" s="94">
        <v>60</v>
      </c>
      <c r="E16" s="95" t="s">
        <v>95</v>
      </c>
      <c r="F16" s="96" t="s">
        <v>147</v>
      </c>
      <c r="G16" s="110">
        <v>21607</v>
      </c>
      <c r="H16" s="97">
        <f t="shared" si="0"/>
        <v>22283</v>
      </c>
      <c r="I16" s="98" t="s">
        <v>195</v>
      </c>
      <c r="J16" s="99" t="s">
        <v>46</v>
      </c>
      <c r="K16" s="100">
        <v>1</v>
      </c>
      <c r="L16" s="101">
        <v>0.79720000000000002</v>
      </c>
      <c r="M16" s="102">
        <v>4.3343634259259255E-3</v>
      </c>
      <c r="N16" s="111">
        <f t="shared" si="1"/>
        <v>4.3343634259259255E-3</v>
      </c>
      <c r="O16" s="111">
        <f t="shared" si="1"/>
        <v>3.455354523148148E-3</v>
      </c>
      <c r="P16" s="104" t="s">
        <v>49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</row>
    <row r="17" spans="1:222" s="112" customFormat="1" ht="19.899999999999999" customHeight="1" x14ac:dyDescent="0.2">
      <c r="A17" s="93">
        <v>9</v>
      </c>
      <c r="B17" s="91"/>
      <c r="C17" s="92"/>
      <c r="D17" s="94">
        <v>54</v>
      </c>
      <c r="E17" s="95" t="s">
        <v>235</v>
      </c>
      <c r="F17" s="96" t="s">
        <v>198</v>
      </c>
      <c r="G17" s="110">
        <v>36495</v>
      </c>
      <c r="H17" s="97">
        <f t="shared" si="0"/>
        <v>7395</v>
      </c>
      <c r="I17" s="98" t="s">
        <v>24</v>
      </c>
      <c r="J17" s="99" t="s">
        <v>144</v>
      </c>
      <c r="K17" s="100">
        <v>1</v>
      </c>
      <c r="L17" s="101"/>
      <c r="M17" s="102">
        <v>5.1359953703703698E-3</v>
      </c>
      <c r="N17" s="111">
        <f>M17*K17</f>
        <v>5.1359953703703698E-3</v>
      </c>
      <c r="O17" s="111"/>
      <c r="P17" s="104" t="s">
        <v>166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</row>
    <row r="18" spans="1:222" s="112" customFormat="1" ht="19.899999999999999" customHeight="1" x14ac:dyDescent="0.2">
      <c r="A18" s="268" t="s">
        <v>226</v>
      </c>
      <c r="B18" s="91"/>
      <c r="C18" s="92">
        <v>1</v>
      </c>
      <c r="D18" s="94">
        <v>2</v>
      </c>
      <c r="E18" s="95" t="s">
        <v>96</v>
      </c>
      <c r="F18" s="96" t="s">
        <v>97</v>
      </c>
      <c r="G18" s="110">
        <v>24822</v>
      </c>
      <c r="H18" s="97">
        <f t="shared" si="0"/>
        <v>19068</v>
      </c>
      <c r="I18" s="98" t="s">
        <v>24</v>
      </c>
      <c r="J18" s="99" t="s">
        <v>42</v>
      </c>
      <c r="K18" s="100">
        <v>1</v>
      </c>
      <c r="L18" s="101">
        <v>0.86060000000000003</v>
      </c>
      <c r="M18" s="102">
        <v>3.9744212962962962E-3</v>
      </c>
      <c r="N18" s="111">
        <f>M18*K18</f>
        <v>3.9744212962962962E-3</v>
      </c>
      <c r="O18" s="111">
        <f>N18*L18</f>
        <v>3.4203869675925925E-3</v>
      </c>
      <c r="P18" s="104" t="s">
        <v>66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</row>
  </sheetData>
  <sortState ref="A9:HN18">
    <sortCondition ref="N9:N18"/>
  </sortState>
  <mergeCells count="14">
    <mergeCell ref="H7:H8"/>
    <mergeCell ref="A7:C7"/>
    <mergeCell ref="D7:D8"/>
    <mergeCell ref="E7:E8"/>
    <mergeCell ref="F7:F8"/>
    <mergeCell ref="G7:G8"/>
    <mergeCell ref="N7:N8"/>
    <mergeCell ref="O7:O8"/>
    <mergeCell ref="P7:P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Q16"/>
  <sheetViews>
    <sheetView showZeros="0" workbookViewId="0">
      <selection activeCell="A2" sqref="A2"/>
    </sheetView>
  </sheetViews>
  <sheetFormatPr defaultColWidth="9.140625" defaultRowHeight="12.75" x14ac:dyDescent="0.2"/>
  <cols>
    <col min="1" max="1" width="5.28515625" style="83" customWidth="1"/>
    <col min="2" max="2" width="4.5703125" style="83" customWidth="1"/>
    <col min="3" max="3" width="10.5703125" style="83" bestFit="1" customWidth="1"/>
    <col min="4" max="4" width="12.5703125" style="83" customWidth="1"/>
    <col min="5" max="5" width="9" style="113" customWidth="1"/>
    <col min="6" max="6" width="5" style="83" bestFit="1" customWidth="1"/>
    <col min="7" max="7" width="3.42578125" style="83" customWidth="1"/>
    <col min="8" max="8" width="7.7109375" style="83" bestFit="1" customWidth="1"/>
    <col min="9" max="9" width="4.42578125" style="83" customWidth="1"/>
    <col min="10" max="10" width="9.5703125" style="222" customWidth="1"/>
    <col min="11" max="11" width="7.85546875" style="83" customWidth="1"/>
    <col min="12" max="12" width="13.42578125" style="83" customWidth="1"/>
    <col min="13" max="17" width="9.5703125" style="83" customWidth="1"/>
    <col min="18" max="16384" width="9.140625" style="83"/>
  </cols>
  <sheetData>
    <row r="1" spans="1:17" ht="20.25" customHeight="1" x14ac:dyDescent="0.3">
      <c r="A1" s="82" t="s">
        <v>241</v>
      </c>
      <c r="C1" s="121"/>
      <c r="D1" s="121"/>
      <c r="E1" s="215"/>
      <c r="F1" s="121"/>
      <c r="G1" s="121"/>
      <c r="H1" s="121"/>
      <c r="I1" s="121"/>
      <c r="J1" s="227"/>
      <c r="K1" s="121"/>
    </row>
    <row r="2" spans="1:17" ht="12.75" customHeight="1" x14ac:dyDescent="0.25">
      <c r="A2" s="120"/>
      <c r="C2" s="251" t="s">
        <v>223</v>
      </c>
      <c r="D2" s="85"/>
      <c r="E2" s="107"/>
      <c r="F2" s="85"/>
      <c r="G2" s="85"/>
      <c r="H2" s="85"/>
      <c r="I2" s="85"/>
      <c r="J2" s="226"/>
      <c r="K2" s="85"/>
    </row>
    <row r="3" spans="1:17" ht="12.75" customHeight="1" x14ac:dyDescent="0.25">
      <c r="B3" s="86"/>
      <c r="C3" s="85"/>
      <c r="D3" s="85"/>
      <c r="E3" s="107"/>
      <c r="F3" s="85"/>
      <c r="G3" s="85"/>
      <c r="H3" s="85"/>
      <c r="I3" s="85"/>
      <c r="J3" s="226"/>
      <c r="K3" s="85"/>
    </row>
    <row r="4" spans="1:17" ht="20.100000000000001" customHeight="1" x14ac:dyDescent="0.2">
      <c r="A4" s="87"/>
      <c r="B4" s="87"/>
      <c r="C4" s="125" t="s">
        <v>131</v>
      </c>
      <c r="D4" s="87"/>
      <c r="E4" s="108"/>
      <c r="F4" s="87"/>
      <c r="G4" s="87"/>
      <c r="H4" s="87"/>
      <c r="I4" s="87"/>
      <c r="J4" s="225"/>
      <c r="K4" s="87"/>
      <c r="L4" s="87"/>
      <c r="M4" s="87"/>
      <c r="N4" s="87"/>
      <c r="O4" s="87"/>
      <c r="P4" s="87"/>
      <c r="Q4" s="87"/>
    </row>
    <row r="5" spans="1:17" ht="2.1" customHeight="1" x14ac:dyDescent="0.25">
      <c r="A5" s="87"/>
      <c r="B5" s="87"/>
      <c r="C5" s="87"/>
      <c r="D5" s="87"/>
      <c r="E5" s="108"/>
      <c r="F5" s="87"/>
      <c r="G5" s="87"/>
      <c r="H5" s="87"/>
      <c r="I5" s="87"/>
      <c r="J5" s="225"/>
      <c r="K5" s="87"/>
      <c r="L5" s="87"/>
      <c r="M5" s="87"/>
      <c r="N5" s="87"/>
      <c r="O5" s="87"/>
      <c r="P5" s="87"/>
      <c r="Q5" s="87"/>
    </row>
    <row r="6" spans="1:17" ht="20.100000000000001" customHeight="1" x14ac:dyDescent="0.25">
      <c r="A6" s="126"/>
      <c r="B6" s="87"/>
      <c r="C6" s="87"/>
      <c r="D6" s="124"/>
      <c r="E6" s="108"/>
      <c r="F6" s="87"/>
      <c r="G6" s="87"/>
      <c r="H6" s="87"/>
      <c r="I6" s="87"/>
      <c r="J6" s="224"/>
      <c r="K6" s="90"/>
      <c r="L6" s="87"/>
      <c r="M6" s="87"/>
      <c r="N6" s="87"/>
      <c r="O6" s="87"/>
      <c r="P6" s="87"/>
      <c r="Q6" s="87"/>
    </row>
    <row r="7" spans="1:17" ht="20.100000000000001" customHeight="1" x14ac:dyDescent="0.2">
      <c r="A7" s="129" t="s">
        <v>3</v>
      </c>
      <c r="B7" s="319" t="s">
        <v>4</v>
      </c>
      <c r="C7" s="321" t="s">
        <v>5</v>
      </c>
      <c r="D7" s="323" t="s">
        <v>6</v>
      </c>
      <c r="E7" s="325" t="s">
        <v>7</v>
      </c>
      <c r="F7" s="327" t="s">
        <v>8</v>
      </c>
      <c r="G7" s="327" t="s">
        <v>9</v>
      </c>
      <c r="H7" s="327" t="s">
        <v>10</v>
      </c>
      <c r="I7" s="327" t="s">
        <v>12</v>
      </c>
      <c r="J7" s="377" t="s">
        <v>85</v>
      </c>
      <c r="K7" s="378" t="s">
        <v>15</v>
      </c>
      <c r="L7" s="331" t="s">
        <v>17</v>
      </c>
      <c r="M7" s="87"/>
      <c r="N7" s="87"/>
      <c r="O7" s="87"/>
      <c r="P7" s="87"/>
      <c r="Q7" s="87"/>
    </row>
    <row r="8" spans="1:17" ht="15" customHeight="1" x14ac:dyDescent="0.2">
      <c r="A8" s="91" t="s">
        <v>18</v>
      </c>
      <c r="B8" s="320"/>
      <c r="C8" s="322"/>
      <c r="D8" s="324"/>
      <c r="E8" s="326"/>
      <c r="F8" s="328"/>
      <c r="G8" s="328"/>
      <c r="H8" s="328"/>
      <c r="I8" s="328"/>
      <c r="J8" s="377"/>
      <c r="K8" s="378"/>
      <c r="L8" s="285"/>
      <c r="M8" s="87"/>
      <c r="N8" s="87"/>
      <c r="O8" s="87"/>
      <c r="P8" s="87"/>
      <c r="Q8" s="87"/>
    </row>
    <row r="9" spans="1:17" s="106" customFormat="1" ht="20.100000000000001" customHeight="1" x14ac:dyDescent="0.2">
      <c r="A9" s="205">
        <v>1</v>
      </c>
      <c r="B9" s="94">
        <v>28</v>
      </c>
      <c r="C9" s="131" t="s">
        <v>204</v>
      </c>
      <c r="D9" s="132" t="s">
        <v>205</v>
      </c>
      <c r="E9" s="194">
        <v>33407</v>
      </c>
      <c r="F9" s="193">
        <f>IF(COUNT(E9)=0,"---",43890-E9)</f>
        <v>10483</v>
      </c>
      <c r="G9" s="98" t="s">
        <v>24</v>
      </c>
      <c r="H9" s="99" t="s">
        <v>25</v>
      </c>
      <c r="I9" s="100">
        <v>1</v>
      </c>
      <c r="J9" s="223">
        <v>8.1707175925925923E-3</v>
      </c>
      <c r="K9" s="103">
        <f>I9*J9</f>
        <v>8.1707175925925923E-3</v>
      </c>
      <c r="L9" s="202" t="s">
        <v>29</v>
      </c>
      <c r="M9" s="201"/>
      <c r="N9" s="201"/>
      <c r="O9" s="201"/>
      <c r="P9" s="201"/>
      <c r="Q9" s="201"/>
    </row>
    <row r="10" spans="1:17" s="106" customFormat="1" ht="20.100000000000001" customHeight="1" x14ac:dyDescent="0.2">
      <c r="A10" s="205">
        <v>2</v>
      </c>
      <c r="B10" s="94">
        <v>31</v>
      </c>
      <c r="C10" s="131" t="s">
        <v>202</v>
      </c>
      <c r="D10" s="132" t="s">
        <v>203</v>
      </c>
      <c r="E10" s="194">
        <v>35943</v>
      </c>
      <c r="F10" s="193">
        <f>IF(COUNT(E10)=0,"---",43890-E10)</f>
        <v>7947</v>
      </c>
      <c r="G10" s="98" t="s">
        <v>32</v>
      </c>
      <c r="H10" s="99" t="s">
        <v>25</v>
      </c>
      <c r="I10" s="100">
        <v>1</v>
      </c>
      <c r="J10" s="223">
        <v>1.0346990740740742E-2</v>
      </c>
      <c r="K10" s="103">
        <f>I10*J10</f>
        <v>1.0346990740740742E-2</v>
      </c>
      <c r="L10" s="202" t="s">
        <v>140</v>
      </c>
      <c r="M10" s="201"/>
      <c r="N10" s="201"/>
      <c r="O10" s="201"/>
      <c r="P10" s="201"/>
      <c r="Q10" s="201"/>
    </row>
    <row r="11" spans="1:17" ht="13.15" x14ac:dyDescent="0.25">
      <c r="C11" s="113"/>
      <c r="E11" s="83"/>
      <c r="J11" s="83"/>
    </row>
    <row r="16" spans="1:17" ht="13.15" x14ac:dyDescent="0.25">
      <c r="J16" s="83"/>
      <c r="N16" s="222"/>
    </row>
  </sheetData>
  <sortState ref="A9:Q10">
    <sortCondition ref="A9"/>
  </sortState>
  <mergeCells count="11">
    <mergeCell ref="J7:J8"/>
    <mergeCell ref="K7:K8"/>
    <mergeCell ref="L7:L8"/>
    <mergeCell ref="B7:B8"/>
    <mergeCell ref="C7:C8"/>
    <mergeCell ref="D7:D8"/>
    <mergeCell ref="E7:E8"/>
    <mergeCell ref="F7:F8"/>
    <mergeCell ref="G7:G8"/>
    <mergeCell ref="H7:H8"/>
    <mergeCell ref="I7:I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5"/>
  <sheetViews>
    <sheetView showZeros="0" workbookViewId="0">
      <selection activeCell="A2" sqref="A2"/>
    </sheetView>
  </sheetViews>
  <sheetFormatPr defaultColWidth="9.140625" defaultRowHeight="12.75" x14ac:dyDescent="0.2"/>
  <cols>
    <col min="1" max="1" width="5.28515625" style="83" customWidth="1"/>
    <col min="2" max="2" width="4.5703125" style="83" customWidth="1"/>
    <col min="3" max="3" width="10.5703125" style="83" bestFit="1" customWidth="1"/>
    <col min="4" max="4" width="12.5703125" style="83" customWidth="1"/>
    <col min="5" max="5" width="9" style="113" customWidth="1"/>
    <col min="6" max="6" width="5" style="83" bestFit="1" customWidth="1"/>
    <col min="7" max="7" width="3.42578125" style="83" customWidth="1"/>
    <col min="8" max="8" width="7.7109375" style="83" bestFit="1" customWidth="1"/>
    <col min="9" max="9" width="4.42578125" style="83" customWidth="1"/>
    <col min="10" max="10" width="9.5703125" style="222" customWidth="1"/>
    <col min="11" max="11" width="7.85546875" style="83" customWidth="1"/>
    <col min="12" max="12" width="14" style="83" customWidth="1"/>
    <col min="13" max="17" width="9.5703125" style="83" customWidth="1"/>
    <col min="18" max="16384" width="9.140625" style="83"/>
  </cols>
  <sheetData>
    <row r="1" spans="1:17" ht="20.25" customHeight="1" x14ac:dyDescent="0.3">
      <c r="A1" s="82" t="s">
        <v>241</v>
      </c>
      <c r="C1" s="121"/>
      <c r="D1" s="121"/>
      <c r="E1" s="215"/>
      <c r="F1" s="121"/>
      <c r="G1" s="121"/>
      <c r="H1" s="121"/>
      <c r="I1" s="121"/>
      <c r="J1" s="227"/>
      <c r="K1" s="121"/>
    </row>
    <row r="2" spans="1:17" ht="12.75" customHeight="1" x14ac:dyDescent="0.25">
      <c r="A2" s="120"/>
      <c r="C2" s="251" t="s">
        <v>223</v>
      </c>
      <c r="D2" s="85"/>
      <c r="E2" s="107"/>
      <c r="F2" s="85"/>
      <c r="G2" s="85"/>
      <c r="H2" s="85"/>
      <c r="I2" s="85"/>
      <c r="J2" s="226"/>
      <c r="K2" s="85"/>
    </row>
    <row r="3" spans="1:17" ht="12.75" customHeight="1" x14ac:dyDescent="0.25">
      <c r="B3" s="86"/>
      <c r="C3" s="85"/>
      <c r="D3" s="85"/>
      <c r="E3" s="107"/>
      <c r="F3" s="85"/>
      <c r="G3" s="85"/>
      <c r="H3" s="85"/>
      <c r="I3" s="85"/>
      <c r="J3" s="226"/>
      <c r="K3" s="85"/>
    </row>
    <row r="4" spans="1:17" ht="20.100000000000001" customHeight="1" x14ac:dyDescent="0.2">
      <c r="A4" s="87"/>
      <c r="B4" s="87"/>
      <c r="C4" s="125" t="s">
        <v>134</v>
      </c>
      <c r="D4" s="87"/>
      <c r="E4" s="108"/>
      <c r="F4" s="87"/>
      <c r="G4" s="87"/>
      <c r="H4" s="87"/>
      <c r="I4" s="87"/>
      <c r="J4" s="225"/>
      <c r="K4" s="87"/>
      <c r="L4" s="87"/>
      <c r="M4" s="87"/>
      <c r="N4" s="87"/>
      <c r="O4" s="87"/>
      <c r="P4" s="87"/>
      <c r="Q4" s="87"/>
    </row>
    <row r="5" spans="1:17" ht="2.1" customHeight="1" x14ac:dyDescent="0.25">
      <c r="A5" s="87"/>
      <c r="B5" s="87"/>
      <c r="C5" s="87"/>
      <c r="D5" s="87"/>
      <c r="E5" s="108"/>
      <c r="F5" s="87"/>
      <c r="G5" s="87"/>
      <c r="H5" s="87"/>
      <c r="I5" s="87"/>
      <c r="J5" s="225"/>
      <c r="K5" s="87"/>
      <c r="L5" s="87"/>
      <c r="M5" s="87"/>
      <c r="N5" s="87"/>
      <c r="O5" s="87"/>
      <c r="P5" s="87"/>
      <c r="Q5" s="87"/>
    </row>
    <row r="6" spans="1:17" ht="20.100000000000001" customHeight="1" x14ac:dyDescent="0.25">
      <c r="A6" s="126"/>
      <c r="B6" s="87"/>
      <c r="C6" s="87"/>
      <c r="D6" s="124"/>
      <c r="E6" s="108"/>
      <c r="F6" s="87"/>
      <c r="G6" s="87"/>
      <c r="H6" s="87"/>
      <c r="I6" s="87"/>
      <c r="J6" s="224"/>
      <c r="K6" s="90"/>
      <c r="L6" s="87"/>
      <c r="M6" s="87"/>
      <c r="N6" s="87"/>
      <c r="O6" s="87"/>
      <c r="P6" s="87"/>
      <c r="Q6" s="87"/>
    </row>
    <row r="7" spans="1:17" ht="20.100000000000001" customHeight="1" x14ac:dyDescent="0.2">
      <c r="A7" s="129" t="s">
        <v>3</v>
      </c>
      <c r="B7" s="319" t="s">
        <v>4</v>
      </c>
      <c r="C7" s="321" t="s">
        <v>5</v>
      </c>
      <c r="D7" s="323" t="s">
        <v>6</v>
      </c>
      <c r="E7" s="325" t="s">
        <v>7</v>
      </c>
      <c r="F7" s="327" t="s">
        <v>8</v>
      </c>
      <c r="G7" s="327" t="s">
        <v>9</v>
      </c>
      <c r="H7" s="327" t="s">
        <v>10</v>
      </c>
      <c r="I7" s="327" t="s">
        <v>12</v>
      </c>
      <c r="J7" s="377" t="s">
        <v>85</v>
      </c>
      <c r="K7" s="378" t="s">
        <v>15</v>
      </c>
      <c r="L7" s="331" t="s">
        <v>17</v>
      </c>
      <c r="M7" s="87"/>
      <c r="N7" s="87"/>
      <c r="O7" s="87"/>
      <c r="P7" s="87"/>
      <c r="Q7" s="87"/>
    </row>
    <row r="8" spans="1:17" ht="15" customHeight="1" x14ac:dyDescent="0.2">
      <c r="A8" s="91" t="s">
        <v>18</v>
      </c>
      <c r="B8" s="320"/>
      <c r="C8" s="322"/>
      <c r="D8" s="324"/>
      <c r="E8" s="326"/>
      <c r="F8" s="328"/>
      <c r="G8" s="328"/>
      <c r="H8" s="328"/>
      <c r="I8" s="328"/>
      <c r="J8" s="377"/>
      <c r="K8" s="378"/>
      <c r="L8" s="285"/>
      <c r="M8" s="87"/>
      <c r="N8" s="87"/>
      <c r="O8" s="87"/>
      <c r="P8" s="87"/>
      <c r="Q8" s="87"/>
    </row>
    <row r="9" spans="1:17" ht="20.100000000000001" customHeight="1" x14ac:dyDescent="0.2">
      <c r="A9" s="196">
        <v>1</v>
      </c>
      <c r="B9" s="94">
        <v>9</v>
      </c>
      <c r="C9" s="131" t="s">
        <v>75</v>
      </c>
      <c r="D9" s="132" t="s">
        <v>76</v>
      </c>
      <c r="E9" s="110">
        <v>35756</v>
      </c>
      <c r="F9" s="97">
        <f t="shared" ref="F9:F15" si="0">IF(COUNT(E9)=0,"---",43890-E9)</f>
        <v>8134</v>
      </c>
      <c r="G9" s="98" t="s">
        <v>38</v>
      </c>
      <c r="H9" s="99" t="s">
        <v>42</v>
      </c>
      <c r="I9" s="100">
        <v>1</v>
      </c>
      <c r="J9" s="228">
        <v>7.4996527777777778E-3</v>
      </c>
      <c r="K9" s="103">
        <f t="shared" ref="K9:K10" si="1">J9*I9</f>
        <v>7.4996527777777778E-3</v>
      </c>
      <c r="L9" s="202" t="s">
        <v>29</v>
      </c>
      <c r="M9" s="87"/>
    </row>
    <row r="10" spans="1:17" ht="20.100000000000001" customHeight="1" x14ac:dyDescent="0.2">
      <c r="A10" s="196">
        <v>2</v>
      </c>
      <c r="B10" s="94">
        <v>29</v>
      </c>
      <c r="C10" s="131" t="s">
        <v>151</v>
      </c>
      <c r="D10" s="132" t="s">
        <v>152</v>
      </c>
      <c r="E10" s="110">
        <v>34164</v>
      </c>
      <c r="F10" s="97">
        <f t="shared" si="0"/>
        <v>9726</v>
      </c>
      <c r="G10" s="98" t="s">
        <v>24</v>
      </c>
      <c r="H10" s="99" t="s">
        <v>25</v>
      </c>
      <c r="I10" s="100">
        <v>1</v>
      </c>
      <c r="J10" s="228">
        <v>7.8260416666666669E-3</v>
      </c>
      <c r="K10" s="103">
        <f t="shared" si="1"/>
        <v>7.8260416666666669E-3</v>
      </c>
      <c r="L10" s="202" t="s">
        <v>140</v>
      </c>
      <c r="M10" s="87"/>
    </row>
    <row r="11" spans="1:17" ht="20.100000000000001" customHeight="1" x14ac:dyDescent="0.2">
      <c r="A11" s="196">
        <v>3</v>
      </c>
      <c r="B11" s="94">
        <v>59</v>
      </c>
      <c r="C11" s="131" t="s">
        <v>87</v>
      </c>
      <c r="D11" s="132" t="s">
        <v>88</v>
      </c>
      <c r="E11" s="110">
        <v>24406</v>
      </c>
      <c r="F11" s="97">
        <f>IF(COUNT(E11)=0,"---",43890-E11)</f>
        <v>19484</v>
      </c>
      <c r="G11" s="98" t="s">
        <v>180</v>
      </c>
      <c r="H11" s="99" t="s">
        <v>46</v>
      </c>
      <c r="I11" s="100">
        <v>1</v>
      </c>
      <c r="J11" s="228">
        <v>9.3715277777777772E-3</v>
      </c>
      <c r="K11" s="103">
        <f>J11*I11</f>
        <v>9.3715277777777772E-3</v>
      </c>
      <c r="L11" s="202" t="s">
        <v>49</v>
      </c>
      <c r="M11" s="87"/>
    </row>
    <row r="12" spans="1:17" ht="20.100000000000001" customHeight="1" x14ac:dyDescent="0.2">
      <c r="A12" s="196" t="s">
        <v>226</v>
      </c>
      <c r="B12" s="94">
        <v>27</v>
      </c>
      <c r="C12" s="131" t="s">
        <v>207</v>
      </c>
      <c r="D12" s="132" t="s">
        <v>208</v>
      </c>
      <c r="E12" s="110">
        <v>26749</v>
      </c>
      <c r="F12" s="97">
        <f>IF(COUNT(E12)=0,"---",43890-E12)</f>
        <v>17141</v>
      </c>
      <c r="G12" s="98" t="s">
        <v>32</v>
      </c>
      <c r="H12" s="99" t="s">
        <v>25</v>
      </c>
      <c r="I12" s="100">
        <v>1</v>
      </c>
      <c r="J12" s="228">
        <v>8.1707175925925923E-3</v>
      </c>
      <c r="K12" s="103">
        <f>J12*I12</f>
        <v>8.1707175925925923E-3</v>
      </c>
      <c r="L12" s="202" t="s">
        <v>26</v>
      </c>
      <c r="M12" s="87"/>
    </row>
    <row r="13" spans="1:17" ht="20.100000000000001" customHeight="1" x14ac:dyDescent="0.2">
      <c r="A13" s="196"/>
      <c r="B13" s="94">
        <v>22</v>
      </c>
      <c r="C13" s="131" t="s">
        <v>89</v>
      </c>
      <c r="D13" s="132" t="s">
        <v>206</v>
      </c>
      <c r="E13" s="110">
        <v>30117</v>
      </c>
      <c r="F13" s="97">
        <f t="shared" si="0"/>
        <v>13773</v>
      </c>
      <c r="G13" s="98" t="s">
        <v>24</v>
      </c>
      <c r="H13" s="99" t="s">
        <v>39</v>
      </c>
      <c r="I13" s="100">
        <v>1</v>
      </c>
      <c r="J13" s="228" t="s">
        <v>227</v>
      </c>
      <c r="K13" s="103"/>
      <c r="L13" s="202" t="s">
        <v>177</v>
      </c>
      <c r="M13" s="87"/>
    </row>
    <row r="14" spans="1:17" ht="20.100000000000001" customHeight="1" x14ac:dyDescent="0.2">
      <c r="A14" s="196"/>
      <c r="B14" s="94">
        <v>69</v>
      </c>
      <c r="C14" s="131" t="s">
        <v>64</v>
      </c>
      <c r="D14" s="132" t="s">
        <v>95</v>
      </c>
      <c r="E14" s="110">
        <v>27159</v>
      </c>
      <c r="F14" s="97">
        <f t="shared" si="0"/>
        <v>16731</v>
      </c>
      <c r="G14" s="98" t="s">
        <v>180</v>
      </c>
      <c r="H14" s="99" t="s">
        <v>46</v>
      </c>
      <c r="I14" s="100">
        <v>1</v>
      </c>
      <c r="J14" s="228" t="s">
        <v>227</v>
      </c>
      <c r="K14" s="103"/>
      <c r="L14" s="202" t="s">
        <v>49</v>
      </c>
      <c r="M14" s="87"/>
    </row>
    <row r="15" spans="1:17" ht="20.100000000000001" customHeight="1" x14ac:dyDescent="0.2">
      <c r="A15" s="196"/>
      <c r="B15" s="94">
        <v>60</v>
      </c>
      <c r="C15" s="131" t="s">
        <v>95</v>
      </c>
      <c r="D15" s="132" t="s">
        <v>147</v>
      </c>
      <c r="E15" s="110">
        <v>21607</v>
      </c>
      <c r="F15" s="97">
        <f t="shared" si="0"/>
        <v>22283</v>
      </c>
      <c r="G15" s="98" t="s">
        <v>195</v>
      </c>
      <c r="H15" s="99" t="s">
        <v>46</v>
      </c>
      <c r="I15" s="100">
        <v>1</v>
      </c>
      <c r="J15" s="228" t="s">
        <v>227</v>
      </c>
      <c r="K15" s="103"/>
      <c r="L15" s="202" t="s">
        <v>49</v>
      </c>
      <c r="M15" s="87"/>
    </row>
  </sheetData>
  <mergeCells count="11">
    <mergeCell ref="J7:J8"/>
    <mergeCell ref="K7:K8"/>
    <mergeCell ref="L7:L8"/>
    <mergeCell ref="B7:B8"/>
    <mergeCell ref="C7:C8"/>
    <mergeCell ref="D7:D8"/>
    <mergeCell ref="E7:E8"/>
    <mergeCell ref="F7:F8"/>
    <mergeCell ref="G7:G8"/>
    <mergeCell ref="H7:H8"/>
    <mergeCell ref="I7:I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10"/>
  <sheetViews>
    <sheetView showZeros="0" workbookViewId="0">
      <selection activeCell="A2" sqref="A2"/>
    </sheetView>
  </sheetViews>
  <sheetFormatPr defaultColWidth="9.140625" defaultRowHeight="12.75" x14ac:dyDescent="0.2"/>
  <cols>
    <col min="1" max="1" width="5.42578125" style="134" customWidth="1"/>
    <col min="2" max="2" width="4" style="134" customWidth="1"/>
    <col min="3" max="3" width="7.85546875" style="133" customWidth="1"/>
    <col min="4" max="4" width="12.42578125" style="133" customWidth="1"/>
    <col min="5" max="5" width="8.85546875" style="133" customWidth="1"/>
    <col min="6" max="6" width="5" style="133" bestFit="1" customWidth="1"/>
    <col min="7" max="7" width="4.140625" style="133" bestFit="1" customWidth="1"/>
    <col min="8" max="8" width="8.42578125" style="133" customWidth="1"/>
    <col min="9" max="9" width="5" style="133" bestFit="1" customWidth="1"/>
    <col min="10" max="12" width="4.42578125" style="134" customWidth="1"/>
    <col min="13" max="16" width="5" style="134" customWidth="1"/>
    <col min="17" max="18" width="4.42578125" style="134" customWidth="1"/>
    <col min="19" max="19" width="11.5703125" style="133" bestFit="1" customWidth="1"/>
    <col min="20" max="16384" width="9.140625" style="133"/>
  </cols>
  <sheetData>
    <row r="1" spans="1:23" s="120" customFormat="1" ht="20.25" customHeight="1" x14ac:dyDescent="0.3">
      <c r="A1" s="82" t="s">
        <v>241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23" s="120" customFormat="1" ht="12.75" customHeight="1" x14ac:dyDescent="0.25">
      <c r="D2" s="4" t="s">
        <v>222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3" s="120" customFormat="1" ht="12.75" customHeight="1" x14ac:dyDescent="0.25">
      <c r="B3" s="123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23" s="120" customFormat="1" ht="20.100000000000001" customHeight="1" x14ac:dyDescent="0.2">
      <c r="A4" s="124"/>
      <c r="B4" s="124"/>
      <c r="C4" s="125" t="s">
        <v>108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23" s="120" customFormat="1" ht="2.1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</row>
    <row r="6" spans="1:23" s="120" customFormat="1" ht="20.100000000000001" customHeight="1" x14ac:dyDescent="0.25">
      <c r="A6" s="126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7"/>
      <c r="R6" s="127"/>
    </row>
    <row r="7" spans="1:23" s="120" customFormat="1" ht="20.100000000000001" customHeight="1" x14ac:dyDescent="0.2">
      <c r="A7" s="128" t="s">
        <v>3</v>
      </c>
      <c r="B7" s="319" t="s">
        <v>4</v>
      </c>
      <c r="C7" s="321" t="s">
        <v>5</v>
      </c>
      <c r="D7" s="323" t="s">
        <v>6</v>
      </c>
      <c r="E7" s="325" t="s">
        <v>7</v>
      </c>
      <c r="F7" s="327" t="s">
        <v>8</v>
      </c>
      <c r="G7" s="327" t="s">
        <v>9</v>
      </c>
      <c r="H7" s="327" t="s">
        <v>10</v>
      </c>
      <c r="I7" s="319" t="s">
        <v>12</v>
      </c>
      <c r="J7" s="378" t="s">
        <v>109</v>
      </c>
      <c r="K7" s="378"/>
      <c r="L7" s="378"/>
      <c r="M7" s="378"/>
      <c r="N7" s="378"/>
      <c r="O7" s="378"/>
      <c r="P7" s="378"/>
      <c r="Q7" s="379" t="s">
        <v>14</v>
      </c>
      <c r="R7" s="378" t="s">
        <v>15</v>
      </c>
      <c r="S7" s="325" t="s">
        <v>17</v>
      </c>
      <c r="T7" s="124"/>
      <c r="U7" s="124"/>
      <c r="V7" s="124"/>
      <c r="W7" s="124"/>
    </row>
    <row r="8" spans="1:23" s="120" customFormat="1" ht="15" customHeight="1" x14ac:dyDescent="0.2">
      <c r="A8" s="196" t="s">
        <v>18</v>
      </c>
      <c r="B8" s="320"/>
      <c r="C8" s="322"/>
      <c r="D8" s="324"/>
      <c r="E8" s="326"/>
      <c r="F8" s="328"/>
      <c r="G8" s="328"/>
      <c r="H8" s="328"/>
      <c r="I8" s="320"/>
      <c r="J8" s="130">
        <v>1.05</v>
      </c>
      <c r="K8" s="130">
        <v>1.1000000000000001</v>
      </c>
      <c r="L8" s="130">
        <v>1.1499999999999999</v>
      </c>
      <c r="M8" s="130">
        <v>1.2</v>
      </c>
      <c r="N8" s="130">
        <v>1.25</v>
      </c>
      <c r="O8" s="130">
        <v>1.3</v>
      </c>
      <c r="P8" s="130"/>
      <c r="Q8" s="379"/>
      <c r="R8" s="378"/>
      <c r="S8" s="326"/>
      <c r="T8" s="124"/>
      <c r="U8" s="124"/>
      <c r="V8" s="124"/>
      <c r="W8" s="124"/>
    </row>
    <row r="9" spans="1:23" ht="20.100000000000001" customHeight="1" x14ac:dyDescent="0.2">
      <c r="A9" s="196">
        <v>1</v>
      </c>
      <c r="B9" s="94">
        <v>30</v>
      </c>
      <c r="C9" s="131" t="s">
        <v>22</v>
      </c>
      <c r="D9" s="132" t="s">
        <v>23</v>
      </c>
      <c r="E9" s="217">
        <v>33373</v>
      </c>
      <c r="F9" s="97">
        <f t="shared" ref="F9:F10" si="0">IF(COUNT(E9)=0,"---",43890-E9)</f>
        <v>10517</v>
      </c>
      <c r="G9" s="97" t="s">
        <v>24</v>
      </c>
      <c r="H9" s="99" t="s">
        <v>25</v>
      </c>
      <c r="I9" s="100">
        <v>1</v>
      </c>
      <c r="J9" s="276"/>
      <c r="K9" s="276" t="s">
        <v>228</v>
      </c>
      <c r="L9" s="276" t="s">
        <v>229</v>
      </c>
      <c r="M9" s="276" t="s">
        <v>229</v>
      </c>
      <c r="N9" s="276" t="s">
        <v>229</v>
      </c>
      <c r="O9" s="276" t="s">
        <v>230</v>
      </c>
      <c r="P9" s="248"/>
      <c r="Q9" s="199">
        <v>1.25</v>
      </c>
      <c r="R9" s="249">
        <f>Q9*I9</f>
        <v>1.25</v>
      </c>
      <c r="S9" s="99" t="s">
        <v>140</v>
      </c>
    </row>
    <row r="10" spans="1:23" ht="20.100000000000001" customHeight="1" x14ac:dyDescent="0.2">
      <c r="A10" s="196">
        <v>2</v>
      </c>
      <c r="B10" s="94">
        <v>38</v>
      </c>
      <c r="C10" s="131" t="s">
        <v>30</v>
      </c>
      <c r="D10" s="132" t="s">
        <v>31</v>
      </c>
      <c r="E10" s="217">
        <v>30163</v>
      </c>
      <c r="F10" s="97">
        <f t="shared" si="0"/>
        <v>13727</v>
      </c>
      <c r="G10" s="97" t="s">
        <v>32</v>
      </c>
      <c r="H10" s="99" t="s">
        <v>33</v>
      </c>
      <c r="I10" s="100">
        <v>1</v>
      </c>
      <c r="J10" s="276" t="s">
        <v>229</v>
      </c>
      <c r="K10" s="276" t="s">
        <v>229</v>
      </c>
      <c r="L10" s="276" t="s">
        <v>229</v>
      </c>
      <c r="M10" s="276" t="s">
        <v>230</v>
      </c>
      <c r="N10" s="276"/>
      <c r="O10" s="276"/>
      <c r="P10" s="248"/>
      <c r="Q10" s="199">
        <v>1.1499999999999999</v>
      </c>
      <c r="R10" s="249">
        <f>Q10*I10</f>
        <v>1.1499999999999999</v>
      </c>
      <c r="S10" s="99" t="s">
        <v>34</v>
      </c>
    </row>
  </sheetData>
  <sortState ref="A9:AA11">
    <sortCondition ref="A9"/>
  </sortState>
  <mergeCells count="12">
    <mergeCell ref="S7:S8"/>
    <mergeCell ref="H7:H8"/>
    <mergeCell ref="I7:I8"/>
    <mergeCell ref="J7:P7"/>
    <mergeCell ref="Q7:Q8"/>
    <mergeCell ref="R7:R8"/>
    <mergeCell ref="G7:G8"/>
    <mergeCell ref="B7:B8"/>
    <mergeCell ref="C7:C8"/>
    <mergeCell ref="D7:D8"/>
    <mergeCell ref="E7:E8"/>
    <mergeCell ref="F7:F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4"/>
  <sheetViews>
    <sheetView showZeros="0" workbookViewId="0">
      <selection activeCell="A2" sqref="A2"/>
    </sheetView>
  </sheetViews>
  <sheetFormatPr defaultColWidth="9.140625" defaultRowHeight="12.75" x14ac:dyDescent="0.2"/>
  <cols>
    <col min="1" max="1" width="5.42578125" style="134" customWidth="1"/>
    <col min="2" max="2" width="4" style="134" customWidth="1"/>
    <col min="3" max="3" width="8.7109375" style="133" customWidth="1"/>
    <col min="4" max="4" width="12.42578125" style="133" customWidth="1"/>
    <col min="5" max="5" width="8.85546875" style="133" customWidth="1"/>
    <col min="6" max="6" width="5" style="133" bestFit="1" customWidth="1"/>
    <col min="7" max="7" width="4.140625" style="133" bestFit="1" customWidth="1"/>
    <col min="8" max="8" width="8.42578125" style="133" customWidth="1"/>
    <col min="9" max="9" width="5.5703125" style="133" customWidth="1"/>
    <col min="10" max="16" width="4.42578125" style="134" customWidth="1"/>
    <col min="17" max="17" width="5" style="134" customWidth="1"/>
    <col min="18" max="18" width="5.85546875" style="120" customWidth="1"/>
    <col min="19" max="19" width="6.5703125" style="120" customWidth="1"/>
    <col min="20" max="16384" width="9.140625" style="133"/>
  </cols>
  <sheetData>
    <row r="1" spans="1:24" s="83" customFormat="1" ht="20.25" customHeight="1" x14ac:dyDescent="0.3">
      <c r="A1" s="82" t="s">
        <v>241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24" s="83" customFormat="1" ht="12.75" customHeight="1" x14ac:dyDescent="0.25">
      <c r="D2" s="4" t="s">
        <v>222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4" s="120" customFormat="1" ht="12.75" customHeight="1" x14ac:dyDescent="0.25">
      <c r="B3" s="123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24" s="120" customFormat="1" ht="20.100000000000001" customHeight="1" x14ac:dyDescent="0.2">
      <c r="A4" s="124"/>
      <c r="B4" s="124"/>
      <c r="C4" s="125" t="s">
        <v>110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24" s="120" customFormat="1" ht="2.1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1:24" s="120" customFormat="1" ht="20.100000000000001" customHeight="1" x14ac:dyDescent="0.25">
      <c r="A6" s="126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7"/>
      <c r="S6" s="127"/>
    </row>
    <row r="7" spans="1:24" s="120" customFormat="1" ht="20.100000000000001" customHeight="1" x14ac:dyDescent="0.2">
      <c r="A7" s="128" t="s">
        <v>3</v>
      </c>
      <c r="B7" s="319" t="s">
        <v>4</v>
      </c>
      <c r="C7" s="321" t="s">
        <v>5</v>
      </c>
      <c r="D7" s="323" t="s">
        <v>6</v>
      </c>
      <c r="E7" s="325" t="s">
        <v>7</v>
      </c>
      <c r="F7" s="327" t="s">
        <v>8</v>
      </c>
      <c r="G7" s="327" t="s">
        <v>9</v>
      </c>
      <c r="H7" s="327" t="s">
        <v>10</v>
      </c>
      <c r="I7" s="319" t="s">
        <v>12</v>
      </c>
      <c r="J7" s="378" t="s">
        <v>109</v>
      </c>
      <c r="K7" s="378"/>
      <c r="L7" s="378"/>
      <c r="M7" s="378"/>
      <c r="N7" s="378"/>
      <c r="O7" s="378"/>
      <c r="P7" s="378"/>
      <c r="Q7" s="378"/>
      <c r="R7" s="379" t="s">
        <v>14</v>
      </c>
      <c r="S7" s="378" t="s">
        <v>15</v>
      </c>
      <c r="T7" s="380" t="s">
        <v>17</v>
      </c>
      <c r="U7" s="124"/>
      <c r="V7" s="124"/>
      <c r="W7" s="124"/>
      <c r="X7" s="124"/>
    </row>
    <row r="8" spans="1:24" s="120" customFormat="1" ht="15" customHeight="1" x14ac:dyDescent="0.2">
      <c r="A8" s="196" t="s">
        <v>18</v>
      </c>
      <c r="B8" s="320"/>
      <c r="C8" s="322"/>
      <c r="D8" s="324"/>
      <c r="E8" s="326"/>
      <c r="F8" s="328"/>
      <c r="G8" s="328"/>
      <c r="H8" s="328"/>
      <c r="I8" s="320"/>
      <c r="J8" s="130">
        <v>1.1000000000000001</v>
      </c>
      <c r="K8" s="130">
        <v>1.1499999999999999</v>
      </c>
      <c r="L8" s="130">
        <v>1.2</v>
      </c>
      <c r="M8" s="130">
        <v>1.25</v>
      </c>
      <c r="N8" s="130">
        <v>1.3</v>
      </c>
      <c r="O8" s="130">
        <v>1.35</v>
      </c>
      <c r="P8" s="130">
        <v>1.4</v>
      </c>
      <c r="Q8" s="130">
        <v>1.45</v>
      </c>
      <c r="R8" s="379"/>
      <c r="S8" s="378"/>
      <c r="T8" s="363"/>
      <c r="U8" s="124"/>
      <c r="V8" s="124"/>
      <c r="W8" s="124"/>
      <c r="X8" s="124"/>
    </row>
    <row r="9" spans="1:24" ht="20.100000000000001" customHeight="1" x14ac:dyDescent="0.2">
      <c r="A9" s="196">
        <v>1</v>
      </c>
      <c r="B9" s="94">
        <v>36</v>
      </c>
      <c r="C9" s="131" t="s">
        <v>111</v>
      </c>
      <c r="D9" s="132" t="s">
        <v>159</v>
      </c>
      <c r="E9" s="217">
        <v>35360</v>
      </c>
      <c r="F9" s="97">
        <f t="shared" ref="F9:F14" si="0">IF(COUNT(E9)=0,"---",43890-E9)</f>
        <v>8530</v>
      </c>
      <c r="G9" s="97" t="s">
        <v>24</v>
      </c>
      <c r="H9" s="99" t="s">
        <v>33</v>
      </c>
      <c r="I9" s="100">
        <v>1</v>
      </c>
      <c r="J9" s="276"/>
      <c r="K9" s="276"/>
      <c r="L9" s="276"/>
      <c r="M9" s="276"/>
      <c r="N9" s="276"/>
      <c r="O9" s="276"/>
      <c r="P9" s="276" t="s">
        <v>229</v>
      </c>
      <c r="Q9" s="276" t="s">
        <v>237</v>
      </c>
      <c r="R9" s="199">
        <v>1.4</v>
      </c>
      <c r="S9" s="249">
        <f>R9*I9</f>
        <v>1.4</v>
      </c>
      <c r="T9" s="99" t="s">
        <v>34</v>
      </c>
    </row>
    <row r="10" spans="1:24" ht="20.100000000000001" customHeight="1" x14ac:dyDescent="0.2">
      <c r="A10" s="196">
        <v>2</v>
      </c>
      <c r="B10" s="94">
        <v>35</v>
      </c>
      <c r="C10" s="131" t="s">
        <v>148</v>
      </c>
      <c r="D10" s="132" t="s">
        <v>149</v>
      </c>
      <c r="E10" s="217">
        <v>33279</v>
      </c>
      <c r="F10" s="97">
        <f t="shared" si="0"/>
        <v>10611</v>
      </c>
      <c r="G10" s="97" t="s">
        <v>180</v>
      </c>
      <c r="H10" s="99" t="s">
        <v>33</v>
      </c>
      <c r="I10" s="100">
        <v>1</v>
      </c>
      <c r="J10" s="276"/>
      <c r="K10" s="276"/>
      <c r="L10" s="276" t="s">
        <v>229</v>
      </c>
      <c r="M10" s="276" t="s">
        <v>229</v>
      </c>
      <c r="N10" s="276" t="s">
        <v>229</v>
      </c>
      <c r="O10" s="276" t="s">
        <v>230</v>
      </c>
      <c r="P10" s="276"/>
      <c r="Q10" s="276"/>
      <c r="R10" s="199">
        <v>1.3</v>
      </c>
      <c r="S10" s="249">
        <f>R10*I10</f>
        <v>1.3</v>
      </c>
      <c r="T10" s="99" t="s">
        <v>34</v>
      </c>
    </row>
    <row r="11" spans="1:24" ht="20.100000000000001" customHeight="1" x14ac:dyDescent="0.2">
      <c r="A11" s="196">
        <v>3</v>
      </c>
      <c r="B11" s="94">
        <v>25</v>
      </c>
      <c r="C11" s="131" t="s">
        <v>111</v>
      </c>
      <c r="D11" s="132" t="s">
        <v>81</v>
      </c>
      <c r="E11" s="217">
        <v>25190</v>
      </c>
      <c r="F11" s="97">
        <f t="shared" si="0"/>
        <v>18700</v>
      </c>
      <c r="G11" s="97" t="s">
        <v>209</v>
      </c>
      <c r="H11" s="99" t="s">
        <v>39</v>
      </c>
      <c r="I11" s="100">
        <v>1</v>
      </c>
      <c r="J11" s="276" t="s">
        <v>229</v>
      </c>
      <c r="K11" s="276" t="s">
        <v>229</v>
      </c>
      <c r="L11" s="276" t="s">
        <v>229</v>
      </c>
      <c r="M11" s="276" t="s">
        <v>229</v>
      </c>
      <c r="N11" s="276" t="s">
        <v>230</v>
      </c>
      <c r="O11" s="276"/>
      <c r="P11" s="276"/>
      <c r="Q11" s="276"/>
      <c r="R11" s="199">
        <v>1.25</v>
      </c>
      <c r="S11" s="249">
        <f>R11*I11</f>
        <v>1.25</v>
      </c>
      <c r="T11" s="99" t="s">
        <v>172</v>
      </c>
    </row>
    <row r="12" spans="1:24" ht="20.100000000000001" customHeight="1" x14ac:dyDescent="0.25">
      <c r="A12" s="196">
        <v>4</v>
      </c>
      <c r="B12" s="94">
        <v>17</v>
      </c>
      <c r="C12" s="131" t="s">
        <v>80</v>
      </c>
      <c r="D12" s="132" t="s">
        <v>81</v>
      </c>
      <c r="E12" s="217">
        <v>28768</v>
      </c>
      <c r="F12" s="97">
        <f t="shared" si="0"/>
        <v>15122</v>
      </c>
      <c r="G12" s="97" t="s">
        <v>38</v>
      </c>
      <c r="H12" s="99" t="s">
        <v>39</v>
      </c>
      <c r="I12" s="100">
        <v>1</v>
      </c>
      <c r="J12" s="276" t="s">
        <v>229</v>
      </c>
      <c r="K12" s="276" t="s">
        <v>228</v>
      </c>
      <c r="L12" s="276" t="s">
        <v>234</v>
      </c>
      <c r="M12" s="276" t="s">
        <v>234</v>
      </c>
      <c r="N12" s="276" t="s">
        <v>230</v>
      </c>
      <c r="O12" s="276"/>
      <c r="P12" s="276"/>
      <c r="Q12" s="276"/>
      <c r="R12" s="199">
        <v>1.25</v>
      </c>
      <c r="S12" s="249">
        <f>R12*I12</f>
        <v>1.25</v>
      </c>
      <c r="T12" s="99" t="s">
        <v>177</v>
      </c>
    </row>
    <row r="13" spans="1:24" ht="20.100000000000001" customHeight="1" x14ac:dyDescent="0.2">
      <c r="A13" s="196">
        <v>5</v>
      </c>
      <c r="B13" s="94">
        <v>55</v>
      </c>
      <c r="C13" s="131" t="s">
        <v>133</v>
      </c>
      <c r="D13" s="132" t="s">
        <v>132</v>
      </c>
      <c r="E13" s="217">
        <v>27790</v>
      </c>
      <c r="F13" s="97">
        <f t="shared" si="0"/>
        <v>16100</v>
      </c>
      <c r="G13" s="97" t="s">
        <v>24</v>
      </c>
      <c r="H13" s="99" t="s">
        <v>144</v>
      </c>
      <c r="I13" s="100">
        <v>1</v>
      </c>
      <c r="J13" s="276" t="s">
        <v>228</v>
      </c>
      <c r="K13" s="276" t="s">
        <v>229</v>
      </c>
      <c r="L13" s="276" t="s">
        <v>233</v>
      </c>
      <c r="M13" s="276"/>
      <c r="N13" s="276"/>
      <c r="O13" s="276"/>
      <c r="P13" s="276"/>
      <c r="Q13" s="276"/>
      <c r="R13" s="199">
        <v>1.1499999999999999</v>
      </c>
      <c r="S13" s="249">
        <f>R13*I13</f>
        <v>1.1499999999999999</v>
      </c>
      <c r="T13" s="99" t="s">
        <v>34</v>
      </c>
    </row>
    <row r="14" spans="1:24" ht="20.100000000000001" customHeight="1" x14ac:dyDescent="0.2">
      <c r="A14" s="196"/>
      <c r="B14" s="94">
        <v>16</v>
      </c>
      <c r="C14" s="131" t="s">
        <v>89</v>
      </c>
      <c r="D14" s="132" t="s">
        <v>158</v>
      </c>
      <c r="E14" s="217">
        <v>32235</v>
      </c>
      <c r="F14" s="97">
        <f t="shared" si="0"/>
        <v>11655</v>
      </c>
      <c r="G14" s="97" t="s">
        <v>38</v>
      </c>
      <c r="H14" s="99" t="s">
        <v>39</v>
      </c>
      <c r="I14" s="100">
        <v>1</v>
      </c>
      <c r="J14" s="276"/>
      <c r="K14" s="276"/>
      <c r="L14" s="276"/>
      <c r="M14" s="276"/>
      <c r="N14" s="276"/>
      <c r="O14" s="276"/>
      <c r="P14" s="276"/>
      <c r="Q14" s="276"/>
      <c r="R14" s="199" t="s">
        <v>227</v>
      </c>
      <c r="S14" s="249"/>
      <c r="T14" s="99" t="s">
        <v>172</v>
      </c>
    </row>
  </sheetData>
  <sortState ref="A9:AB13">
    <sortCondition descending="1" ref="R9:R13"/>
  </sortState>
  <mergeCells count="12">
    <mergeCell ref="T7:T8"/>
    <mergeCell ref="B7:B8"/>
    <mergeCell ref="C7:C8"/>
    <mergeCell ref="D7:D8"/>
    <mergeCell ref="E7:E8"/>
    <mergeCell ref="F7:F8"/>
    <mergeCell ref="G7:G8"/>
    <mergeCell ref="H7:H8"/>
    <mergeCell ref="I7:I8"/>
    <mergeCell ref="J7:Q7"/>
    <mergeCell ref="R7:R8"/>
    <mergeCell ref="S7:S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B17"/>
  <sheetViews>
    <sheetView showZeros="0" workbookViewId="0">
      <selection activeCell="B4" sqref="B4"/>
    </sheetView>
  </sheetViews>
  <sheetFormatPr defaultColWidth="9.140625" defaultRowHeight="12.75" x14ac:dyDescent="0.2"/>
  <cols>
    <col min="1" max="4" width="3.140625" style="83" customWidth="1"/>
    <col min="5" max="5" width="3.5703125" style="83" customWidth="1"/>
    <col min="6" max="6" width="7.85546875" style="83" customWidth="1"/>
    <col min="7" max="7" width="12.42578125" style="83" customWidth="1"/>
    <col min="8" max="8" width="9" style="83" customWidth="1"/>
    <col min="9" max="9" width="5" style="83" bestFit="1" customWidth="1"/>
    <col min="10" max="10" width="3.42578125" style="83" customWidth="1"/>
    <col min="11" max="11" width="7.7109375" style="83" bestFit="1" customWidth="1"/>
    <col min="12" max="12" width="4.42578125" style="83" customWidth="1"/>
    <col min="13" max="13" width="5.140625" style="83" customWidth="1"/>
    <col min="14" max="20" width="4.7109375" style="83" customWidth="1"/>
    <col min="21" max="23" width="5.28515625" style="83" customWidth="1"/>
    <col min="24" max="24" width="11.5703125" style="83" customWidth="1"/>
    <col min="25" max="28" width="9.5703125" style="83" customWidth="1"/>
    <col min="29" max="16384" width="9.140625" style="83"/>
  </cols>
  <sheetData>
    <row r="1" spans="1:28" ht="20.25" customHeight="1" x14ac:dyDescent="0.3">
      <c r="A1" s="82" t="s">
        <v>241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</row>
    <row r="2" spans="1:28" ht="12.75" customHeight="1" x14ac:dyDescent="0.25">
      <c r="A2" s="120"/>
      <c r="F2" s="251" t="s">
        <v>223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8" ht="12.75" customHeight="1" x14ac:dyDescent="0.25">
      <c r="E3" s="86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8" ht="20.100000000000001" customHeight="1" x14ac:dyDescent="0.2">
      <c r="A4" s="87"/>
      <c r="B4" s="87"/>
      <c r="C4" s="87"/>
      <c r="D4" s="87"/>
      <c r="E4" s="87"/>
      <c r="F4" s="125" t="s">
        <v>236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1:28" ht="2.1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</row>
    <row r="6" spans="1:28" ht="20.100000000000001" customHeight="1" x14ac:dyDescent="0.25">
      <c r="A6" s="126"/>
      <c r="B6" s="126"/>
      <c r="C6" s="126"/>
      <c r="D6" s="12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90"/>
      <c r="V6" s="90"/>
      <c r="W6" s="90"/>
      <c r="X6" s="87"/>
      <c r="Y6" s="87"/>
      <c r="Z6" s="87"/>
      <c r="AA6" s="87"/>
      <c r="AB6" s="87"/>
    </row>
    <row r="7" spans="1:28" ht="20.100000000000001" customHeight="1" x14ac:dyDescent="0.2">
      <c r="A7" s="354" t="s">
        <v>3</v>
      </c>
      <c r="B7" s="355"/>
      <c r="C7" s="355"/>
      <c r="D7" s="381"/>
      <c r="E7" s="319" t="s">
        <v>4</v>
      </c>
      <c r="F7" s="321" t="s">
        <v>5</v>
      </c>
      <c r="G7" s="323" t="s">
        <v>6</v>
      </c>
      <c r="H7" s="325" t="s">
        <v>7</v>
      </c>
      <c r="I7" s="327" t="s">
        <v>8</v>
      </c>
      <c r="J7" s="327" t="s">
        <v>9</v>
      </c>
      <c r="K7" s="327" t="s">
        <v>10</v>
      </c>
      <c r="L7" s="327" t="s">
        <v>12</v>
      </c>
      <c r="M7" s="325" t="s">
        <v>13</v>
      </c>
      <c r="N7" s="378" t="s">
        <v>99</v>
      </c>
      <c r="O7" s="378"/>
      <c r="P7" s="378"/>
      <c r="Q7" s="378"/>
      <c r="R7" s="378"/>
      <c r="S7" s="378"/>
      <c r="T7" s="378"/>
      <c r="U7" s="379" t="s">
        <v>14</v>
      </c>
      <c r="V7" s="378" t="s">
        <v>15</v>
      </c>
      <c r="W7" s="378" t="s">
        <v>16</v>
      </c>
      <c r="X7" s="331" t="s">
        <v>17</v>
      </c>
      <c r="Y7" s="87"/>
      <c r="Z7" s="87"/>
      <c r="AA7" s="87"/>
      <c r="AB7" s="87"/>
    </row>
    <row r="8" spans="1:28" ht="15" customHeight="1" x14ac:dyDescent="0.2">
      <c r="A8" s="91" t="s">
        <v>18</v>
      </c>
      <c r="B8" s="195" t="s">
        <v>19</v>
      </c>
      <c r="C8" s="197" t="s">
        <v>20</v>
      </c>
      <c r="D8" s="92" t="s">
        <v>21</v>
      </c>
      <c r="E8" s="320"/>
      <c r="F8" s="322"/>
      <c r="G8" s="324"/>
      <c r="H8" s="326"/>
      <c r="I8" s="328"/>
      <c r="J8" s="328"/>
      <c r="K8" s="328"/>
      <c r="L8" s="328"/>
      <c r="M8" s="326"/>
      <c r="N8" s="278">
        <v>1</v>
      </c>
      <c r="O8" s="278">
        <v>2</v>
      </c>
      <c r="P8" s="278">
        <v>3</v>
      </c>
      <c r="Q8" s="260" t="s">
        <v>100</v>
      </c>
      <c r="R8" s="278">
        <v>4</v>
      </c>
      <c r="S8" s="278">
        <v>5</v>
      </c>
      <c r="T8" s="278">
        <v>6</v>
      </c>
      <c r="U8" s="379"/>
      <c r="V8" s="378"/>
      <c r="W8" s="378"/>
      <c r="X8" s="285"/>
      <c r="Y8" s="87"/>
      <c r="Z8" s="87"/>
      <c r="AA8" s="87"/>
      <c r="AB8" s="87"/>
    </row>
    <row r="9" spans="1:28" ht="20.100000000000001" customHeight="1" x14ac:dyDescent="0.2">
      <c r="A9" s="196">
        <v>1</v>
      </c>
      <c r="B9" s="252"/>
      <c r="C9" s="91"/>
      <c r="D9" s="91"/>
      <c r="E9" s="94">
        <v>30</v>
      </c>
      <c r="F9" s="131" t="s">
        <v>22</v>
      </c>
      <c r="G9" s="132" t="s">
        <v>23</v>
      </c>
      <c r="H9" s="110">
        <v>33373</v>
      </c>
      <c r="I9" s="97">
        <f t="shared" ref="I9:I17" si="0">IF(COUNT(H9)=0,"---",43890-H9)</f>
        <v>10517</v>
      </c>
      <c r="J9" s="98" t="s">
        <v>24</v>
      </c>
      <c r="K9" s="99" t="s">
        <v>25</v>
      </c>
      <c r="L9" s="100">
        <v>1</v>
      </c>
      <c r="M9" s="192"/>
      <c r="N9" s="190" t="s">
        <v>231</v>
      </c>
      <c r="O9" s="190">
        <v>4.2300000000000004</v>
      </c>
      <c r="P9" s="190">
        <v>3.85</v>
      </c>
      <c r="Q9" s="191">
        <v>8</v>
      </c>
      <c r="R9" s="190">
        <v>4.07</v>
      </c>
      <c r="S9" s="190" t="s">
        <v>231</v>
      </c>
      <c r="T9" s="190">
        <v>4.0999999999999996</v>
      </c>
      <c r="U9" s="199">
        <f t="shared" ref="U9:U17" si="1">MAX(N9:P9,R9:T9)</f>
        <v>4.2300000000000004</v>
      </c>
      <c r="V9" s="198">
        <f t="shared" ref="V9:W17" si="2">U9*L9</f>
        <v>4.2300000000000004</v>
      </c>
      <c r="W9" s="198">
        <f t="shared" si="2"/>
        <v>0</v>
      </c>
      <c r="X9" s="274" t="s">
        <v>140</v>
      </c>
      <c r="Y9" s="87"/>
      <c r="Z9" s="87"/>
      <c r="AA9" s="87"/>
      <c r="AB9" s="87"/>
    </row>
    <row r="10" spans="1:28" ht="20.100000000000001" customHeight="1" x14ac:dyDescent="0.2">
      <c r="A10" s="196">
        <v>2</v>
      </c>
      <c r="B10" s="252"/>
      <c r="C10" s="197">
        <v>1</v>
      </c>
      <c r="D10" s="91"/>
      <c r="E10" s="94">
        <v>52</v>
      </c>
      <c r="F10" s="131" t="s">
        <v>43</v>
      </c>
      <c r="G10" s="132" t="s">
        <v>143</v>
      </c>
      <c r="H10" s="110">
        <v>39934</v>
      </c>
      <c r="I10" s="97">
        <f t="shared" si="0"/>
        <v>3956</v>
      </c>
      <c r="J10" s="98" t="s">
        <v>24</v>
      </c>
      <c r="K10" s="99" t="s">
        <v>144</v>
      </c>
      <c r="L10" s="100">
        <v>1</v>
      </c>
      <c r="M10" s="192"/>
      <c r="N10" s="190">
        <v>3.12</v>
      </c>
      <c r="O10" s="190">
        <v>3.08</v>
      </c>
      <c r="P10" s="190">
        <v>3.12</v>
      </c>
      <c r="Q10" s="191">
        <v>6</v>
      </c>
      <c r="R10" s="190">
        <v>3.27</v>
      </c>
      <c r="S10" s="190">
        <v>3.35</v>
      </c>
      <c r="T10" s="190">
        <v>3.16</v>
      </c>
      <c r="U10" s="199">
        <f t="shared" si="1"/>
        <v>3.35</v>
      </c>
      <c r="V10" s="198">
        <f t="shared" si="2"/>
        <v>3.35</v>
      </c>
      <c r="W10" s="198">
        <f t="shared" si="2"/>
        <v>0</v>
      </c>
      <c r="X10" s="274" t="s">
        <v>166</v>
      </c>
      <c r="Y10" s="87"/>
      <c r="Z10" s="87"/>
      <c r="AA10" s="87"/>
      <c r="AB10" s="87"/>
    </row>
    <row r="11" spans="1:28" ht="20.100000000000001" customHeight="1" x14ac:dyDescent="0.2">
      <c r="A11" s="196">
        <v>3</v>
      </c>
      <c r="B11" s="252"/>
      <c r="C11" s="91"/>
      <c r="D11" s="92">
        <v>2</v>
      </c>
      <c r="E11" s="94">
        <v>38</v>
      </c>
      <c r="F11" s="131" t="s">
        <v>30</v>
      </c>
      <c r="G11" s="132" t="s">
        <v>31</v>
      </c>
      <c r="H11" s="110">
        <v>30163</v>
      </c>
      <c r="I11" s="97">
        <f t="shared" si="0"/>
        <v>13727</v>
      </c>
      <c r="J11" s="98" t="s">
        <v>32</v>
      </c>
      <c r="K11" s="99" t="s">
        <v>33</v>
      </c>
      <c r="L11" s="100">
        <v>1</v>
      </c>
      <c r="M11" s="192">
        <v>1.0636000000000001</v>
      </c>
      <c r="N11" s="190">
        <v>3.24</v>
      </c>
      <c r="O11" s="190" t="s">
        <v>231</v>
      </c>
      <c r="P11" s="190">
        <v>3.35</v>
      </c>
      <c r="Q11" s="191">
        <v>7</v>
      </c>
      <c r="R11" s="190">
        <v>3.22</v>
      </c>
      <c r="S11" s="190">
        <v>3.03</v>
      </c>
      <c r="T11" s="190">
        <v>3.09</v>
      </c>
      <c r="U11" s="199">
        <f t="shared" si="1"/>
        <v>3.35</v>
      </c>
      <c r="V11" s="198">
        <f t="shared" si="2"/>
        <v>3.35</v>
      </c>
      <c r="W11" s="198">
        <f t="shared" si="2"/>
        <v>3.5630600000000006</v>
      </c>
      <c r="X11" s="274" t="s">
        <v>34</v>
      </c>
      <c r="Y11" s="87"/>
      <c r="Z11" s="87"/>
      <c r="AA11" s="87"/>
      <c r="AB11" s="87"/>
    </row>
    <row r="12" spans="1:28" ht="20.100000000000001" customHeight="1" x14ac:dyDescent="0.2">
      <c r="A12" s="196">
        <v>4</v>
      </c>
      <c r="B12" s="252"/>
      <c r="C12" s="197">
        <v>2</v>
      </c>
      <c r="D12" s="91"/>
      <c r="E12" s="94">
        <v>65</v>
      </c>
      <c r="F12" s="131" t="s">
        <v>141</v>
      </c>
      <c r="G12" s="132" t="s">
        <v>162</v>
      </c>
      <c r="H12" s="110">
        <v>38438</v>
      </c>
      <c r="I12" s="97">
        <f t="shared" si="0"/>
        <v>5452</v>
      </c>
      <c r="J12" s="98" t="s">
        <v>167</v>
      </c>
      <c r="K12" s="99" t="s">
        <v>46</v>
      </c>
      <c r="L12" s="100">
        <v>1</v>
      </c>
      <c r="M12" s="192"/>
      <c r="N12" s="190">
        <v>2.94</v>
      </c>
      <c r="O12" s="190">
        <v>2.84</v>
      </c>
      <c r="P12" s="190">
        <v>2.97</v>
      </c>
      <c r="Q12" s="191">
        <v>5</v>
      </c>
      <c r="R12" s="190">
        <v>2.4300000000000002</v>
      </c>
      <c r="S12" s="190">
        <v>2.8</v>
      </c>
      <c r="T12" s="190">
        <v>2.69</v>
      </c>
      <c r="U12" s="199">
        <f t="shared" si="1"/>
        <v>2.97</v>
      </c>
      <c r="V12" s="198">
        <f t="shared" si="2"/>
        <v>2.97</v>
      </c>
      <c r="W12" s="198">
        <f t="shared" si="2"/>
        <v>0</v>
      </c>
      <c r="X12" s="274" t="s">
        <v>49</v>
      </c>
      <c r="Y12" s="87"/>
      <c r="Z12" s="87"/>
      <c r="AA12" s="87"/>
      <c r="AB12" s="87"/>
    </row>
    <row r="13" spans="1:28" ht="20.100000000000001" customHeight="1" x14ac:dyDescent="0.2">
      <c r="A13" s="196">
        <v>5</v>
      </c>
      <c r="B13" s="252"/>
      <c r="C13" s="197">
        <v>3</v>
      </c>
      <c r="D13" s="91"/>
      <c r="E13" s="94">
        <v>62</v>
      </c>
      <c r="F13" s="131" t="s">
        <v>44</v>
      </c>
      <c r="G13" s="132" t="s">
        <v>45</v>
      </c>
      <c r="H13" s="110">
        <v>38430</v>
      </c>
      <c r="I13" s="97">
        <f t="shared" si="0"/>
        <v>5460</v>
      </c>
      <c r="J13" s="98" t="s">
        <v>167</v>
      </c>
      <c r="K13" s="99" t="s">
        <v>46</v>
      </c>
      <c r="L13" s="100">
        <v>1</v>
      </c>
      <c r="M13" s="192"/>
      <c r="N13" s="190">
        <v>2.39</v>
      </c>
      <c r="O13" s="190">
        <v>2.61</v>
      </c>
      <c r="P13" s="190">
        <v>2.3199999999999998</v>
      </c>
      <c r="Q13" s="191">
        <v>3</v>
      </c>
      <c r="R13" s="190">
        <v>2.64</v>
      </c>
      <c r="S13" s="190">
        <v>2.96</v>
      </c>
      <c r="T13" s="190">
        <v>2.75</v>
      </c>
      <c r="U13" s="199">
        <f t="shared" si="1"/>
        <v>2.96</v>
      </c>
      <c r="V13" s="198">
        <f t="shared" si="2"/>
        <v>2.96</v>
      </c>
      <c r="W13" s="198">
        <f t="shared" si="2"/>
        <v>0</v>
      </c>
      <c r="X13" s="274" t="s">
        <v>49</v>
      </c>
      <c r="Y13" s="87"/>
      <c r="Z13" s="87"/>
      <c r="AA13" s="87"/>
      <c r="AB13" s="87"/>
    </row>
    <row r="14" spans="1:28" ht="20.100000000000001" customHeight="1" x14ac:dyDescent="0.2">
      <c r="A14" s="196">
        <v>6</v>
      </c>
      <c r="B14" s="252"/>
      <c r="C14" s="91"/>
      <c r="D14" s="92">
        <v>3</v>
      </c>
      <c r="E14" s="94">
        <v>41</v>
      </c>
      <c r="F14" s="131" t="s">
        <v>174</v>
      </c>
      <c r="G14" s="132" t="s">
        <v>175</v>
      </c>
      <c r="H14" s="110">
        <v>29571</v>
      </c>
      <c r="I14" s="97">
        <f t="shared" si="0"/>
        <v>14319</v>
      </c>
      <c r="J14" s="98" t="s">
        <v>32</v>
      </c>
      <c r="K14" s="99" t="s">
        <v>33</v>
      </c>
      <c r="L14" s="100">
        <v>1</v>
      </c>
      <c r="M14" s="192">
        <v>1.0883</v>
      </c>
      <c r="N14" s="190">
        <v>2.72</v>
      </c>
      <c r="O14" s="190">
        <v>2.87</v>
      </c>
      <c r="P14" s="190">
        <v>2.69</v>
      </c>
      <c r="Q14" s="191">
        <v>4</v>
      </c>
      <c r="R14" s="190">
        <v>2.87</v>
      </c>
      <c r="S14" s="190">
        <v>2.93</v>
      </c>
      <c r="T14" s="190">
        <v>2.96</v>
      </c>
      <c r="U14" s="199">
        <f t="shared" si="1"/>
        <v>2.96</v>
      </c>
      <c r="V14" s="198">
        <f t="shared" si="2"/>
        <v>2.96</v>
      </c>
      <c r="W14" s="198">
        <f t="shared" si="2"/>
        <v>3.221368</v>
      </c>
      <c r="X14" s="274" t="s">
        <v>34</v>
      </c>
      <c r="Y14" s="87"/>
      <c r="Z14" s="87"/>
      <c r="AA14" s="87"/>
      <c r="AB14" s="87"/>
    </row>
    <row r="15" spans="1:28" ht="20.100000000000001" customHeight="1" x14ac:dyDescent="0.2">
      <c r="A15" s="196">
        <v>7</v>
      </c>
      <c r="B15" s="252"/>
      <c r="C15" s="91"/>
      <c r="D15" s="92">
        <v>1</v>
      </c>
      <c r="E15" s="94">
        <v>40</v>
      </c>
      <c r="F15" s="131" t="s">
        <v>138</v>
      </c>
      <c r="G15" s="132" t="s">
        <v>139</v>
      </c>
      <c r="H15" s="110">
        <v>21128</v>
      </c>
      <c r="I15" s="97">
        <f t="shared" si="0"/>
        <v>22762</v>
      </c>
      <c r="J15" s="98" t="s">
        <v>24</v>
      </c>
      <c r="K15" s="99" t="s">
        <v>33</v>
      </c>
      <c r="L15" s="100">
        <v>1</v>
      </c>
      <c r="M15" s="192">
        <v>1.5069999999999999</v>
      </c>
      <c r="N15" s="190">
        <v>2.34</v>
      </c>
      <c r="O15" s="190">
        <v>2.2000000000000002</v>
      </c>
      <c r="P15" s="190">
        <v>2.29</v>
      </c>
      <c r="Q15" s="191">
        <v>2</v>
      </c>
      <c r="R15" s="190">
        <v>1.97</v>
      </c>
      <c r="S15" s="190">
        <v>2.34</v>
      </c>
      <c r="T15" s="190">
        <v>2.4</v>
      </c>
      <c r="U15" s="199">
        <f t="shared" si="1"/>
        <v>2.4</v>
      </c>
      <c r="V15" s="198">
        <f t="shared" si="2"/>
        <v>2.4</v>
      </c>
      <c r="W15" s="198">
        <f t="shared" si="2"/>
        <v>3.6167999999999996</v>
      </c>
      <c r="X15" s="274" t="s">
        <v>34</v>
      </c>
      <c r="Y15" s="87"/>
      <c r="Z15" s="87"/>
      <c r="AA15" s="87"/>
      <c r="AB15" s="87"/>
    </row>
    <row r="16" spans="1:28" ht="20.100000000000001" customHeight="1" x14ac:dyDescent="0.2">
      <c r="A16" s="196">
        <v>8</v>
      </c>
      <c r="B16" s="252"/>
      <c r="C16" s="91"/>
      <c r="D16" s="92">
        <v>4</v>
      </c>
      <c r="E16" s="94">
        <v>66</v>
      </c>
      <c r="F16" s="131" t="s">
        <v>47</v>
      </c>
      <c r="G16" s="132" t="s">
        <v>48</v>
      </c>
      <c r="H16" s="110">
        <v>23337</v>
      </c>
      <c r="I16" s="97">
        <f t="shared" si="0"/>
        <v>20553</v>
      </c>
      <c r="J16" s="98" t="s">
        <v>180</v>
      </c>
      <c r="K16" s="99" t="s">
        <v>46</v>
      </c>
      <c r="L16" s="100">
        <v>1</v>
      </c>
      <c r="M16" s="192">
        <v>1.3697999999999999</v>
      </c>
      <c r="N16" s="190">
        <v>2.06</v>
      </c>
      <c r="O16" s="190">
        <v>2.2999999999999998</v>
      </c>
      <c r="P16" s="190">
        <v>2.13</v>
      </c>
      <c r="Q16" s="191">
        <v>1</v>
      </c>
      <c r="R16" s="190">
        <v>2.31</v>
      </c>
      <c r="S16" s="190">
        <v>2.08</v>
      </c>
      <c r="T16" s="190">
        <v>2.2999999999999998</v>
      </c>
      <c r="U16" s="199">
        <f t="shared" si="1"/>
        <v>2.31</v>
      </c>
      <c r="V16" s="198">
        <f t="shared" si="2"/>
        <v>2.31</v>
      </c>
      <c r="W16" s="198">
        <f t="shared" si="2"/>
        <v>3.1642379999999997</v>
      </c>
      <c r="X16" s="274" t="s">
        <v>168</v>
      </c>
      <c r="Y16" s="87"/>
      <c r="Z16" s="87"/>
      <c r="AA16" s="87"/>
      <c r="AB16" s="87"/>
    </row>
    <row r="17" spans="1:28" ht="20.100000000000001" customHeight="1" x14ac:dyDescent="0.2">
      <c r="A17" s="196">
        <v>9</v>
      </c>
      <c r="B17" s="252"/>
      <c r="C17" s="197">
        <v>4</v>
      </c>
      <c r="D17" s="91"/>
      <c r="E17" s="94">
        <v>70</v>
      </c>
      <c r="F17" s="131" t="s">
        <v>55</v>
      </c>
      <c r="G17" s="132" t="s">
        <v>45</v>
      </c>
      <c r="H17" s="110">
        <v>39759</v>
      </c>
      <c r="I17" s="97">
        <f t="shared" si="0"/>
        <v>4131</v>
      </c>
      <c r="J17" s="98" t="s">
        <v>167</v>
      </c>
      <c r="K17" s="99" t="s">
        <v>46</v>
      </c>
      <c r="L17" s="100">
        <v>1</v>
      </c>
      <c r="M17" s="192"/>
      <c r="N17" s="190">
        <v>2.21</v>
      </c>
      <c r="O17" s="190">
        <v>2</v>
      </c>
      <c r="P17" s="190">
        <v>1.91</v>
      </c>
      <c r="Q17" s="191"/>
      <c r="R17" s="190"/>
      <c r="S17" s="190"/>
      <c r="T17" s="190"/>
      <c r="U17" s="199">
        <f t="shared" si="1"/>
        <v>2.21</v>
      </c>
      <c r="V17" s="198">
        <f t="shared" si="2"/>
        <v>2.21</v>
      </c>
      <c r="W17" s="198">
        <f t="shared" si="2"/>
        <v>0</v>
      </c>
      <c r="X17" s="274" t="s">
        <v>168</v>
      </c>
      <c r="Y17" s="87"/>
      <c r="Z17" s="87"/>
      <c r="AA17" s="87"/>
      <c r="AB17" s="87"/>
    </row>
  </sheetData>
  <mergeCells count="15">
    <mergeCell ref="I7:I8"/>
    <mergeCell ref="A7:D7"/>
    <mergeCell ref="E7:E8"/>
    <mergeCell ref="F7:F8"/>
    <mergeCell ref="G7:G8"/>
    <mergeCell ref="H7:H8"/>
    <mergeCell ref="U7:U8"/>
    <mergeCell ref="V7:V8"/>
    <mergeCell ref="W7:W8"/>
    <mergeCell ref="X7:X8"/>
    <mergeCell ref="J7:J8"/>
    <mergeCell ref="K7:K8"/>
    <mergeCell ref="L7:L8"/>
    <mergeCell ref="M7:M8"/>
    <mergeCell ref="N7:T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26"/>
  <sheetViews>
    <sheetView showZeros="0" workbookViewId="0">
      <selection activeCell="A2" sqref="A2"/>
    </sheetView>
  </sheetViews>
  <sheetFormatPr defaultColWidth="9.140625" defaultRowHeight="12.75" x14ac:dyDescent="0.2"/>
  <cols>
    <col min="1" max="4" width="3.140625" style="83" customWidth="1"/>
    <col min="5" max="5" width="3.5703125" style="83" customWidth="1"/>
    <col min="6" max="6" width="10" style="83" customWidth="1"/>
    <col min="7" max="7" width="11.7109375" style="83" bestFit="1" customWidth="1"/>
    <col min="8" max="8" width="10" style="83" customWidth="1"/>
    <col min="9" max="9" width="4.28515625" style="83" customWidth="1"/>
    <col min="10" max="10" width="3.42578125" style="83" customWidth="1"/>
    <col min="11" max="11" width="7.85546875" style="83" customWidth="1"/>
    <col min="12" max="12" width="4.42578125" style="83" customWidth="1"/>
    <col min="13" max="13" width="5.28515625" style="83" customWidth="1"/>
    <col min="14" max="16" width="4.7109375" style="83" customWidth="1"/>
    <col min="17" max="17" width="3.28515625" style="83" customWidth="1"/>
    <col min="18" max="20" width="4.7109375" style="83" customWidth="1"/>
    <col min="21" max="22" width="5.7109375" style="83" customWidth="1"/>
    <col min="23" max="23" width="5.5703125" style="83" customWidth="1"/>
    <col min="24" max="24" width="12.7109375" style="83" customWidth="1"/>
    <col min="25" max="25" width="9.5703125" style="83" customWidth="1"/>
    <col min="26" max="26" width="6.42578125" style="83" customWidth="1"/>
    <col min="27" max="29" width="9.5703125" style="83" customWidth="1"/>
    <col min="30" max="16384" width="9.140625" style="83"/>
  </cols>
  <sheetData>
    <row r="1" spans="1:29" ht="20.25" customHeight="1" x14ac:dyDescent="0.3">
      <c r="A1" s="82" t="s">
        <v>241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</row>
    <row r="2" spans="1:29" ht="12.75" customHeight="1" x14ac:dyDescent="0.25">
      <c r="A2" s="120"/>
      <c r="F2" s="251" t="s">
        <v>223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9" ht="12.75" customHeight="1" x14ac:dyDescent="0.25">
      <c r="E3" s="86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9" ht="20.100000000000001" customHeight="1" x14ac:dyDescent="0.2">
      <c r="A4" s="87"/>
      <c r="B4" s="87"/>
      <c r="C4" s="87"/>
      <c r="D4" s="87"/>
      <c r="E4" s="87"/>
      <c r="F4" s="125" t="s">
        <v>126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</row>
    <row r="5" spans="1:29" ht="2.1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</row>
    <row r="6" spans="1:29" ht="20.100000000000001" customHeight="1" x14ac:dyDescent="0.25">
      <c r="A6" s="126"/>
      <c r="B6" s="126"/>
      <c r="C6" s="126"/>
      <c r="D6" s="12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90"/>
      <c r="V6" s="90"/>
      <c r="W6" s="90"/>
      <c r="X6" s="87"/>
      <c r="Y6" s="87"/>
      <c r="Z6" s="87"/>
      <c r="AA6" s="87"/>
      <c r="AB6" s="87"/>
      <c r="AC6" s="87"/>
    </row>
    <row r="7" spans="1:29" ht="20.100000000000001" customHeight="1" x14ac:dyDescent="0.2">
      <c r="A7" s="354" t="s">
        <v>3</v>
      </c>
      <c r="B7" s="355"/>
      <c r="C7" s="355"/>
      <c r="D7" s="381"/>
      <c r="E7" s="319" t="s">
        <v>4</v>
      </c>
      <c r="F7" s="321" t="s">
        <v>5</v>
      </c>
      <c r="G7" s="323" t="s">
        <v>6</v>
      </c>
      <c r="H7" s="325" t="s">
        <v>7</v>
      </c>
      <c r="I7" s="327" t="s">
        <v>8</v>
      </c>
      <c r="J7" s="327" t="s">
        <v>9</v>
      </c>
      <c r="K7" s="327" t="s">
        <v>10</v>
      </c>
      <c r="L7" s="327" t="s">
        <v>12</v>
      </c>
      <c r="M7" s="325" t="s">
        <v>13</v>
      </c>
      <c r="N7" s="378" t="s">
        <v>99</v>
      </c>
      <c r="O7" s="378"/>
      <c r="P7" s="378"/>
      <c r="Q7" s="378"/>
      <c r="R7" s="378"/>
      <c r="S7" s="378"/>
      <c r="T7" s="378"/>
      <c r="U7" s="379" t="s">
        <v>14</v>
      </c>
      <c r="V7" s="382" t="s">
        <v>15</v>
      </c>
      <c r="W7" s="378" t="s">
        <v>16</v>
      </c>
      <c r="X7" s="331" t="s">
        <v>17</v>
      </c>
      <c r="Y7" s="87"/>
      <c r="Z7" s="87"/>
      <c r="AA7" s="87"/>
      <c r="AB7" s="87"/>
      <c r="AC7" s="87"/>
    </row>
    <row r="8" spans="1:29" ht="15" customHeight="1" x14ac:dyDescent="0.2">
      <c r="A8" s="91" t="s">
        <v>18</v>
      </c>
      <c r="B8" s="195" t="s">
        <v>19</v>
      </c>
      <c r="C8" s="197" t="s">
        <v>20</v>
      </c>
      <c r="D8" s="92" t="s">
        <v>21</v>
      </c>
      <c r="E8" s="320"/>
      <c r="F8" s="322"/>
      <c r="G8" s="324"/>
      <c r="H8" s="326"/>
      <c r="I8" s="328"/>
      <c r="J8" s="328"/>
      <c r="K8" s="328"/>
      <c r="L8" s="328"/>
      <c r="M8" s="326"/>
      <c r="N8" s="278">
        <v>1</v>
      </c>
      <c r="O8" s="278">
        <v>2</v>
      </c>
      <c r="P8" s="278">
        <v>3</v>
      </c>
      <c r="Q8" s="260" t="s">
        <v>100</v>
      </c>
      <c r="R8" s="278">
        <v>4</v>
      </c>
      <c r="S8" s="278">
        <v>5</v>
      </c>
      <c r="T8" s="278">
        <v>6</v>
      </c>
      <c r="U8" s="379"/>
      <c r="V8" s="382"/>
      <c r="W8" s="378"/>
      <c r="X8" s="285"/>
      <c r="Y8" s="87"/>
      <c r="Z8" s="87"/>
      <c r="AA8" s="87"/>
      <c r="AB8" s="87"/>
      <c r="AC8" s="87"/>
    </row>
    <row r="9" spans="1:29" ht="20.100000000000001" customHeight="1" x14ac:dyDescent="0.25">
      <c r="A9" s="205">
        <v>1</v>
      </c>
      <c r="B9" s="91"/>
      <c r="C9" s="91"/>
      <c r="D9" s="91"/>
      <c r="E9" s="94">
        <v>18</v>
      </c>
      <c r="F9" s="131" t="s">
        <v>62</v>
      </c>
      <c r="G9" s="132" t="s">
        <v>63</v>
      </c>
      <c r="H9" s="194">
        <v>34926</v>
      </c>
      <c r="I9" s="193">
        <f t="shared" ref="I9:I24" si="0">IF(COUNT(H9)=0,"---",43890-H9)</f>
        <v>8964</v>
      </c>
      <c r="J9" s="98" t="s">
        <v>57</v>
      </c>
      <c r="K9" s="99" t="s">
        <v>39</v>
      </c>
      <c r="L9" s="100">
        <v>1.1000000000000001</v>
      </c>
      <c r="M9" s="192"/>
      <c r="N9" s="190">
        <v>5.24</v>
      </c>
      <c r="O9" s="190">
        <v>4.96</v>
      </c>
      <c r="P9" s="190">
        <v>5.45</v>
      </c>
      <c r="Q9" s="191">
        <v>8</v>
      </c>
      <c r="R9" s="190" t="s">
        <v>231</v>
      </c>
      <c r="S9" s="190">
        <v>5.24</v>
      </c>
      <c r="T9" s="190">
        <v>5.4</v>
      </c>
      <c r="U9" s="199">
        <f t="shared" ref="U9:U24" si="1">MAX(N9:P9,R9:T9)</f>
        <v>5.45</v>
      </c>
      <c r="V9" s="198">
        <f t="shared" ref="V9:V24" si="2">U9*L9</f>
        <v>5.995000000000001</v>
      </c>
      <c r="W9" s="198">
        <f t="shared" ref="W9:W24" si="3">V9*M9</f>
        <v>0</v>
      </c>
      <c r="X9" s="188" t="s">
        <v>66</v>
      </c>
      <c r="Y9" s="87"/>
      <c r="Z9" s="87"/>
      <c r="AA9" s="87"/>
      <c r="AB9" s="87"/>
      <c r="AC9" s="87"/>
    </row>
    <row r="10" spans="1:29" ht="20.100000000000001" customHeight="1" x14ac:dyDescent="0.2">
      <c r="A10" s="205">
        <v>2</v>
      </c>
      <c r="B10" s="91"/>
      <c r="C10" s="91"/>
      <c r="D10" s="91"/>
      <c r="E10" s="94">
        <v>36</v>
      </c>
      <c r="F10" s="131" t="s">
        <v>111</v>
      </c>
      <c r="G10" s="132" t="s">
        <v>159</v>
      </c>
      <c r="H10" s="194">
        <v>35360</v>
      </c>
      <c r="I10" s="193">
        <f t="shared" si="0"/>
        <v>8530</v>
      </c>
      <c r="J10" s="98" t="s">
        <v>24</v>
      </c>
      <c r="K10" s="99" t="s">
        <v>33</v>
      </c>
      <c r="L10" s="100">
        <v>1</v>
      </c>
      <c r="M10" s="192"/>
      <c r="N10" s="190">
        <v>5.67</v>
      </c>
      <c r="O10" s="190">
        <v>5.17</v>
      </c>
      <c r="P10" s="190">
        <v>5.65</v>
      </c>
      <c r="Q10" s="191">
        <v>7</v>
      </c>
      <c r="R10" s="190">
        <v>5.72</v>
      </c>
      <c r="S10" s="190">
        <v>5.76</v>
      </c>
      <c r="T10" s="190">
        <v>5.76</v>
      </c>
      <c r="U10" s="199">
        <f t="shared" si="1"/>
        <v>5.76</v>
      </c>
      <c r="V10" s="198">
        <f t="shared" si="2"/>
        <v>5.76</v>
      </c>
      <c r="W10" s="198">
        <f t="shared" si="3"/>
        <v>0</v>
      </c>
      <c r="X10" s="188" t="s">
        <v>34</v>
      </c>
      <c r="Y10" s="87"/>
      <c r="Z10" s="87"/>
      <c r="AA10" s="87"/>
      <c r="AB10" s="87"/>
      <c r="AC10" s="87"/>
    </row>
    <row r="11" spans="1:29" ht="20.100000000000001" customHeight="1" x14ac:dyDescent="0.25">
      <c r="A11" s="205">
        <v>3</v>
      </c>
      <c r="B11" s="91"/>
      <c r="C11" s="91"/>
      <c r="D11" s="91"/>
      <c r="E11" s="94">
        <v>19</v>
      </c>
      <c r="F11" s="131" t="s">
        <v>94</v>
      </c>
      <c r="G11" s="132" t="s">
        <v>65</v>
      </c>
      <c r="H11" s="194">
        <v>36058</v>
      </c>
      <c r="I11" s="193">
        <f t="shared" si="0"/>
        <v>7832</v>
      </c>
      <c r="J11" s="98" t="s">
        <v>57</v>
      </c>
      <c r="K11" s="99" t="s">
        <v>39</v>
      </c>
      <c r="L11" s="100">
        <v>1.1000000000000001</v>
      </c>
      <c r="M11" s="192"/>
      <c r="N11" s="190">
        <v>3.26</v>
      </c>
      <c r="O11" s="190">
        <v>3.93</v>
      </c>
      <c r="P11" s="190" t="s">
        <v>231</v>
      </c>
      <c r="Q11" s="191">
        <v>6</v>
      </c>
      <c r="R11" s="190">
        <v>4.1399999999999997</v>
      </c>
      <c r="S11" s="190" t="s">
        <v>237</v>
      </c>
      <c r="T11" s="190" t="s">
        <v>237</v>
      </c>
      <c r="U11" s="199">
        <f t="shared" si="1"/>
        <v>4.1399999999999997</v>
      </c>
      <c r="V11" s="198">
        <f t="shared" si="2"/>
        <v>4.5540000000000003</v>
      </c>
      <c r="W11" s="198">
        <f t="shared" si="3"/>
        <v>0</v>
      </c>
      <c r="X11" s="188" t="s">
        <v>66</v>
      </c>
      <c r="Y11" s="87"/>
      <c r="Z11" s="87"/>
      <c r="AA11" s="87"/>
      <c r="AB11" s="87"/>
      <c r="AC11" s="87"/>
    </row>
    <row r="12" spans="1:29" ht="20.100000000000001" customHeight="1" x14ac:dyDescent="0.2">
      <c r="A12" s="205">
        <v>4</v>
      </c>
      <c r="B12" s="91"/>
      <c r="C12" s="91"/>
      <c r="D12" s="91"/>
      <c r="E12" s="94">
        <v>68</v>
      </c>
      <c r="F12" s="131" t="s">
        <v>196</v>
      </c>
      <c r="G12" s="132" t="s">
        <v>197</v>
      </c>
      <c r="H12" s="194">
        <v>34027</v>
      </c>
      <c r="I12" s="193">
        <f t="shared" si="0"/>
        <v>9863</v>
      </c>
      <c r="J12" s="98" t="s">
        <v>180</v>
      </c>
      <c r="K12" s="99" t="s">
        <v>46</v>
      </c>
      <c r="L12" s="100">
        <v>1</v>
      </c>
      <c r="M12" s="192"/>
      <c r="N12" s="190">
        <v>4.13</v>
      </c>
      <c r="O12" s="190">
        <v>4.1900000000000004</v>
      </c>
      <c r="P12" s="190">
        <v>3.77</v>
      </c>
      <c r="Q12" s="191">
        <v>5</v>
      </c>
      <c r="R12" s="190">
        <v>3.53</v>
      </c>
      <c r="S12" s="190" t="s">
        <v>237</v>
      </c>
      <c r="T12" s="190">
        <v>3.71</v>
      </c>
      <c r="U12" s="199">
        <f t="shared" si="1"/>
        <v>4.1900000000000004</v>
      </c>
      <c r="V12" s="198">
        <f t="shared" si="2"/>
        <v>4.1900000000000004</v>
      </c>
      <c r="W12" s="198">
        <f t="shared" si="3"/>
        <v>0</v>
      </c>
      <c r="X12" s="188" t="s">
        <v>49</v>
      </c>
      <c r="Y12" s="87"/>
      <c r="Z12" s="87"/>
      <c r="AA12" s="87"/>
      <c r="AB12" s="87"/>
      <c r="AC12" s="87"/>
    </row>
    <row r="13" spans="1:29" ht="20.100000000000001" customHeight="1" x14ac:dyDescent="0.2">
      <c r="A13" s="205">
        <v>5</v>
      </c>
      <c r="B13" s="91"/>
      <c r="C13" s="91"/>
      <c r="D13" s="91"/>
      <c r="E13" s="94">
        <v>45</v>
      </c>
      <c r="F13" s="131" t="s">
        <v>90</v>
      </c>
      <c r="G13" s="132" t="s">
        <v>91</v>
      </c>
      <c r="H13" s="194">
        <v>36686</v>
      </c>
      <c r="I13" s="193">
        <f t="shared" si="0"/>
        <v>7204</v>
      </c>
      <c r="J13" s="98" t="s">
        <v>24</v>
      </c>
      <c r="K13" s="99" t="s">
        <v>144</v>
      </c>
      <c r="L13" s="100">
        <v>1</v>
      </c>
      <c r="M13" s="192"/>
      <c r="N13" s="190">
        <v>3.94</v>
      </c>
      <c r="O13" s="190">
        <v>4.1500000000000004</v>
      </c>
      <c r="P13" s="190">
        <v>3.89</v>
      </c>
      <c r="Q13" s="191">
        <v>4</v>
      </c>
      <c r="R13" s="190">
        <v>3.97</v>
      </c>
      <c r="S13" s="190">
        <v>4.04</v>
      </c>
      <c r="T13" s="190">
        <v>2.9</v>
      </c>
      <c r="U13" s="199">
        <f t="shared" si="1"/>
        <v>4.1500000000000004</v>
      </c>
      <c r="V13" s="198">
        <f t="shared" si="2"/>
        <v>4.1500000000000004</v>
      </c>
      <c r="W13" s="198">
        <f t="shared" si="3"/>
        <v>0</v>
      </c>
      <c r="X13" s="188" t="s">
        <v>166</v>
      </c>
      <c r="Y13" s="87"/>
      <c r="Z13" s="87"/>
      <c r="AA13" s="87"/>
      <c r="AB13" s="87"/>
      <c r="AC13" s="87"/>
    </row>
    <row r="14" spans="1:29" ht="20.100000000000001" customHeight="1" x14ac:dyDescent="0.2">
      <c r="A14" s="205">
        <v>6</v>
      </c>
      <c r="B14" s="91"/>
      <c r="C14" s="91"/>
      <c r="D14" s="91"/>
      <c r="E14" s="94">
        <v>63</v>
      </c>
      <c r="F14" s="131" t="s">
        <v>69</v>
      </c>
      <c r="G14" s="132" t="s">
        <v>70</v>
      </c>
      <c r="H14" s="194">
        <v>35930</v>
      </c>
      <c r="I14" s="193">
        <f t="shared" si="0"/>
        <v>7960</v>
      </c>
      <c r="J14" s="98" t="s">
        <v>24</v>
      </c>
      <c r="K14" s="99" t="s">
        <v>46</v>
      </c>
      <c r="L14" s="100">
        <v>1</v>
      </c>
      <c r="M14" s="192"/>
      <c r="N14" s="190">
        <v>3.62</v>
      </c>
      <c r="O14" s="190">
        <v>3.5</v>
      </c>
      <c r="P14" s="190">
        <v>3.87</v>
      </c>
      <c r="Q14" s="191">
        <v>3</v>
      </c>
      <c r="R14" s="190">
        <v>3.92</v>
      </c>
      <c r="S14" s="190">
        <v>3.67</v>
      </c>
      <c r="T14" s="190">
        <v>3.53</v>
      </c>
      <c r="U14" s="199">
        <f t="shared" si="1"/>
        <v>3.92</v>
      </c>
      <c r="V14" s="198">
        <f t="shared" si="2"/>
        <v>3.92</v>
      </c>
      <c r="W14" s="198">
        <f t="shared" si="3"/>
        <v>0</v>
      </c>
      <c r="X14" s="188" t="s">
        <v>168</v>
      </c>
      <c r="Y14" s="87"/>
      <c r="Z14" s="87"/>
      <c r="AA14" s="87"/>
      <c r="AB14" s="87"/>
      <c r="AC14" s="87"/>
    </row>
    <row r="15" spans="1:29" ht="20.100000000000001" customHeight="1" x14ac:dyDescent="0.25">
      <c r="A15" s="205">
        <v>7</v>
      </c>
      <c r="B15" s="91"/>
      <c r="C15" s="91"/>
      <c r="D15" s="92">
        <v>5</v>
      </c>
      <c r="E15" s="94">
        <v>17</v>
      </c>
      <c r="F15" s="131" t="s">
        <v>80</v>
      </c>
      <c r="G15" s="132" t="s">
        <v>81</v>
      </c>
      <c r="H15" s="194">
        <v>28768</v>
      </c>
      <c r="I15" s="193">
        <f t="shared" si="0"/>
        <v>15122</v>
      </c>
      <c r="J15" s="98" t="s">
        <v>38</v>
      </c>
      <c r="K15" s="99" t="s">
        <v>39</v>
      </c>
      <c r="L15" s="100">
        <v>1</v>
      </c>
      <c r="M15" s="192">
        <v>1.1241000000000001</v>
      </c>
      <c r="N15" s="190">
        <v>3.66</v>
      </c>
      <c r="O15" s="190" t="s">
        <v>231</v>
      </c>
      <c r="P15" s="190">
        <v>3.69</v>
      </c>
      <c r="Q15" s="191">
        <v>2</v>
      </c>
      <c r="R15" s="190">
        <v>3.51</v>
      </c>
      <c r="S15" s="190" t="s">
        <v>231</v>
      </c>
      <c r="T15" s="190">
        <v>3.61</v>
      </c>
      <c r="U15" s="199">
        <f t="shared" si="1"/>
        <v>3.69</v>
      </c>
      <c r="V15" s="198">
        <f t="shared" si="2"/>
        <v>3.69</v>
      </c>
      <c r="W15" s="198">
        <f t="shared" si="3"/>
        <v>4.1479290000000004</v>
      </c>
      <c r="X15" s="188" t="s">
        <v>177</v>
      </c>
      <c r="Y15" s="87"/>
      <c r="Z15" s="87"/>
      <c r="AA15" s="87"/>
      <c r="AB15" s="87"/>
      <c r="AC15" s="87"/>
    </row>
    <row r="16" spans="1:29" ht="20.100000000000001" customHeight="1" x14ac:dyDescent="0.25">
      <c r="A16" s="273" t="s">
        <v>226</v>
      </c>
      <c r="B16" s="91"/>
      <c r="C16" s="91"/>
      <c r="D16" s="92">
        <v>2</v>
      </c>
      <c r="E16" s="94">
        <v>1</v>
      </c>
      <c r="F16" s="131" t="s">
        <v>67</v>
      </c>
      <c r="G16" s="132" t="s">
        <v>68</v>
      </c>
      <c r="H16" s="194">
        <v>21585</v>
      </c>
      <c r="I16" s="193">
        <f t="shared" si="0"/>
        <v>22305</v>
      </c>
      <c r="J16" s="98" t="s">
        <v>57</v>
      </c>
      <c r="K16" s="99" t="s">
        <v>42</v>
      </c>
      <c r="L16" s="100">
        <v>1.1000000000000001</v>
      </c>
      <c r="M16" s="192">
        <v>1.4631000000000001</v>
      </c>
      <c r="N16" s="190">
        <v>3.25</v>
      </c>
      <c r="O16" s="190">
        <v>3.17</v>
      </c>
      <c r="P16" s="190">
        <v>3.16</v>
      </c>
      <c r="Q16" s="191"/>
      <c r="R16" s="190"/>
      <c r="S16" s="190"/>
      <c r="T16" s="190"/>
      <c r="U16" s="199">
        <f t="shared" si="1"/>
        <v>3.25</v>
      </c>
      <c r="V16" s="198">
        <f t="shared" si="2"/>
        <v>3.5750000000000002</v>
      </c>
      <c r="W16" s="198">
        <f t="shared" si="3"/>
        <v>5.2305825000000006</v>
      </c>
      <c r="X16" s="188" t="s">
        <v>171</v>
      </c>
      <c r="Y16" s="87"/>
      <c r="Z16" s="87"/>
      <c r="AA16" s="87"/>
      <c r="AB16" s="87"/>
      <c r="AC16" s="87"/>
    </row>
    <row r="17" spans="1:29" ht="20.100000000000001" customHeight="1" x14ac:dyDescent="0.2">
      <c r="A17" s="205">
        <v>8</v>
      </c>
      <c r="B17" s="91"/>
      <c r="C17" s="91"/>
      <c r="D17" s="92">
        <v>3</v>
      </c>
      <c r="E17" s="94">
        <v>34</v>
      </c>
      <c r="F17" s="131" t="s">
        <v>211</v>
      </c>
      <c r="G17" s="132" t="s">
        <v>212</v>
      </c>
      <c r="H17" s="194">
        <v>23542</v>
      </c>
      <c r="I17" s="193">
        <f t="shared" si="0"/>
        <v>20348</v>
      </c>
      <c r="J17" s="98" t="s">
        <v>180</v>
      </c>
      <c r="K17" s="99" t="s">
        <v>33</v>
      </c>
      <c r="L17" s="100">
        <v>1</v>
      </c>
      <c r="M17" s="192">
        <v>1.3416999999999999</v>
      </c>
      <c r="N17" s="190" t="s">
        <v>231</v>
      </c>
      <c r="O17" s="190">
        <v>3.54</v>
      </c>
      <c r="P17" s="190" t="s">
        <v>237</v>
      </c>
      <c r="Q17" s="191">
        <v>1</v>
      </c>
      <c r="R17" s="190"/>
      <c r="S17" s="190"/>
      <c r="T17" s="190"/>
      <c r="U17" s="199">
        <f t="shared" si="1"/>
        <v>3.54</v>
      </c>
      <c r="V17" s="198">
        <f t="shared" si="2"/>
        <v>3.54</v>
      </c>
      <c r="W17" s="198">
        <f t="shared" si="3"/>
        <v>4.7496179999999999</v>
      </c>
      <c r="X17" s="188" t="s">
        <v>34</v>
      </c>
      <c r="Y17" s="87"/>
      <c r="Z17" s="87"/>
      <c r="AA17" s="87"/>
      <c r="AB17" s="87"/>
      <c r="AC17" s="87"/>
    </row>
    <row r="18" spans="1:29" ht="20.100000000000001" customHeight="1" x14ac:dyDescent="0.2">
      <c r="A18" s="205">
        <v>9</v>
      </c>
      <c r="B18" s="91"/>
      <c r="C18" s="197">
        <v>1</v>
      </c>
      <c r="D18" s="91"/>
      <c r="E18" s="94">
        <v>47</v>
      </c>
      <c r="F18" s="131" t="s">
        <v>154</v>
      </c>
      <c r="G18" s="132" t="s">
        <v>155</v>
      </c>
      <c r="H18" s="194">
        <v>39289</v>
      </c>
      <c r="I18" s="193">
        <f t="shared" si="0"/>
        <v>4601</v>
      </c>
      <c r="J18" s="98" t="s">
        <v>24</v>
      </c>
      <c r="K18" s="99" t="s">
        <v>144</v>
      </c>
      <c r="L18" s="100">
        <v>1</v>
      </c>
      <c r="M18" s="192"/>
      <c r="N18" s="190">
        <v>3.4</v>
      </c>
      <c r="O18" s="190">
        <v>3.34</v>
      </c>
      <c r="P18" s="190" t="s">
        <v>237</v>
      </c>
      <c r="Q18" s="191"/>
      <c r="R18" s="190"/>
      <c r="S18" s="190"/>
      <c r="T18" s="190"/>
      <c r="U18" s="199">
        <f t="shared" si="1"/>
        <v>3.4</v>
      </c>
      <c r="V18" s="198">
        <f t="shared" si="2"/>
        <v>3.4</v>
      </c>
      <c r="W18" s="198">
        <f t="shared" si="3"/>
        <v>0</v>
      </c>
      <c r="X18" s="188" t="s">
        <v>166</v>
      </c>
      <c r="Y18" s="87"/>
      <c r="Z18" s="87"/>
      <c r="AA18" s="87"/>
      <c r="AB18" s="87"/>
      <c r="AC18" s="87"/>
    </row>
    <row r="19" spans="1:29" ht="20.100000000000001" customHeight="1" x14ac:dyDescent="0.2">
      <c r="A19" s="205">
        <v>10</v>
      </c>
      <c r="B19" s="91"/>
      <c r="C19" s="91"/>
      <c r="D19" s="92">
        <v>1</v>
      </c>
      <c r="E19" s="94">
        <v>67</v>
      </c>
      <c r="F19" s="131" t="s">
        <v>145</v>
      </c>
      <c r="G19" s="132" t="s">
        <v>146</v>
      </c>
      <c r="H19" s="194">
        <v>19298</v>
      </c>
      <c r="I19" s="193">
        <f t="shared" si="0"/>
        <v>24592</v>
      </c>
      <c r="J19" s="98" t="s">
        <v>180</v>
      </c>
      <c r="K19" s="99" t="s">
        <v>46</v>
      </c>
      <c r="L19" s="100">
        <v>1</v>
      </c>
      <c r="M19" s="192">
        <v>1.6087</v>
      </c>
      <c r="N19" s="190">
        <v>3.25</v>
      </c>
      <c r="O19" s="190">
        <v>3.15</v>
      </c>
      <c r="P19" s="190">
        <v>3.2</v>
      </c>
      <c r="Q19" s="191"/>
      <c r="R19" s="190"/>
      <c r="S19" s="190"/>
      <c r="T19" s="190"/>
      <c r="U19" s="199">
        <f t="shared" si="1"/>
        <v>3.25</v>
      </c>
      <c r="V19" s="198">
        <f t="shared" si="2"/>
        <v>3.25</v>
      </c>
      <c r="W19" s="198">
        <f t="shared" si="3"/>
        <v>5.228275</v>
      </c>
      <c r="X19" s="188" t="s">
        <v>49</v>
      </c>
      <c r="Y19" s="87"/>
      <c r="Z19" s="87"/>
      <c r="AA19" s="87"/>
      <c r="AB19" s="87"/>
      <c r="AC19" s="87"/>
    </row>
    <row r="20" spans="1:29" ht="20.100000000000001" customHeight="1" x14ac:dyDescent="0.2">
      <c r="A20" s="205">
        <v>11</v>
      </c>
      <c r="B20" s="91"/>
      <c r="C20" s="91"/>
      <c r="D20" s="92">
        <v>7</v>
      </c>
      <c r="E20" s="94">
        <v>14</v>
      </c>
      <c r="F20" s="131" t="s">
        <v>82</v>
      </c>
      <c r="G20" s="132" t="s">
        <v>210</v>
      </c>
      <c r="H20" s="194">
        <v>24809</v>
      </c>
      <c r="I20" s="193">
        <f t="shared" si="0"/>
        <v>19081</v>
      </c>
      <c r="J20" s="98" t="s">
        <v>38</v>
      </c>
      <c r="K20" s="99" t="s">
        <v>39</v>
      </c>
      <c r="L20" s="100">
        <v>1</v>
      </c>
      <c r="M20" s="192">
        <v>1.2882</v>
      </c>
      <c r="N20" s="190">
        <v>2.82</v>
      </c>
      <c r="O20" s="190">
        <v>2.92</v>
      </c>
      <c r="P20" s="190">
        <v>2.99</v>
      </c>
      <c r="Q20" s="191"/>
      <c r="R20" s="190"/>
      <c r="S20" s="190"/>
      <c r="T20" s="190"/>
      <c r="U20" s="199">
        <f t="shared" si="1"/>
        <v>2.99</v>
      </c>
      <c r="V20" s="198">
        <f t="shared" si="2"/>
        <v>2.99</v>
      </c>
      <c r="W20" s="198">
        <f t="shared" si="3"/>
        <v>3.8517180000000004</v>
      </c>
      <c r="X20" s="188" t="s">
        <v>172</v>
      </c>
      <c r="Y20" s="87"/>
      <c r="Z20" s="87"/>
      <c r="AA20" s="87"/>
      <c r="AB20" s="87"/>
      <c r="AC20" s="87"/>
    </row>
    <row r="21" spans="1:29" ht="20.100000000000001" customHeight="1" x14ac:dyDescent="0.2">
      <c r="A21" s="205">
        <v>12</v>
      </c>
      <c r="B21" s="91"/>
      <c r="C21" s="91"/>
      <c r="D21" s="92">
        <v>4</v>
      </c>
      <c r="E21" s="94">
        <v>60</v>
      </c>
      <c r="F21" s="131" t="s">
        <v>95</v>
      </c>
      <c r="G21" s="132" t="s">
        <v>147</v>
      </c>
      <c r="H21" s="194">
        <v>21607</v>
      </c>
      <c r="I21" s="193">
        <f t="shared" si="0"/>
        <v>22283</v>
      </c>
      <c r="J21" s="98" t="s">
        <v>195</v>
      </c>
      <c r="K21" s="99" t="s">
        <v>46</v>
      </c>
      <c r="L21" s="100">
        <v>1</v>
      </c>
      <c r="M21" s="192">
        <v>1.4631000000000001</v>
      </c>
      <c r="N21" s="190">
        <v>2.44</v>
      </c>
      <c r="O21" s="190">
        <v>2.89</v>
      </c>
      <c r="P21" s="190">
        <v>2.36</v>
      </c>
      <c r="Q21" s="191"/>
      <c r="R21" s="190"/>
      <c r="S21" s="190"/>
      <c r="T21" s="190"/>
      <c r="U21" s="199">
        <f t="shared" si="1"/>
        <v>2.89</v>
      </c>
      <c r="V21" s="198">
        <f t="shared" si="2"/>
        <v>2.89</v>
      </c>
      <c r="W21" s="198">
        <f t="shared" si="3"/>
        <v>4.2283590000000002</v>
      </c>
      <c r="X21" s="188" t="s">
        <v>49</v>
      </c>
      <c r="Y21" s="87"/>
      <c r="Z21" s="87"/>
      <c r="AA21" s="87"/>
      <c r="AB21" s="87"/>
      <c r="AC21" s="87"/>
    </row>
    <row r="22" spans="1:29" ht="20.100000000000001" customHeight="1" x14ac:dyDescent="0.2">
      <c r="A22" s="205">
        <v>13</v>
      </c>
      <c r="B22" s="91"/>
      <c r="C22" s="91"/>
      <c r="D22" s="92">
        <v>6</v>
      </c>
      <c r="E22" s="94">
        <v>33</v>
      </c>
      <c r="F22" s="131" t="s">
        <v>213</v>
      </c>
      <c r="G22" s="132" t="s">
        <v>212</v>
      </c>
      <c r="H22" s="194">
        <v>20248</v>
      </c>
      <c r="I22" s="193">
        <f t="shared" si="0"/>
        <v>23642</v>
      </c>
      <c r="J22" s="98" t="s">
        <v>180</v>
      </c>
      <c r="K22" s="99" t="s">
        <v>33</v>
      </c>
      <c r="L22" s="100">
        <v>1</v>
      </c>
      <c r="M22" s="192">
        <v>1.5324</v>
      </c>
      <c r="N22" s="190">
        <v>2.66</v>
      </c>
      <c r="O22" s="190" t="s">
        <v>231</v>
      </c>
      <c r="P22" s="190">
        <v>2.52</v>
      </c>
      <c r="Q22" s="191"/>
      <c r="R22" s="190"/>
      <c r="S22" s="190"/>
      <c r="T22" s="190"/>
      <c r="U22" s="199">
        <f t="shared" si="1"/>
        <v>2.66</v>
      </c>
      <c r="V22" s="198">
        <f t="shared" si="2"/>
        <v>2.66</v>
      </c>
      <c r="W22" s="198">
        <f t="shared" si="3"/>
        <v>4.0761840000000005</v>
      </c>
      <c r="X22" s="188" t="s">
        <v>34</v>
      </c>
      <c r="Y22" s="87"/>
      <c r="Z22" s="87"/>
      <c r="AA22" s="87"/>
      <c r="AB22" s="87"/>
      <c r="AC22" s="87"/>
    </row>
    <row r="23" spans="1:29" ht="20.100000000000001" customHeight="1" x14ac:dyDescent="0.2">
      <c r="A23" s="205">
        <v>14</v>
      </c>
      <c r="B23" s="91"/>
      <c r="C23" s="197">
        <v>2</v>
      </c>
      <c r="D23" s="91"/>
      <c r="E23" s="94">
        <v>50</v>
      </c>
      <c r="F23" s="131" t="s">
        <v>182</v>
      </c>
      <c r="G23" s="132" t="s">
        <v>183</v>
      </c>
      <c r="H23" s="194">
        <v>39590</v>
      </c>
      <c r="I23" s="193">
        <f t="shared" si="0"/>
        <v>4300</v>
      </c>
      <c r="J23" s="98" t="s">
        <v>24</v>
      </c>
      <c r="K23" s="99" t="s">
        <v>144</v>
      </c>
      <c r="L23" s="100">
        <v>1</v>
      </c>
      <c r="M23" s="192"/>
      <c r="N23" s="190">
        <v>2.64</v>
      </c>
      <c r="O23" s="190">
        <v>2.66</v>
      </c>
      <c r="P23" s="190" t="s">
        <v>237</v>
      </c>
      <c r="Q23" s="191"/>
      <c r="R23" s="190"/>
      <c r="S23" s="190"/>
      <c r="T23" s="190"/>
      <c r="U23" s="199">
        <f t="shared" si="1"/>
        <v>2.66</v>
      </c>
      <c r="V23" s="198">
        <f t="shared" si="2"/>
        <v>2.66</v>
      </c>
      <c r="W23" s="198">
        <f t="shared" si="3"/>
        <v>0</v>
      </c>
      <c r="X23" s="188" t="s">
        <v>166</v>
      </c>
      <c r="Y23" s="87"/>
      <c r="Z23" s="87"/>
      <c r="AA23" s="87"/>
      <c r="AB23" s="87"/>
      <c r="AC23" s="87"/>
    </row>
    <row r="24" spans="1:29" ht="20.100000000000001" customHeight="1" x14ac:dyDescent="0.2">
      <c r="A24" s="205">
        <v>15</v>
      </c>
      <c r="B24" s="91"/>
      <c r="C24" s="91"/>
      <c r="D24" s="91"/>
      <c r="E24" s="94">
        <v>64</v>
      </c>
      <c r="F24" s="131" t="s">
        <v>106</v>
      </c>
      <c r="G24" s="132" t="s">
        <v>107</v>
      </c>
      <c r="H24" s="194">
        <v>35910</v>
      </c>
      <c r="I24" s="193">
        <f t="shared" si="0"/>
        <v>7980</v>
      </c>
      <c r="J24" s="98" t="s">
        <v>24</v>
      </c>
      <c r="K24" s="99" t="s">
        <v>46</v>
      </c>
      <c r="L24" s="100">
        <v>1</v>
      </c>
      <c r="M24" s="192"/>
      <c r="N24" s="190">
        <v>1.9</v>
      </c>
      <c r="O24" s="190">
        <v>2.06</v>
      </c>
      <c r="P24" s="190">
        <v>2.21</v>
      </c>
      <c r="Q24" s="191"/>
      <c r="R24" s="190"/>
      <c r="S24" s="190"/>
      <c r="T24" s="190"/>
      <c r="U24" s="199">
        <f t="shared" si="1"/>
        <v>2.21</v>
      </c>
      <c r="V24" s="198">
        <f t="shared" si="2"/>
        <v>2.21</v>
      </c>
      <c r="W24" s="198">
        <f t="shared" si="3"/>
        <v>0</v>
      </c>
      <c r="X24" s="188" t="s">
        <v>168</v>
      </c>
      <c r="Y24" s="87"/>
      <c r="Z24" s="87"/>
      <c r="AA24" s="87"/>
      <c r="AB24" s="87"/>
      <c r="AC24" s="87"/>
    </row>
    <row r="25" spans="1:29" ht="20.100000000000001" customHeight="1" x14ac:dyDescent="0.2">
      <c r="A25" s="205"/>
      <c r="B25" s="91"/>
      <c r="C25" s="91"/>
      <c r="D25" s="92"/>
      <c r="E25" s="94">
        <v>4</v>
      </c>
      <c r="F25" s="131" t="s">
        <v>64</v>
      </c>
      <c r="G25" s="132" t="s">
        <v>79</v>
      </c>
      <c r="H25" s="194">
        <v>23311</v>
      </c>
      <c r="I25" s="193">
        <f t="shared" ref="I25:I26" si="4">IF(COUNT(H25)=0,"---",43890-H25)</f>
        <v>20579</v>
      </c>
      <c r="J25" s="98" t="s">
        <v>38</v>
      </c>
      <c r="K25" s="99" t="s">
        <v>42</v>
      </c>
      <c r="L25" s="100">
        <v>1</v>
      </c>
      <c r="M25" s="192">
        <v>1.3605</v>
      </c>
      <c r="N25" s="190"/>
      <c r="O25" s="190"/>
      <c r="P25" s="190"/>
      <c r="Q25" s="191"/>
      <c r="R25" s="190"/>
      <c r="S25" s="190"/>
      <c r="T25" s="190"/>
      <c r="U25" s="199" t="s">
        <v>227</v>
      </c>
      <c r="V25" s="198"/>
      <c r="W25" s="198"/>
      <c r="X25" s="188" t="s">
        <v>171</v>
      </c>
      <c r="Y25" s="87"/>
      <c r="Z25" s="87"/>
      <c r="AA25" s="87"/>
      <c r="AB25" s="87"/>
      <c r="AC25" s="87"/>
    </row>
    <row r="26" spans="1:29" ht="20.100000000000001" customHeight="1" x14ac:dyDescent="0.2">
      <c r="A26" s="205"/>
      <c r="B26" s="195"/>
      <c r="C26" s="91"/>
      <c r="D26" s="91"/>
      <c r="E26" s="94">
        <v>42</v>
      </c>
      <c r="F26" s="131" t="s">
        <v>83</v>
      </c>
      <c r="G26" s="132" t="s">
        <v>186</v>
      </c>
      <c r="H26" s="194">
        <v>37802</v>
      </c>
      <c r="I26" s="193">
        <f t="shared" si="4"/>
        <v>6088</v>
      </c>
      <c r="J26" s="98" t="s">
        <v>24</v>
      </c>
      <c r="K26" s="99" t="s">
        <v>144</v>
      </c>
      <c r="L26" s="100">
        <v>1</v>
      </c>
      <c r="M26" s="192"/>
      <c r="N26" s="190"/>
      <c r="O26" s="190"/>
      <c r="P26" s="190"/>
      <c r="Q26" s="191"/>
      <c r="R26" s="190"/>
      <c r="S26" s="190"/>
      <c r="T26" s="190"/>
      <c r="U26" s="199" t="s">
        <v>227</v>
      </c>
      <c r="V26" s="198"/>
      <c r="W26" s="198"/>
      <c r="X26" s="188" t="s">
        <v>166</v>
      </c>
      <c r="Y26" s="87"/>
      <c r="Z26" s="87"/>
      <c r="AA26" s="87"/>
      <c r="AB26" s="87"/>
      <c r="AC26" s="87"/>
    </row>
  </sheetData>
  <sortState ref="A9:AC24">
    <sortCondition descending="1" ref="V9:V24"/>
  </sortState>
  <mergeCells count="15">
    <mergeCell ref="I7:I8"/>
    <mergeCell ref="A7:D7"/>
    <mergeCell ref="E7:E8"/>
    <mergeCell ref="F7:F8"/>
    <mergeCell ref="G7:G8"/>
    <mergeCell ref="H7:H8"/>
    <mergeCell ref="V7:V8"/>
    <mergeCell ref="W7:W8"/>
    <mergeCell ref="X7:X8"/>
    <mergeCell ref="J7:J8"/>
    <mergeCell ref="K7:K8"/>
    <mergeCell ref="L7:L8"/>
    <mergeCell ref="M7:M8"/>
    <mergeCell ref="N7:T7"/>
    <mergeCell ref="U7:U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V19"/>
  <sheetViews>
    <sheetView showZeros="0" zoomScaleNormal="100" workbookViewId="0">
      <selection activeCell="A2" sqref="A2"/>
    </sheetView>
  </sheetViews>
  <sheetFormatPr defaultColWidth="8.85546875" defaultRowHeight="12.75" x14ac:dyDescent="0.2"/>
  <cols>
    <col min="1" max="1" width="5.28515625" style="52" customWidth="1"/>
    <col min="2" max="2" width="4.5703125" style="52" customWidth="1"/>
    <col min="3" max="3" width="10.5703125" style="52" customWidth="1"/>
    <col min="4" max="4" width="12.42578125" style="52" customWidth="1"/>
    <col min="5" max="5" width="9" style="52" customWidth="1"/>
    <col min="6" max="6" width="5" style="52" customWidth="1"/>
    <col min="7" max="7" width="4" style="52" customWidth="1"/>
    <col min="8" max="8" width="7.7109375" style="52" customWidth="1"/>
    <col min="9" max="9" width="4.42578125" style="52" customWidth="1"/>
    <col min="10" max="12" width="4.7109375" style="52" customWidth="1"/>
    <col min="13" max="13" width="3.5703125" style="52" bestFit="1" customWidth="1"/>
    <col min="14" max="16" width="4.7109375" style="52" customWidth="1"/>
    <col min="17" max="17" width="6.85546875" style="52" customWidth="1"/>
    <col min="18" max="18" width="6.5703125" style="52" customWidth="1"/>
    <col min="19" max="19" width="13.28515625" style="52" bestFit="1" customWidth="1"/>
    <col min="20" max="22" width="9.5703125" style="52" customWidth="1"/>
    <col min="23" max="16384" width="8.85546875" style="52"/>
  </cols>
  <sheetData>
    <row r="1" spans="1:22" ht="20.25" customHeight="1" x14ac:dyDescent="0.3">
      <c r="A1" s="114" t="s">
        <v>241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22" ht="13.15" customHeight="1" x14ac:dyDescent="0.25">
      <c r="C2" s="4" t="s">
        <v>222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22" ht="12.75" customHeight="1" x14ac:dyDescent="0.25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22" ht="20.100000000000001" customHeight="1" x14ac:dyDescent="0.2">
      <c r="A4" s="59"/>
      <c r="B4" s="59"/>
      <c r="C4" s="116" t="s">
        <v>98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2.1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20.100000000000001" customHeight="1" x14ac:dyDescent="0.25">
      <c r="A6" s="117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3"/>
      <c r="R6" s="63"/>
      <c r="S6" s="59"/>
      <c r="T6" s="59"/>
      <c r="U6" s="59"/>
      <c r="V6" s="59"/>
    </row>
    <row r="7" spans="1:22" ht="20.100000000000001" customHeight="1" x14ac:dyDescent="0.2">
      <c r="A7" s="253" t="s">
        <v>3</v>
      </c>
      <c r="B7" s="385" t="s">
        <v>4</v>
      </c>
      <c r="C7" s="387" t="s">
        <v>5</v>
      </c>
      <c r="D7" s="389" t="s">
        <v>6</v>
      </c>
      <c r="E7" s="391" t="s">
        <v>7</v>
      </c>
      <c r="F7" s="393" t="s">
        <v>8</v>
      </c>
      <c r="G7" s="393" t="s">
        <v>9</v>
      </c>
      <c r="H7" s="393" t="s">
        <v>10</v>
      </c>
      <c r="I7" s="393" t="s">
        <v>12</v>
      </c>
      <c r="J7" s="395" t="s">
        <v>99</v>
      </c>
      <c r="K7" s="396"/>
      <c r="L7" s="396"/>
      <c r="M7" s="396"/>
      <c r="N7" s="396"/>
      <c r="O7" s="396"/>
      <c r="P7" s="397"/>
      <c r="Q7" s="385" t="s">
        <v>14</v>
      </c>
      <c r="R7" s="391" t="s">
        <v>15</v>
      </c>
      <c r="S7" s="383" t="s">
        <v>17</v>
      </c>
      <c r="T7" s="59"/>
      <c r="U7" s="59"/>
      <c r="V7" s="59"/>
    </row>
    <row r="8" spans="1:22" ht="15" customHeight="1" x14ac:dyDescent="0.2">
      <c r="A8" s="43" t="s">
        <v>18</v>
      </c>
      <c r="B8" s="386"/>
      <c r="C8" s="388"/>
      <c r="D8" s="390"/>
      <c r="E8" s="392"/>
      <c r="F8" s="394"/>
      <c r="G8" s="394"/>
      <c r="H8" s="394"/>
      <c r="I8" s="394"/>
      <c r="J8" s="272">
        <v>1</v>
      </c>
      <c r="K8" s="272">
        <v>2</v>
      </c>
      <c r="L8" s="272">
        <v>3</v>
      </c>
      <c r="M8" s="261" t="s">
        <v>100</v>
      </c>
      <c r="N8" s="272">
        <v>4</v>
      </c>
      <c r="O8" s="272">
        <v>5</v>
      </c>
      <c r="P8" s="272">
        <v>6</v>
      </c>
      <c r="Q8" s="386"/>
      <c r="R8" s="392"/>
      <c r="S8" s="384"/>
      <c r="T8" s="59"/>
      <c r="U8" s="59"/>
      <c r="V8" s="59"/>
    </row>
    <row r="9" spans="1:22" ht="20.100000000000001" customHeight="1" x14ac:dyDescent="0.2">
      <c r="A9" s="244">
        <v>1</v>
      </c>
      <c r="B9" s="29">
        <v>11</v>
      </c>
      <c r="C9" s="118" t="s">
        <v>103</v>
      </c>
      <c r="D9" s="119" t="s">
        <v>104</v>
      </c>
      <c r="E9" s="30">
        <v>35218</v>
      </c>
      <c r="F9" s="31">
        <f t="shared" ref="F9:F19" si="0">IF(COUNT(E9)=0,"---",43890-E9)</f>
        <v>8672</v>
      </c>
      <c r="G9" s="32" t="s">
        <v>57</v>
      </c>
      <c r="H9" s="33" t="s">
        <v>42</v>
      </c>
      <c r="I9" s="34">
        <v>1.1000000000000001</v>
      </c>
      <c r="J9" s="147">
        <v>8.08</v>
      </c>
      <c r="K9" s="147">
        <v>7.79</v>
      </c>
      <c r="L9" s="147">
        <v>8.11</v>
      </c>
      <c r="M9" s="150">
        <v>7</v>
      </c>
      <c r="N9" s="147" t="s">
        <v>231</v>
      </c>
      <c r="O9" s="147" t="s">
        <v>231</v>
      </c>
      <c r="P9" s="147">
        <v>7.5</v>
      </c>
      <c r="Q9" s="149">
        <f t="shared" ref="Q9:Q17" si="1">MAX(J9:L9,N9:P9)</f>
        <v>8.11</v>
      </c>
      <c r="R9" s="50">
        <f t="shared" ref="R9:R17" si="2">Q9*I9</f>
        <v>8.9209999999999994</v>
      </c>
      <c r="S9" s="245" t="s">
        <v>215</v>
      </c>
      <c r="T9" s="59"/>
      <c r="U9" s="59"/>
      <c r="V9" s="59"/>
    </row>
    <row r="10" spans="1:22" ht="20.100000000000001" customHeight="1" x14ac:dyDescent="0.2">
      <c r="A10" s="244">
        <v>2</v>
      </c>
      <c r="B10" s="29">
        <v>66</v>
      </c>
      <c r="C10" s="118" t="s">
        <v>47</v>
      </c>
      <c r="D10" s="119" t="s">
        <v>48</v>
      </c>
      <c r="E10" s="30">
        <v>23337</v>
      </c>
      <c r="F10" s="31">
        <f t="shared" si="0"/>
        <v>20553</v>
      </c>
      <c r="G10" s="32" t="s">
        <v>180</v>
      </c>
      <c r="H10" s="33" t="s">
        <v>46</v>
      </c>
      <c r="I10" s="34">
        <v>1</v>
      </c>
      <c r="J10" s="147">
        <v>8.31</v>
      </c>
      <c r="K10" s="147">
        <v>7.7</v>
      </c>
      <c r="L10" s="147">
        <v>7.92</v>
      </c>
      <c r="M10" s="150">
        <v>8</v>
      </c>
      <c r="N10" s="147" t="s">
        <v>231</v>
      </c>
      <c r="O10" s="147">
        <v>7.7</v>
      </c>
      <c r="P10" s="147">
        <v>8.07</v>
      </c>
      <c r="Q10" s="149">
        <f t="shared" si="1"/>
        <v>8.31</v>
      </c>
      <c r="R10" s="50">
        <f t="shared" si="2"/>
        <v>8.31</v>
      </c>
      <c r="S10" s="245" t="s">
        <v>168</v>
      </c>
      <c r="T10" s="59"/>
      <c r="U10" s="59"/>
      <c r="V10" s="59"/>
    </row>
    <row r="11" spans="1:22" ht="20.100000000000001" customHeight="1" x14ac:dyDescent="0.2">
      <c r="A11" s="244">
        <v>3</v>
      </c>
      <c r="B11" s="29">
        <v>37</v>
      </c>
      <c r="C11" s="118" t="s">
        <v>163</v>
      </c>
      <c r="D11" s="119" t="s">
        <v>216</v>
      </c>
      <c r="E11" s="30">
        <v>32818</v>
      </c>
      <c r="F11" s="31">
        <f t="shared" si="0"/>
        <v>11072</v>
      </c>
      <c r="G11" s="32" t="s">
        <v>167</v>
      </c>
      <c r="H11" s="33" t="s">
        <v>33</v>
      </c>
      <c r="I11" s="34">
        <v>1</v>
      </c>
      <c r="J11" s="147">
        <v>6.55</v>
      </c>
      <c r="K11" s="147">
        <v>5.05</v>
      </c>
      <c r="L11" s="147">
        <v>6.4</v>
      </c>
      <c r="M11" s="150">
        <v>6</v>
      </c>
      <c r="N11" s="147">
        <v>6.21</v>
      </c>
      <c r="O11" s="147">
        <v>6.28</v>
      </c>
      <c r="P11" s="147">
        <v>6.6</v>
      </c>
      <c r="Q11" s="149">
        <f t="shared" si="1"/>
        <v>6.6</v>
      </c>
      <c r="R11" s="50">
        <f t="shared" si="2"/>
        <v>6.6</v>
      </c>
      <c r="S11" s="245" t="s">
        <v>35</v>
      </c>
      <c r="T11" s="59"/>
      <c r="U11" s="59"/>
      <c r="V11" s="59"/>
    </row>
    <row r="12" spans="1:22" ht="20.100000000000001" customHeight="1" x14ac:dyDescent="0.2">
      <c r="A12" s="244">
        <v>4</v>
      </c>
      <c r="B12" s="29">
        <v>5</v>
      </c>
      <c r="C12" s="118" t="s">
        <v>101</v>
      </c>
      <c r="D12" s="119" t="s">
        <v>102</v>
      </c>
      <c r="E12" s="30">
        <v>25190</v>
      </c>
      <c r="F12" s="31">
        <f t="shared" si="0"/>
        <v>18700</v>
      </c>
      <c r="G12" s="32" t="s">
        <v>38</v>
      </c>
      <c r="H12" s="33" t="s">
        <v>42</v>
      </c>
      <c r="I12" s="34">
        <v>1</v>
      </c>
      <c r="J12" s="147" t="s">
        <v>231</v>
      </c>
      <c r="K12" s="147">
        <v>5.86</v>
      </c>
      <c r="L12" s="147">
        <v>6.15</v>
      </c>
      <c r="M12" s="150">
        <v>5</v>
      </c>
      <c r="N12" s="147">
        <v>6.06</v>
      </c>
      <c r="O12" s="147" t="s">
        <v>232</v>
      </c>
      <c r="P12" s="147" t="s">
        <v>232</v>
      </c>
      <c r="Q12" s="149">
        <f t="shared" si="1"/>
        <v>6.15</v>
      </c>
      <c r="R12" s="50">
        <f t="shared" si="2"/>
        <v>6.15</v>
      </c>
      <c r="S12" s="245" t="s">
        <v>66</v>
      </c>
      <c r="T12" s="59"/>
      <c r="U12" s="59"/>
      <c r="V12" s="59"/>
    </row>
    <row r="13" spans="1:22" ht="20.100000000000001" customHeight="1" x14ac:dyDescent="0.2">
      <c r="A13" s="244">
        <v>5</v>
      </c>
      <c r="B13" s="29">
        <v>30</v>
      </c>
      <c r="C13" s="118" t="s">
        <v>22</v>
      </c>
      <c r="D13" s="119" t="s">
        <v>23</v>
      </c>
      <c r="E13" s="30">
        <v>33373</v>
      </c>
      <c r="F13" s="31">
        <f t="shared" si="0"/>
        <v>10517</v>
      </c>
      <c r="G13" s="32" t="s">
        <v>24</v>
      </c>
      <c r="H13" s="33" t="s">
        <v>25</v>
      </c>
      <c r="I13" s="34">
        <v>1</v>
      </c>
      <c r="J13" s="147">
        <v>5.6</v>
      </c>
      <c r="K13" s="147" t="s">
        <v>232</v>
      </c>
      <c r="L13" s="147" t="s">
        <v>232</v>
      </c>
      <c r="M13" s="150">
        <v>4</v>
      </c>
      <c r="N13" s="147" t="s">
        <v>232</v>
      </c>
      <c r="O13" s="147" t="s">
        <v>232</v>
      </c>
      <c r="P13" s="147" t="s">
        <v>232</v>
      </c>
      <c r="Q13" s="149">
        <f t="shared" si="1"/>
        <v>5.6</v>
      </c>
      <c r="R13" s="50">
        <f t="shared" si="2"/>
        <v>5.6</v>
      </c>
      <c r="S13" s="245" t="s">
        <v>140</v>
      </c>
      <c r="T13" s="59"/>
      <c r="U13" s="59"/>
      <c r="V13" s="59"/>
    </row>
    <row r="14" spans="1:22" ht="20.100000000000001" customHeight="1" x14ac:dyDescent="0.2">
      <c r="A14" s="244">
        <v>6</v>
      </c>
      <c r="B14" s="29">
        <v>44</v>
      </c>
      <c r="C14" s="118" t="s">
        <v>50</v>
      </c>
      <c r="D14" s="119" t="s">
        <v>51</v>
      </c>
      <c r="E14" s="30">
        <v>37382</v>
      </c>
      <c r="F14" s="31">
        <f t="shared" si="0"/>
        <v>6508</v>
      </c>
      <c r="G14" s="32" t="s">
        <v>24</v>
      </c>
      <c r="H14" s="33" t="s">
        <v>144</v>
      </c>
      <c r="I14" s="34">
        <v>1</v>
      </c>
      <c r="J14" s="147">
        <v>4.8499999999999996</v>
      </c>
      <c r="K14" s="147">
        <v>4.93</v>
      </c>
      <c r="L14" s="147">
        <v>4.7300000000000004</v>
      </c>
      <c r="M14" s="150">
        <v>3</v>
      </c>
      <c r="N14" s="147">
        <v>4.8499999999999996</v>
      </c>
      <c r="O14" s="147">
        <v>4.58</v>
      </c>
      <c r="P14" s="147">
        <v>4.97</v>
      </c>
      <c r="Q14" s="149">
        <f t="shared" si="1"/>
        <v>4.97</v>
      </c>
      <c r="R14" s="50">
        <f t="shared" si="2"/>
        <v>4.97</v>
      </c>
      <c r="S14" s="245" t="s">
        <v>166</v>
      </c>
      <c r="T14" s="59"/>
      <c r="U14" s="59"/>
      <c r="V14" s="59"/>
    </row>
    <row r="15" spans="1:22" ht="20.100000000000001" customHeight="1" x14ac:dyDescent="0.2">
      <c r="A15" s="244">
        <v>7</v>
      </c>
      <c r="B15" s="29">
        <v>6</v>
      </c>
      <c r="C15" s="118" t="s">
        <v>40</v>
      </c>
      <c r="D15" s="119" t="s">
        <v>41</v>
      </c>
      <c r="E15" s="30">
        <v>22159</v>
      </c>
      <c r="F15" s="31">
        <f t="shared" si="0"/>
        <v>21731</v>
      </c>
      <c r="G15" s="32" t="s">
        <v>38</v>
      </c>
      <c r="H15" s="33" t="s">
        <v>42</v>
      </c>
      <c r="I15" s="34">
        <v>1</v>
      </c>
      <c r="J15" s="147">
        <v>3.98</v>
      </c>
      <c r="K15" s="147">
        <v>4.57</v>
      </c>
      <c r="L15" s="147">
        <v>4.68</v>
      </c>
      <c r="M15" s="150">
        <v>2</v>
      </c>
      <c r="N15" s="147">
        <v>4.84</v>
      </c>
      <c r="O15" s="147">
        <v>4.71</v>
      </c>
      <c r="P15" s="147">
        <v>4.92</v>
      </c>
      <c r="Q15" s="149">
        <f t="shared" si="1"/>
        <v>4.92</v>
      </c>
      <c r="R15" s="50">
        <f t="shared" si="2"/>
        <v>4.92</v>
      </c>
      <c r="S15" s="245" t="s">
        <v>171</v>
      </c>
      <c r="T15" s="59"/>
      <c r="U15" s="59"/>
      <c r="V15" s="59"/>
    </row>
    <row r="16" spans="1:22" ht="20.100000000000001" customHeight="1" x14ac:dyDescent="0.2">
      <c r="A16" s="152">
        <v>8</v>
      </c>
      <c r="B16" s="29">
        <v>8</v>
      </c>
      <c r="C16" s="118" t="s">
        <v>120</v>
      </c>
      <c r="D16" s="119" t="s">
        <v>119</v>
      </c>
      <c r="E16" s="30">
        <v>22104</v>
      </c>
      <c r="F16" s="31">
        <f t="shared" si="0"/>
        <v>21786</v>
      </c>
      <c r="G16" s="32" t="s">
        <v>57</v>
      </c>
      <c r="H16" s="33" t="s">
        <v>42</v>
      </c>
      <c r="I16" s="34">
        <v>1</v>
      </c>
      <c r="J16" s="34">
        <v>4.28</v>
      </c>
      <c r="K16" s="151">
        <v>4.3</v>
      </c>
      <c r="L16" s="147">
        <v>4.45</v>
      </c>
      <c r="M16" s="147">
        <v>1</v>
      </c>
      <c r="N16" s="147" t="s">
        <v>232</v>
      </c>
      <c r="O16" s="150" t="s">
        <v>232</v>
      </c>
      <c r="P16" s="147" t="s">
        <v>232</v>
      </c>
      <c r="Q16" s="149">
        <f t="shared" si="1"/>
        <v>4.45</v>
      </c>
      <c r="R16" s="50">
        <f t="shared" si="2"/>
        <v>4.45</v>
      </c>
      <c r="S16" s="148" t="s">
        <v>171</v>
      </c>
      <c r="T16" s="59"/>
      <c r="U16" s="59"/>
      <c r="V16" s="59"/>
    </row>
    <row r="17" spans="1:22" ht="20.100000000000001" customHeight="1" x14ac:dyDescent="0.2">
      <c r="A17" s="244">
        <v>9</v>
      </c>
      <c r="B17" s="29">
        <v>12</v>
      </c>
      <c r="C17" s="118" t="s">
        <v>169</v>
      </c>
      <c r="D17" s="119" t="s">
        <v>170</v>
      </c>
      <c r="E17" s="30">
        <v>35293</v>
      </c>
      <c r="F17" s="31">
        <f t="shared" si="0"/>
        <v>8597</v>
      </c>
      <c r="G17" s="32" t="s">
        <v>38</v>
      </c>
      <c r="H17" s="33" t="s">
        <v>42</v>
      </c>
      <c r="I17" s="34">
        <v>1</v>
      </c>
      <c r="J17" s="147">
        <v>4.4000000000000004</v>
      </c>
      <c r="K17" s="147">
        <v>4.1500000000000004</v>
      </c>
      <c r="L17" s="147">
        <v>4.0199999999999996</v>
      </c>
      <c r="M17" s="150"/>
      <c r="N17" s="147"/>
      <c r="O17" s="147"/>
      <c r="P17" s="147"/>
      <c r="Q17" s="149">
        <f t="shared" si="1"/>
        <v>4.4000000000000004</v>
      </c>
      <c r="R17" s="50">
        <f t="shared" si="2"/>
        <v>4.4000000000000004</v>
      </c>
      <c r="S17" s="245" t="s">
        <v>171</v>
      </c>
      <c r="T17" s="59"/>
      <c r="U17" s="59"/>
      <c r="V17" s="59"/>
    </row>
    <row r="18" spans="1:22" ht="20.100000000000001" customHeight="1" x14ac:dyDescent="0.2">
      <c r="A18" s="244"/>
      <c r="B18" s="29">
        <v>32</v>
      </c>
      <c r="C18" s="118" t="s">
        <v>160</v>
      </c>
      <c r="D18" s="119" t="s">
        <v>214</v>
      </c>
      <c r="E18" s="30">
        <v>37875</v>
      </c>
      <c r="F18" s="31">
        <f t="shared" si="0"/>
        <v>6015</v>
      </c>
      <c r="G18" s="32" t="s">
        <v>32</v>
      </c>
      <c r="H18" s="33" t="s">
        <v>25</v>
      </c>
      <c r="I18" s="34">
        <v>1</v>
      </c>
      <c r="J18" s="147"/>
      <c r="K18" s="147"/>
      <c r="L18" s="147"/>
      <c r="M18" s="150"/>
      <c r="N18" s="147"/>
      <c r="O18" s="147"/>
      <c r="P18" s="147"/>
      <c r="Q18" s="149" t="s">
        <v>227</v>
      </c>
      <c r="R18" s="50"/>
      <c r="S18" s="245" t="s">
        <v>140</v>
      </c>
      <c r="T18" s="59"/>
      <c r="U18" s="59"/>
      <c r="V18" s="59"/>
    </row>
    <row r="19" spans="1:22" s="36" customFormat="1" ht="20.100000000000001" customHeight="1" x14ac:dyDescent="0.2">
      <c r="A19" s="244"/>
      <c r="B19" s="29">
        <v>23</v>
      </c>
      <c r="C19" s="118" t="s">
        <v>150</v>
      </c>
      <c r="D19" s="119" t="s">
        <v>142</v>
      </c>
      <c r="E19" s="30">
        <v>34016</v>
      </c>
      <c r="F19" s="31">
        <f t="shared" si="0"/>
        <v>9874</v>
      </c>
      <c r="G19" s="32" t="s">
        <v>24</v>
      </c>
      <c r="H19" s="33" t="s">
        <v>39</v>
      </c>
      <c r="I19" s="34">
        <v>1</v>
      </c>
      <c r="J19" s="147"/>
      <c r="K19" s="147"/>
      <c r="L19" s="147"/>
      <c r="M19" s="150"/>
      <c r="N19" s="147"/>
      <c r="O19" s="147"/>
      <c r="P19" s="147"/>
      <c r="Q19" s="149" t="s">
        <v>227</v>
      </c>
      <c r="R19" s="50"/>
      <c r="S19" s="245" t="s">
        <v>173</v>
      </c>
      <c r="T19" s="39"/>
      <c r="U19" s="39"/>
    </row>
  </sheetData>
  <mergeCells count="12">
    <mergeCell ref="S7:S8"/>
    <mergeCell ref="B7:B8"/>
    <mergeCell ref="C7:C8"/>
    <mergeCell ref="D7:D8"/>
    <mergeCell ref="E7:E8"/>
    <mergeCell ref="F7:F8"/>
    <mergeCell ref="G7:G8"/>
    <mergeCell ref="H7:H8"/>
    <mergeCell ref="I7:I8"/>
    <mergeCell ref="J7:P7"/>
    <mergeCell ref="Q7:Q8"/>
    <mergeCell ref="R7:R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5"/>
  <sheetViews>
    <sheetView showZeros="0" zoomScaleNormal="100" workbookViewId="0">
      <selection activeCell="A2" sqref="A2"/>
    </sheetView>
  </sheetViews>
  <sheetFormatPr defaultColWidth="8.85546875" defaultRowHeight="12.75" x14ac:dyDescent="0.2"/>
  <cols>
    <col min="1" max="1" width="5.28515625" style="52" customWidth="1"/>
    <col min="2" max="2" width="4.5703125" style="52" customWidth="1"/>
    <col min="3" max="3" width="10.5703125" style="52" customWidth="1"/>
    <col min="4" max="4" width="14.140625" style="52" customWidth="1"/>
    <col min="5" max="5" width="9" style="52" customWidth="1"/>
    <col min="6" max="6" width="5" style="52" customWidth="1"/>
    <col min="7" max="7" width="4" style="52" customWidth="1"/>
    <col min="8" max="8" width="7.7109375" style="52" customWidth="1"/>
    <col min="9" max="9" width="4.42578125" style="52" customWidth="1"/>
    <col min="10" max="12" width="4.7109375" style="52" customWidth="1"/>
    <col min="13" max="13" width="3.28515625" style="52" bestFit="1" customWidth="1"/>
    <col min="14" max="16" width="4.7109375" style="52" customWidth="1"/>
    <col min="17" max="17" width="5.5703125" style="52" bestFit="1" customWidth="1"/>
    <col min="18" max="18" width="9.5703125" style="52" customWidth="1"/>
    <col min="19" max="19" width="13.28515625" style="52" bestFit="1" customWidth="1"/>
    <col min="20" max="22" width="9.5703125" style="52" customWidth="1"/>
    <col min="23" max="16384" width="8.85546875" style="52"/>
  </cols>
  <sheetData>
    <row r="1" spans="1:22" ht="20.25" customHeight="1" x14ac:dyDescent="0.3">
      <c r="A1" s="114" t="s">
        <v>241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22" ht="12.75" customHeight="1" x14ac:dyDescent="0.25">
      <c r="C2" s="251" t="s">
        <v>222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22" ht="12.75" customHeight="1" x14ac:dyDescent="0.25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22" ht="20.100000000000001" customHeight="1" x14ac:dyDescent="0.2">
      <c r="A4" s="59"/>
      <c r="B4" s="59"/>
      <c r="C4" s="116" t="s">
        <v>105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2.1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20.100000000000001" customHeight="1" x14ac:dyDescent="0.25">
      <c r="A6" s="117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3"/>
      <c r="R6" s="63"/>
      <c r="S6" s="59"/>
      <c r="T6" s="59"/>
      <c r="U6" s="59"/>
      <c r="V6" s="59"/>
    </row>
    <row r="7" spans="1:22" ht="20.100000000000001" customHeight="1" x14ac:dyDescent="0.2">
      <c r="A7" s="253" t="s">
        <v>3</v>
      </c>
      <c r="B7" s="385" t="s">
        <v>4</v>
      </c>
      <c r="C7" s="387" t="s">
        <v>5</v>
      </c>
      <c r="D7" s="389" t="s">
        <v>6</v>
      </c>
      <c r="E7" s="391" t="s">
        <v>7</v>
      </c>
      <c r="F7" s="393" t="s">
        <v>8</v>
      </c>
      <c r="G7" s="393" t="s">
        <v>9</v>
      </c>
      <c r="H7" s="393" t="s">
        <v>10</v>
      </c>
      <c r="I7" s="393" t="s">
        <v>12</v>
      </c>
      <c r="J7" s="398" t="s">
        <v>99</v>
      </c>
      <c r="K7" s="398"/>
      <c r="L7" s="398"/>
      <c r="M7" s="398"/>
      <c r="N7" s="398"/>
      <c r="O7" s="398"/>
      <c r="P7" s="398"/>
      <c r="Q7" s="399" t="s">
        <v>14</v>
      </c>
      <c r="R7" s="398" t="s">
        <v>15</v>
      </c>
      <c r="S7" s="383" t="s">
        <v>17</v>
      </c>
      <c r="T7" s="59"/>
      <c r="U7" s="59"/>
      <c r="V7" s="59"/>
    </row>
    <row r="8" spans="1:22" ht="15" customHeight="1" x14ac:dyDescent="0.2">
      <c r="A8" s="43" t="s">
        <v>18</v>
      </c>
      <c r="B8" s="386"/>
      <c r="C8" s="388"/>
      <c r="D8" s="390"/>
      <c r="E8" s="392"/>
      <c r="F8" s="394"/>
      <c r="G8" s="394"/>
      <c r="H8" s="394"/>
      <c r="I8" s="394"/>
      <c r="J8" s="272">
        <v>1</v>
      </c>
      <c r="K8" s="272">
        <v>2</v>
      </c>
      <c r="L8" s="272">
        <v>3</v>
      </c>
      <c r="M8" s="261" t="s">
        <v>100</v>
      </c>
      <c r="N8" s="272">
        <v>4</v>
      </c>
      <c r="O8" s="272">
        <v>5</v>
      </c>
      <c r="P8" s="272">
        <v>6</v>
      </c>
      <c r="Q8" s="399"/>
      <c r="R8" s="398"/>
      <c r="S8" s="384"/>
      <c r="T8" s="59"/>
      <c r="U8" s="59"/>
      <c r="V8" s="59"/>
    </row>
    <row r="9" spans="1:22" ht="20.100000000000001" customHeight="1" x14ac:dyDescent="0.2">
      <c r="A9" s="246">
        <v>1</v>
      </c>
      <c r="B9" s="29">
        <v>21</v>
      </c>
      <c r="C9" s="118" t="s">
        <v>190</v>
      </c>
      <c r="D9" s="119" t="s">
        <v>191</v>
      </c>
      <c r="E9" s="30">
        <v>36013</v>
      </c>
      <c r="F9" s="31">
        <f t="shared" ref="F9:F15" si="0">IF(COUNT(E9)=0,"---",43890-E9)</f>
        <v>7877</v>
      </c>
      <c r="G9" s="32" t="s">
        <v>24</v>
      </c>
      <c r="H9" s="33" t="s">
        <v>39</v>
      </c>
      <c r="I9" s="247">
        <v>1</v>
      </c>
      <c r="J9" s="147">
        <v>11.09</v>
      </c>
      <c r="K9" s="147">
        <v>11.58</v>
      </c>
      <c r="L9" s="147" t="s">
        <v>231</v>
      </c>
      <c r="M9" s="150">
        <v>6</v>
      </c>
      <c r="N9" s="147">
        <v>11.08</v>
      </c>
      <c r="O9" s="147">
        <v>10.95</v>
      </c>
      <c r="P9" s="147">
        <v>11.38</v>
      </c>
      <c r="Q9" s="149">
        <f t="shared" ref="Q9:Q14" si="1">MAX(J9:L9,N9:P9)</f>
        <v>11.58</v>
      </c>
      <c r="R9" s="50">
        <f t="shared" ref="R9:R14" si="2">Q9*I9</f>
        <v>11.58</v>
      </c>
      <c r="S9" s="245" t="s">
        <v>177</v>
      </c>
      <c r="T9" s="59"/>
      <c r="U9" s="59"/>
      <c r="V9" s="59"/>
    </row>
    <row r="10" spans="1:22" ht="20.100000000000001" customHeight="1" x14ac:dyDescent="0.2">
      <c r="A10" s="246">
        <v>2</v>
      </c>
      <c r="B10" s="29">
        <v>64</v>
      </c>
      <c r="C10" s="118" t="s">
        <v>106</v>
      </c>
      <c r="D10" s="119" t="s">
        <v>107</v>
      </c>
      <c r="E10" s="30">
        <v>35910</v>
      </c>
      <c r="F10" s="31">
        <f t="shared" si="0"/>
        <v>7980</v>
      </c>
      <c r="G10" s="32" t="s">
        <v>24</v>
      </c>
      <c r="H10" s="33" t="s">
        <v>46</v>
      </c>
      <c r="I10" s="247">
        <v>1</v>
      </c>
      <c r="J10" s="147">
        <v>7.49</v>
      </c>
      <c r="K10" s="147">
        <v>8.7100000000000009</v>
      </c>
      <c r="L10" s="147">
        <v>8.85</v>
      </c>
      <c r="M10" s="150">
        <v>5</v>
      </c>
      <c r="N10" s="147">
        <v>8.91</v>
      </c>
      <c r="O10" s="147">
        <v>8.68</v>
      </c>
      <c r="P10" s="147">
        <v>8.67</v>
      </c>
      <c r="Q10" s="149">
        <f t="shared" si="1"/>
        <v>8.91</v>
      </c>
      <c r="R10" s="50">
        <f t="shared" si="2"/>
        <v>8.91</v>
      </c>
      <c r="S10" s="245" t="s">
        <v>168</v>
      </c>
      <c r="T10" s="59"/>
      <c r="U10" s="59"/>
      <c r="V10" s="59"/>
    </row>
    <row r="11" spans="1:22" ht="20.100000000000001" customHeight="1" x14ac:dyDescent="0.2">
      <c r="A11" s="246">
        <v>3</v>
      </c>
      <c r="B11" s="29">
        <v>57</v>
      </c>
      <c r="C11" s="118" t="s">
        <v>73</v>
      </c>
      <c r="D11" s="119" t="s">
        <v>74</v>
      </c>
      <c r="E11" s="30">
        <v>22836</v>
      </c>
      <c r="F11" s="31">
        <f t="shared" si="0"/>
        <v>21054</v>
      </c>
      <c r="G11" s="32" t="s">
        <v>194</v>
      </c>
      <c r="H11" s="33" t="s">
        <v>46</v>
      </c>
      <c r="I11" s="247">
        <v>1.1000000000000001</v>
      </c>
      <c r="J11" s="147" t="s">
        <v>231</v>
      </c>
      <c r="K11" s="147">
        <v>6.59</v>
      </c>
      <c r="L11" s="147">
        <v>6.55</v>
      </c>
      <c r="M11" s="150">
        <v>4</v>
      </c>
      <c r="N11" s="147">
        <v>7.16</v>
      </c>
      <c r="O11" s="147" t="s">
        <v>231</v>
      </c>
      <c r="P11" s="147">
        <v>5.92</v>
      </c>
      <c r="Q11" s="149">
        <f t="shared" si="1"/>
        <v>7.16</v>
      </c>
      <c r="R11" s="50">
        <f t="shared" si="2"/>
        <v>7.8760000000000012</v>
      </c>
      <c r="S11" s="245" t="s">
        <v>49</v>
      </c>
      <c r="T11" s="59"/>
      <c r="U11" s="59"/>
      <c r="V11" s="59"/>
    </row>
    <row r="12" spans="1:22" ht="20.100000000000001" customHeight="1" x14ac:dyDescent="0.2">
      <c r="A12" s="246">
        <v>4</v>
      </c>
      <c r="B12" s="29">
        <v>67</v>
      </c>
      <c r="C12" s="118" t="s">
        <v>145</v>
      </c>
      <c r="D12" s="119" t="s">
        <v>146</v>
      </c>
      <c r="E12" s="30">
        <v>19298</v>
      </c>
      <c r="F12" s="31">
        <f t="shared" si="0"/>
        <v>24592</v>
      </c>
      <c r="G12" s="32" t="s">
        <v>180</v>
      </c>
      <c r="H12" s="33" t="s">
        <v>46</v>
      </c>
      <c r="I12" s="247">
        <v>1</v>
      </c>
      <c r="J12" s="147">
        <v>6.82</v>
      </c>
      <c r="K12" s="147">
        <v>7.01</v>
      </c>
      <c r="L12" s="147">
        <v>7.05</v>
      </c>
      <c r="M12" s="150">
        <v>3</v>
      </c>
      <c r="N12" s="147">
        <v>5.74</v>
      </c>
      <c r="O12" s="147">
        <v>6.65</v>
      </c>
      <c r="P12" s="147">
        <v>7.05</v>
      </c>
      <c r="Q12" s="149">
        <f t="shared" si="1"/>
        <v>7.05</v>
      </c>
      <c r="R12" s="50">
        <f t="shared" si="2"/>
        <v>7.05</v>
      </c>
      <c r="S12" s="245" t="s">
        <v>49</v>
      </c>
      <c r="T12" s="59"/>
      <c r="U12" s="59"/>
      <c r="V12" s="59"/>
    </row>
    <row r="13" spans="1:22" ht="20.100000000000001" customHeight="1" x14ac:dyDescent="0.2">
      <c r="A13" s="246">
        <v>5</v>
      </c>
      <c r="B13" s="29">
        <v>63</v>
      </c>
      <c r="C13" s="118" t="s">
        <v>69</v>
      </c>
      <c r="D13" s="119" t="s">
        <v>70</v>
      </c>
      <c r="E13" s="30">
        <v>35930</v>
      </c>
      <c r="F13" s="31">
        <f t="shared" si="0"/>
        <v>7960</v>
      </c>
      <c r="G13" s="32" t="s">
        <v>24</v>
      </c>
      <c r="H13" s="33" t="s">
        <v>46</v>
      </c>
      <c r="I13" s="247">
        <v>1</v>
      </c>
      <c r="J13" s="147">
        <v>6.43</v>
      </c>
      <c r="K13" s="147">
        <v>6.58</v>
      </c>
      <c r="L13" s="147">
        <v>6.47</v>
      </c>
      <c r="M13" s="150">
        <v>2</v>
      </c>
      <c r="N13" s="147">
        <v>6.62</v>
      </c>
      <c r="O13" s="147">
        <v>6.61</v>
      </c>
      <c r="P13" s="147">
        <v>6.11</v>
      </c>
      <c r="Q13" s="149">
        <f t="shared" si="1"/>
        <v>6.62</v>
      </c>
      <c r="R13" s="50">
        <f t="shared" si="2"/>
        <v>6.62</v>
      </c>
      <c r="S13" s="245" t="s">
        <v>168</v>
      </c>
      <c r="T13" s="59"/>
      <c r="U13" s="59"/>
      <c r="V13" s="59"/>
    </row>
    <row r="14" spans="1:22" ht="20.100000000000001" customHeight="1" x14ac:dyDescent="0.2">
      <c r="A14" s="246">
        <v>6</v>
      </c>
      <c r="B14" s="29">
        <v>58</v>
      </c>
      <c r="C14" s="118" t="s">
        <v>217</v>
      </c>
      <c r="D14" s="119" t="s">
        <v>218</v>
      </c>
      <c r="E14" s="30">
        <v>36831</v>
      </c>
      <c r="F14" s="31">
        <f t="shared" si="0"/>
        <v>7059</v>
      </c>
      <c r="G14" s="32" t="s">
        <v>24</v>
      </c>
      <c r="H14" s="33" t="s">
        <v>46</v>
      </c>
      <c r="I14" s="247">
        <v>1</v>
      </c>
      <c r="J14" s="147">
        <v>5.68</v>
      </c>
      <c r="K14" s="147">
        <v>5.6</v>
      </c>
      <c r="L14" s="147">
        <v>5.48</v>
      </c>
      <c r="M14" s="150">
        <v>1</v>
      </c>
      <c r="N14" s="147">
        <v>5.76</v>
      </c>
      <c r="O14" s="147">
        <v>5.51</v>
      </c>
      <c r="P14" s="147">
        <v>5.84</v>
      </c>
      <c r="Q14" s="149">
        <f t="shared" si="1"/>
        <v>5.84</v>
      </c>
      <c r="R14" s="50">
        <f t="shared" si="2"/>
        <v>5.84</v>
      </c>
      <c r="S14" s="245" t="s">
        <v>168</v>
      </c>
      <c r="T14" s="59"/>
      <c r="U14" s="59"/>
      <c r="V14" s="59"/>
    </row>
    <row r="15" spans="1:22" ht="20.100000000000001" customHeight="1" x14ac:dyDescent="0.2">
      <c r="A15" s="246"/>
      <c r="B15" s="29">
        <v>16</v>
      </c>
      <c r="C15" s="118" t="s">
        <v>89</v>
      </c>
      <c r="D15" s="119" t="s">
        <v>158</v>
      </c>
      <c r="E15" s="30">
        <v>32235</v>
      </c>
      <c r="F15" s="31">
        <f t="shared" si="0"/>
        <v>11655</v>
      </c>
      <c r="G15" s="32" t="s">
        <v>38</v>
      </c>
      <c r="H15" s="33" t="s">
        <v>39</v>
      </c>
      <c r="I15" s="247">
        <v>1</v>
      </c>
      <c r="J15" s="147"/>
      <c r="K15" s="147"/>
      <c r="L15" s="147"/>
      <c r="M15" s="150"/>
      <c r="N15" s="147"/>
      <c r="O15" s="147"/>
      <c r="P15" s="147"/>
      <c r="Q15" s="149" t="s">
        <v>227</v>
      </c>
      <c r="R15" s="50"/>
      <c r="S15" s="245" t="s">
        <v>172</v>
      </c>
      <c r="T15" s="59"/>
      <c r="U15" s="59"/>
      <c r="V15" s="59"/>
    </row>
  </sheetData>
  <mergeCells count="12">
    <mergeCell ref="S7:S8"/>
    <mergeCell ref="B7:B8"/>
    <mergeCell ref="C7:C8"/>
    <mergeCell ref="D7:D8"/>
    <mergeCell ref="E7:E8"/>
    <mergeCell ref="F7:F8"/>
    <mergeCell ref="G7:G8"/>
    <mergeCell ref="H7:H8"/>
    <mergeCell ref="I7:I8"/>
    <mergeCell ref="J7:P7"/>
    <mergeCell ref="Q7:Q8"/>
    <mergeCell ref="R7:R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Y30"/>
  <sheetViews>
    <sheetView showZeros="0" zoomScaleNormal="100" workbookViewId="0">
      <selection activeCell="A2" sqref="A2"/>
    </sheetView>
  </sheetViews>
  <sheetFormatPr defaultColWidth="9.140625" defaultRowHeight="12.75" x14ac:dyDescent="0.2"/>
  <cols>
    <col min="1" max="1" width="3" style="2" customWidth="1"/>
    <col min="2" max="4" width="3.140625" style="2" customWidth="1"/>
    <col min="5" max="5" width="4.28515625" style="2" customWidth="1"/>
    <col min="6" max="6" width="10.5703125" style="2" bestFit="1" customWidth="1"/>
    <col min="7" max="7" width="14.28515625" style="2" customWidth="1"/>
    <col min="8" max="8" width="9" style="2" customWidth="1"/>
    <col min="9" max="9" width="5" style="2" bestFit="1" customWidth="1"/>
    <col min="10" max="10" width="4.28515625" style="2" customWidth="1"/>
    <col min="11" max="11" width="9" style="2" customWidth="1"/>
    <col min="12" max="12" width="4.7109375" style="2" customWidth="1"/>
    <col min="13" max="13" width="5.140625" style="2" customWidth="1"/>
    <col min="14" max="14" width="6.85546875" style="2" customWidth="1"/>
    <col min="15" max="15" width="6.5703125" style="2" customWidth="1"/>
    <col min="16" max="16" width="5.5703125" style="2" customWidth="1"/>
    <col min="17" max="17" width="6.85546875" style="2" customWidth="1"/>
    <col min="18" max="18" width="6.5703125" style="2" customWidth="1"/>
    <col min="19" max="19" width="5.5703125" style="2" customWidth="1"/>
    <col min="20" max="20" width="14.5703125" style="2" customWidth="1"/>
    <col min="21" max="21" width="3.7109375" style="2" hidden="1" customWidth="1"/>
    <col min="22" max="22" width="2" style="2" hidden="1" customWidth="1"/>
    <col min="23" max="25" width="9.5703125" style="2" customWidth="1"/>
    <col min="26" max="16384" width="9.140625" style="2"/>
  </cols>
  <sheetData>
    <row r="1" spans="1:25" ht="20.25" customHeight="1" x14ac:dyDescent="0.3">
      <c r="A1" s="1" t="s">
        <v>241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5" ht="12.75" customHeight="1" x14ac:dyDescent="0.25">
      <c r="F2" s="4" t="s">
        <v>222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5" ht="12.75" customHeight="1" x14ac:dyDescent="0.25"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5" ht="20.100000000000001" customHeight="1" x14ac:dyDescent="0.2">
      <c r="A4" s="7"/>
      <c r="B4" s="7"/>
      <c r="C4" s="7"/>
      <c r="D4" s="7"/>
      <c r="E4" s="7"/>
      <c r="F4" s="8" t="s">
        <v>0</v>
      </c>
      <c r="G4" s="7"/>
      <c r="H4" s="7"/>
      <c r="I4" s="7"/>
      <c r="J4" s="7"/>
      <c r="K4" s="7"/>
      <c r="L4" s="7"/>
      <c r="M4" s="7"/>
      <c r="N4" s="9"/>
      <c r="O4" s="9"/>
      <c r="P4" s="9"/>
      <c r="Q4" s="9"/>
      <c r="R4" s="9"/>
      <c r="S4" s="9"/>
      <c r="T4" s="7"/>
      <c r="U4" s="7"/>
      <c r="V4" s="7"/>
      <c r="W4" s="7"/>
      <c r="X4" s="7"/>
      <c r="Y4" s="7"/>
    </row>
    <row r="5" spans="1:25" ht="2.1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"/>
      <c r="O5" s="9"/>
      <c r="P5" s="9"/>
      <c r="Q5" s="9"/>
      <c r="R5" s="9"/>
      <c r="S5" s="9"/>
      <c r="T5" s="7"/>
      <c r="U5" s="7"/>
      <c r="V5" s="7"/>
      <c r="W5" s="7"/>
      <c r="X5" s="7"/>
      <c r="Y5" s="7"/>
    </row>
    <row r="6" spans="1:25" ht="20.100000000000001" customHeight="1" x14ac:dyDescent="0.2">
      <c r="A6" s="10"/>
      <c r="B6" s="10"/>
      <c r="C6" s="10"/>
      <c r="D6" s="10"/>
      <c r="E6" s="7"/>
      <c r="F6" s="299" t="s">
        <v>1</v>
      </c>
      <c r="G6" s="300"/>
      <c r="H6" s="7"/>
      <c r="I6" s="7"/>
      <c r="J6" s="7"/>
      <c r="K6" s="7"/>
      <c r="L6" s="7"/>
      <c r="M6" s="7"/>
      <c r="N6" s="11" t="s">
        <v>2</v>
      </c>
      <c r="O6" s="270"/>
      <c r="P6" s="271"/>
      <c r="Q6" s="269" t="s">
        <v>1</v>
      </c>
      <c r="R6" s="270"/>
      <c r="S6" s="271"/>
      <c r="T6" s="12"/>
      <c r="U6" s="7"/>
      <c r="V6" s="7"/>
      <c r="W6" s="7"/>
      <c r="X6" s="7"/>
      <c r="Y6" s="7"/>
    </row>
    <row r="7" spans="1:25" ht="20.100000000000001" customHeight="1" x14ac:dyDescent="0.2">
      <c r="A7" s="292" t="s">
        <v>3</v>
      </c>
      <c r="B7" s="293"/>
      <c r="C7" s="293"/>
      <c r="D7" s="294"/>
      <c r="E7" s="286" t="s">
        <v>4</v>
      </c>
      <c r="F7" s="295" t="s">
        <v>5</v>
      </c>
      <c r="G7" s="297" t="s">
        <v>6</v>
      </c>
      <c r="H7" s="288" t="s">
        <v>7</v>
      </c>
      <c r="I7" s="286" t="s">
        <v>8</v>
      </c>
      <c r="J7" s="286" t="s">
        <v>9</v>
      </c>
      <c r="K7" s="286" t="s">
        <v>10</v>
      </c>
      <c r="L7" s="286" t="s">
        <v>12</v>
      </c>
      <c r="M7" s="288" t="s">
        <v>13</v>
      </c>
      <c r="N7" s="290" t="s">
        <v>14</v>
      </c>
      <c r="O7" s="284" t="s">
        <v>15</v>
      </c>
      <c r="P7" s="284" t="s">
        <v>16</v>
      </c>
      <c r="Q7" s="290" t="s">
        <v>14</v>
      </c>
      <c r="R7" s="284" t="s">
        <v>15</v>
      </c>
      <c r="S7" s="284" t="s">
        <v>16</v>
      </c>
      <c r="T7" s="284" t="s">
        <v>17</v>
      </c>
      <c r="U7" s="7"/>
      <c r="V7" s="7"/>
      <c r="W7" s="7"/>
      <c r="X7" s="7"/>
      <c r="Y7" s="7"/>
    </row>
    <row r="8" spans="1:25" ht="15" customHeight="1" x14ac:dyDescent="0.2">
      <c r="A8" s="13" t="s">
        <v>18</v>
      </c>
      <c r="B8" s="14" t="s">
        <v>19</v>
      </c>
      <c r="C8" s="15" t="s">
        <v>20</v>
      </c>
      <c r="D8" s="16" t="s">
        <v>21</v>
      </c>
      <c r="E8" s="287"/>
      <c r="F8" s="296"/>
      <c r="G8" s="298"/>
      <c r="H8" s="289"/>
      <c r="I8" s="287"/>
      <c r="J8" s="287"/>
      <c r="K8" s="287"/>
      <c r="L8" s="287"/>
      <c r="M8" s="289"/>
      <c r="N8" s="291"/>
      <c r="O8" s="285"/>
      <c r="P8" s="285"/>
      <c r="Q8" s="291"/>
      <c r="R8" s="285"/>
      <c r="S8" s="285"/>
      <c r="T8" s="285"/>
      <c r="U8" s="7"/>
      <c r="V8" s="7"/>
      <c r="W8" s="7"/>
      <c r="X8" s="7"/>
      <c r="Y8" s="7"/>
    </row>
    <row r="9" spans="1:25" ht="18" customHeight="1" x14ac:dyDescent="0.2">
      <c r="A9" s="264">
        <v>1</v>
      </c>
      <c r="B9" s="48"/>
      <c r="C9" s="48"/>
      <c r="D9" s="27"/>
      <c r="E9" s="28">
        <v>30</v>
      </c>
      <c r="F9" s="18" t="s">
        <v>22</v>
      </c>
      <c r="G9" s="19" t="s">
        <v>23</v>
      </c>
      <c r="H9" s="20">
        <v>33373</v>
      </c>
      <c r="I9" s="21">
        <f t="shared" ref="I9:I14" si="0">IF(COUNT(H9)=0,"---",43890-H9)</f>
        <v>10517</v>
      </c>
      <c r="J9" s="22" t="s">
        <v>24</v>
      </c>
      <c r="K9" s="23" t="s">
        <v>25</v>
      </c>
      <c r="L9" s="24">
        <v>1</v>
      </c>
      <c r="M9" s="25"/>
      <c r="N9" s="49">
        <v>9.26</v>
      </c>
      <c r="O9" s="50">
        <f t="shared" ref="O9:P14" si="1">N9*L9</f>
        <v>9.26</v>
      </c>
      <c r="P9" s="50">
        <f t="shared" si="1"/>
        <v>0</v>
      </c>
      <c r="Q9" s="49">
        <v>9.3000000000000007</v>
      </c>
      <c r="R9" s="50">
        <f t="shared" ref="R9:S14" si="2">Q9*L9</f>
        <v>9.3000000000000007</v>
      </c>
      <c r="S9" s="50">
        <f t="shared" si="2"/>
        <v>0</v>
      </c>
      <c r="T9" s="26" t="s">
        <v>140</v>
      </c>
      <c r="U9" s="265">
        <v>1</v>
      </c>
      <c r="V9" s="265">
        <v>2</v>
      </c>
      <c r="W9" s="36"/>
      <c r="X9" s="36"/>
      <c r="Y9" s="36"/>
    </row>
    <row r="10" spans="1:25" ht="18" customHeight="1" x14ac:dyDescent="0.2">
      <c r="A10" s="17">
        <v>2</v>
      </c>
      <c r="B10" s="14">
        <v>1</v>
      </c>
      <c r="C10" s="48"/>
      <c r="D10" s="27"/>
      <c r="E10" s="28">
        <v>46</v>
      </c>
      <c r="F10" s="18" t="s">
        <v>27</v>
      </c>
      <c r="G10" s="19" t="s">
        <v>28</v>
      </c>
      <c r="H10" s="20">
        <v>37217</v>
      </c>
      <c r="I10" s="21">
        <f t="shared" si="0"/>
        <v>6673</v>
      </c>
      <c r="J10" s="22" t="s">
        <v>24</v>
      </c>
      <c r="K10" s="23" t="s">
        <v>144</v>
      </c>
      <c r="L10" s="24">
        <v>1</v>
      </c>
      <c r="M10" s="25"/>
      <c r="N10" s="49">
        <v>9.82</v>
      </c>
      <c r="O10" s="50">
        <f t="shared" si="1"/>
        <v>9.82</v>
      </c>
      <c r="P10" s="50">
        <f t="shared" si="1"/>
        <v>0</v>
      </c>
      <c r="Q10" s="49">
        <v>9.6199999999999992</v>
      </c>
      <c r="R10" s="50">
        <f t="shared" si="2"/>
        <v>9.6199999999999992</v>
      </c>
      <c r="S10" s="50">
        <f t="shared" si="2"/>
        <v>0</v>
      </c>
      <c r="T10" s="26" t="s">
        <v>166</v>
      </c>
      <c r="U10" s="36">
        <v>2</v>
      </c>
      <c r="V10" s="265">
        <v>3</v>
      </c>
      <c r="W10" s="36"/>
      <c r="X10" s="36"/>
      <c r="Y10" s="36"/>
    </row>
    <row r="11" spans="1:25" ht="18" customHeight="1" x14ac:dyDescent="0.2">
      <c r="A11" s="264">
        <v>3</v>
      </c>
      <c r="B11" s="48"/>
      <c r="C11" s="48"/>
      <c r="D11" s="16">
        <v>2</v>
      </c>
      <c r="E11" s="28">
        <v>38</v>
      </c>
      <c r="F11" s="18" t="s">
        <v>30</v>
      </c>
      <c r="G11" s="19" t="s">
        <v>31</v>
      </c>
      <c r="H11" s="20">
        <v>30163</v>
      </c>
      <c r="I11" s="21">
        <f t="shared" si="0"/>
        <v>13727</v>
      </c>
      <c r="J11" s="22" t="s">
        <v>32</v>
      </c>
      <c r="K11" s="23" t="s">
        <v>33</v>
      </c>
      <c r="L11" s="24">
        <v>1</v>
      </c>
      <c r="M11" s="25">
        <v>0.99990000000000001</v>
      </c>
      <c r="N11" s="49">
        <v>10.14</v>
      </c>
      <c r="O11" s="50">
        <f t="shared" si="1"/>
        <v>10.14</v>
      </c>
      <c r="P11" s="50">
        <f t="shared" si="1"/>
        <v>10.138986000000001</v>
      </c>
      <c r="Q11" s="49">
        <v>10.1</v>
      </c>
      <c r="R11" s="50">
        <f t="shared" si="2"/>
        <v>10.1</v>
      </c>
      <c r="S11" s="50">
        <f t="shared" si="2"/>
        <v>10.098990000000001</v>
      </c>
      <c r="T11" s="26" t="s">
        <v>34</v>
      </c>
      <c r="U11" s="36">
        <v>3</v>
      </c>
      <c r="V11" s="265">
        <v>4</v>
      </c>
      <c r="W11" s="36"/>
      <c r="X11" s="36"/>
      <c r="Y11" s="36"/>
    </row>
    <row r="12" spans="1:25" ht="18" customHeight="1" x14ac:dyDescent="0.2">
      <c r="A12" s="17">
        <v>4</v>
      </c>
      <c r="B12" s="48"/>
      <c r="C12" s="15">
        <v>1</v>
      </c>
      <c r="D12" s="27"/>
      <c r="E12" s="28">
        <v>52</v>
      </c>
      <c r="F12" s="18" t="s">
        <v>43</v>
      </c>
      <c r="G12" s="19" t="s">
        <v>143</v>
      </c>
      <c r="H12" s="20">
        <v>39934</v>
      </c>
      <c r="I12" s="21">
        <f t="shared" si="0"/>
        <v>3956</v>
      </c>
      <c r="J12" s="22" t="s">
        <v>24</v>
      </c>
      <c r="K12" s="23" t="s">
        <v>144</v>
      </c>
      <c r="L12" s="24">
        <v>1</v>
      </c>
      <c r="M12" s="25"/>
      <c r="N12" s="49">
        <v>10.220000000000001</v>
      </c>
      <c r="O12" s="50">
        <f t="shared" si="1"/>
        <v>10.220000000000001</v>
      </c>
      <c r="P12" s="50">
        <f t="shared" si="1"/>
        <v>0</v>
      </c>
      <c r="Q12" s="49">
        <v>10.1</v>
      </c>
      <c r="R12" s="50">
        <f t="shared" si="2"/>
        <v>10.1</v>
      </c>
      <c r="S12" s="50">
        <f t="shared" si="2"/>
        <v>0</v>
      </c>
      <c r="T12" s="26" t="s">
        <v>166</v>
      </c>
      <c r="U12" s="36">
        <v>4</v>
      </c>
      <c r="V12" s="265">
        <v>3</v>
      </c>
      <c r="W12" s="36"/>
      <c r="X12" s="36"/>
      <c r="Y12" s="36"/>
    </row>
    <row r="13" spans="1:25" ht="18" customHeight="1" x14ac:dyDescent="0.2">
      <c r="A13" s="264">
        <v>5</v>
      </c>
      <c r="B13" s="48"/>
      <c r="C13" s="15">
        <v>2</v>
      </c>
      <c r="D13" s="27"/>
      <c r="E13" s="28">
        <v>62</v>
      </c>
      <c r="F13" s="18" t="s">
        <v>44</v>
      </c>
      <c r="G13" s="19" t="s">
        <v>45</v>
      </c>
      <c r="H13" s="20">
        <v>38430</v>
      </c>
      <c r="I13" s="21">
        <f t="shared" si="0"/>
        <v>5460</v>
      </c>
      <c r="J13" s="22" t="s">
        <v>167</v>
      </c>
      <c r="K13" s="23" t="s">
        <v>46</v>
      </c>
      <c r="L13" s="24">
        <v>1</v>
      </c>
      <c r="M13" s="25"/>
      <c r="N13" s="49">
        <v>10.86</v>
      </c>
      <c r="O13" s="50">
        <f t="shared" si="1"/>
        <v>10.86</v>
      </c>
      <c r="P13" s="50">
        <f t="shared" si="1"/>
        <v>0</v>
      </c>
      <c r="Q13" s="49">
        <v>10.77</v>
      </c>
      <c r="R13" s="50">
        <f t="shared" si="2"/>
        <v>10.77</v>
      </c>
      <c r="S13" s="50">
        <f t="shared" si="2"/>
        <v>0</v>
      </c>
      <c r="T13" s="26" t="s">
        <v>49</v>
      </c>
      <c r="U13" s="265">
        <v>1</v>
      </c>
      <c r="V13" s="265">
        <v>3</v>
      </c>
      <c r="W13" s="36"/>
      <c r="X13" s="36"/>
      <c r="Y13" s="36"/>
    </row>
    <row r="14" spans="1:25" ht="18" customHeight="1" x14ac:dyDescent="0.2">
      <c r="A14" s="17">
        <v>6</v>
      </c>
      <c r="B14" s="48"/>
      <c r="C14" s="15">
        <v>3</v>
      </c>
      <c r="D14" s="27"/>
      <c r="E14" s="28">
        <v>65</v>
      </c>
      <c r="F14" s="18" t="s">
        <v>141</v>
      </c>
      <c r="G14" s="19" t="s">
        <v>162</v>
      </c>
      <c r="H14" s="20">
        <v>38438</v>
      </c>
      <c r="I14" s="21">
        <f t="shared" si="0"/>
        <v>5452</v>
      </c>
      <c r="J14" s="22" t="s">
        <v>167</v>
      </c>
      <c r="K14" s="23" t="s">
        <v>46</v>
      </c>
      <c r="L14" s="24">
        <v>1</v>
      </c>
      <c r="M14" s="25"/>
      <c r="N14" s="49">
        <v>11.17</v>
      </c>
      <c r="O14" s="50">
        <f t="shared" si="1"/>
        <v>11.17</v>
      </c>
      <c r="P14" s="50">
        <f t="shared" si="1"/>
        <v>0</v>
      </c>
      <c r="Q14" s="49">
        <v>11.25</v>
      </c>
      <c r="R14" s="50">
        <f t="shared" si="2"/>
        <v>11.25</v>
      </c>
      <c r="S14" s="50">
        <f t="shared" si="2"/>
        <v>0</v>
      </c>
      <c r="T14" s="26" t="s">
        <v>49</v>
      </c>
      <c r="U14" s="36">
        <v>3</v>
      </c>
      <c r="V14" s="265">
        <v>1</v>
      </c>
      <c r="W14" s="36"/>
      <c r="X14" s="36"/>
      <c r="Y14" s="36"/>
    </row>
    <row r="15" spans="1:25" ht="2.1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9"/>
      <c r="O15" s="9"/>
      <c r="P15" s="9"/>
      <c r="Q15" s="9"/>
      <c r="R15" s="9"/>
      <c r="S15" s="9"/>
      <c r="T15" s="7"/>
      <c r="U15" s="7"/>
      <c r="V15" s="7"/>
      <c r="W15" s="7"/>
      <c r="X15" s="7"/>
      <c r="Y15" s="7"/>
    </row>
    <row r="16" spans="1:25" ht="20.100000000000001" customHeight="1" x14ac:dyDescent="0.2">
      <c r="A16" s="292" t="s">
        <v>3</v>
      </c>
      <c r="B16" s="293"/>
      <c r="C16" s="293"/>
      <c r="D16" s="294"/>
      <c r="E16" s="286" t="s">
        <v>4</v>
      </c>
      <c r="F16" s="295" t="s">
        <v>5</v>
      </c>
      <c r="G16" s="297" t="s">
        <v>6</v>
      </c>
      <c r="H16" s="288" t="s">
        <v>7</v>
      </c>
      <c r="I16" s="286" t="s">
        <v>8</v>
      </c>
      <c r="J16" s="286" t="s">
        <v>9</v>
      </c>
      <c r="K16" s="286" t="s">
        <v>10</v>
      </c>
      <c r="L16" s="286" t="s">
        <v>12</v>
      </c>
      <c r="M16" s="288" t="s">
        <v>13</v>
      </c>
      <c r="N16" s="290" t="s">
        <v>14</v>
      </c>
      <c r="O16" s="284" t="s">
        <v>15</v>
      </c>
      <c r="P16" s="284" t="s">
        <v>16</v>
      </c>
      <c r="Q16" s="290" t="s">
        <v>14</v>
      </c>
      <c r="R16" s="284" t="s">
        <v>15</v>
      </c>
      <c r="S16" s="284" t="s">
        <v>16</v>
      </c>
      <c r="T16" s="284" t="s">
        <v>17</v>
      </c>
      <c r="U16" s="7"/>
      <c r="V16" s="7"/>
      <c r="W16" s="7"/>
      <c r="X16" s="7"/>
      <c r="Y16" s="7"/>
    </row>
    <row r="17" spans="1:25" ht="15" customHeight="1" x14ac:dyDescent="0.2">
      <c r="A17" s="13" t="s">
        <v>18</v>
      </c>
      <c r="B17" s="14" t="s">
        <v>19</v>
      </c>
      <c r="C17" s="15" t="s">
        <v>20</v>
      </c>
      <c r="D17" s="16" t="s">
        <v>21</v>
      </c>
      <c r="E17" s="287"/>
      <c r="F17" s="296"/>
      <c r="G17" s="298"/>
      <c r="H17" s="289"/>
      <c r="I17" s="287"/>
      <c r="J17" s="287"/>
      <c r="K17" s="287"/>
      <c r="L17" s="287"/>
      <c r="M17" s="289"/>
      <c r="N17" s="291"/>
      <c r="O17" s="285"/>
      <c r="P17" s="285"/>
      <c r="Q17" s="291"/>
      <c r="R17" s="285"/>
      <c r="S17" s="285"/>
      <c r="T17" s="285"/>
      <c r="U17" s="7"/>
      <c r="V17" s="7"/>
      <c r="W17" s="7"/>
      <c r="X17" s="7"/>
      <c r="Y17" s="7"/>
    </row>
    <row r="18" spans="1:25" ht="18" customHeight="1" x14ac:dyDescent="0.2">
      <c r="A18" s="17">
        <v>7</v>
      </c>
      <c r="B18" s="48"/>
      <c r="C18" s="15">
        <v>4</v>
      </c>
      <c r="D18" s="27"/>
      <c r="E18" s="28">
        <v>70</v>
      </c>
      <c r="F18" s="18" t="s">
        <v>55</v>
      </c>
      <c r="G18" s="19" t="s">
        <v>45</v>
      </c>
      <c r="H18" s="20">
        <v>39759</v>
      </c>
      <c r="I18" s="21">
        <f t="shared" ref="I18:I26" si="3">IF(COUNT(H18)=0,"---",43890-H18)</f>
        <v>4131</v>
      </c>
      <c r="J18" s="22" t="s">
        <v>167</v>
      </c>
      <c r="K18" s="23" t="s">
        <v>46</v>
      </c>
      <c r="L18" s="24">
        <v>1</v>
      </c>
      <c r="M18" s="25"/>
      <c r="N18" s="49">
        <v>11.58</v>
      </c>
      <c r="O18" s="50">
        <f t="shared" ref="O18:O26" si="4">N18*L18</f>
        <v>11.58</v>
      </c>
      <c r="P18" s="50">
        <f t="shared" ref="P18:P26" si="5">O18*M18</f>
        <v>0</v>
      </c>
      <c r="Q18" s="49"/>
      <c r="R18" s="50">
        <f t="shared" ref="R18:R26" si="6">Q18*L18</f>
        <v>0</v>
      </c>
      <c r="S18" s="50">
        <f t="shared" ref="S18:S26" si="7">R18*M18</f>
        <v>0</v>
      </c>
      <c r="T18" s="26" t="s">
        <v>168</v>
      </c>
      <c r="U18" s="36">
        <v>4</v>
      </c>
      <c r="V18" s="265">
        <v>4</v>
      </c>
      <c r="W18" s="36"/>
      <c r="X18" s="36"/>
      <c r="Y18" s="36"/>
    </row>
    <row r="19" spans="1:25" ht="18" customHeight="1" x14ac:dyDescent="0.2">
      <c r="A19" s="17">
        <v>8</v>
      </c>
      <c r="B19" s="48"/>
      <c r="C19" s="48"/>
      <c r="D19" s="16">
        <v>7</v>
      </c>
      <c r="E19" s="28">
        <v>41</v>
      </c>
      <c r="F19" s="18" t="s">
        <v>174</v>
      </c>
      <c r="G19" s="19" t="s">
        <v>175</v>
      </c>
      <c r="H19" s="20">
        <v>29571</v>
      </c>
      <c r="I19" s="21">
        <f t="shared" si="3"/>
        <v>14319</v>
      </c>
      <c r="J19" s="22" t="s">
        <v>32</v>
      </c>
      <c r="K19" s="23" t="s">
        <v>33</v>
      </c>
      <c r="L19" s="24">
        <v>1</v>
      </c>
      <c r="M19" s="25">
        <v>0.97619999999999996</v>
      </c>
      <c r="N19" s="49">
        <v>11.92</v>
      </c>
      <c r="O19" s="50">
        <f t="shared" si="4"/>
        <v>11.92</v>
      </c>
      <c r="P19" s="50">
        <f t="shared" si="5"/>
        <v>11.636303999999999</v>
      </c>
      <c r="Q19" s="49"/>
      <c r="R19" s="50">
        <f t="shared" si="6"/>
        <v>0</v>
      </c>
      <c r="S19" s="50">
        <f t="shared" si="7"/>
        <v>0</v>
      </c>
      <c r="T19" s="26" t="s">
        <v>34</v>
      </c>
      <c r="U19" s="36">
        <v>2</v>
      </c>
      <c r="V19" s="265">
        <v>1</v>
      </c>
      <c r="W19" s="36"/>
      <c r="X19" s="36"/>
      <c r="Y19" s="36"/>
    </row>
    <row r="20" spans="1:25" ht="18" customHeight="1" x14ac:dyDescent="0.2">
      <c r="A20" s="17">
        <v>9</v>
      </c>
      <c r="B20" s="48"/>
      <c r="C20" s="48"/>
      <c r="D20" s="16">
        <v>4</v>
      </c>
      <c r="E20" s="28">
        <v>66</v>
      </c>
      <c r="F20" s="18" t="s">
        <v>47</v>
      </c>
      <c r="G20" s="19" t="s">
        <v>48</v>
      </c>
      <c r="H20" s="20">
        <v>23337</v>
      </c>
      <c r="I20" s="21">
        <f t="shared" si="3"/>
        <v>20553</v>
      </c>
      <c r="J20" s="22" t="s">
        <v>180</v>
      </c>
      <c r="K20" s="23" t="s">
        <v>46</v>
      </c>
      <c r="L20" s="24">
        <v>1</v>
      </c>
      <c r="M20" s="25">
        <v>0.81420000000000003</v>
      </c>
      <c r="N20" s="49">
        <v>12.41</v>
      </c>
      <c r="O20" s="50">
        <f t="shared" si="4"/>
        <v>12.41</v>
      </c>
      <c r="P20" s="50">
        <f t="shared" si="5"/>
        <v>10.104222</v>
      </c>
      <c r="Q20" s="49"/>
      <c r="R20" s="50">
        <f t="shared" si="6"/>
        <v>0</v>
      </c>
      <c r="S20" s="50">
        <f t="shared" si="7"/>
        <v>0</v>
      </c>
      <c r="T20" s="26" t="s">
        <v>168</v>
      </c>
      <c r="U20" s="36">
        <v>2</v>
      </c>
      <c r="V20" s="265">
        <v>2</v>
      </c>
      <c r="W20" s="36"/>
      <c r="X20" s="36"/>
      <c r="Y20" s="36"/>
    </row>
    <row r="21" spans="1:25" ht="18" customHeight="1" x14ac:dyDescent="0.2">
      <c r="A21" s="17">
        <v>10</v>
      </c>
      <c r="B21" s="48"/>
      <c r="C21" s="48"/>
      <c r="D21" s="16">
        <v>3</v>
      </c>
      <c r="E21" s="28">
        <v>40</v>
      </c>
      <c r="F21" s="18" t="s">
        <v>138</v>
      </c>
      <c r="G21" s="19" t="s">
        <v>139</v>
      </c>
      <c r="H21" s="20">
        <v>21128</v>
      </c>
      <c r="I21" s="21">
        <f t="shared" si="3"/>
        <v>22762</v>
      </c>
      <c r="J21" s="22" t="s">
        <v>24</v>
      </c>
      <c r="K21" s="23" t="s">
        <v>33</v>
      </c>
      <c r="L21" s="24">
        <v>1</v>
      </c>
      <c r="M21" s="25">
        <v>0.76929999999999998</v>
      </c>
      <c r="N21" s="49">
        <v>13</v>
      </c>
      <c r="O21" s="50">
        <f t="shared" si="4"/>
        <v>13</v>
      </c>
      <c r="P21" s="50">
        <f t="shared" si="5"/>
        <v>10.0009</v>
      </c>
      <c r="Q21" s="49"/>
      <c r="R21" s="50">
        <f t="shared" si="6"/>
        <v>0</v>
      </c>
      <c r="S21" s="50">
        <f t="shared" si="7"/>
        <v>0</v>
      </c>
      <c r="T21" s="26" t="s">
        <v>34</v>
      </c>
      <c r="U21" s="265">
        <v>1</v>
      </c>
      <c r="V21" s="265">
        <v>5</v>
      </c>
      <c r="W21" s="36"/>
      <c r="X21" s="36"/>
      <c r="Y21" s="36"/>
    </row>
    <row r="22" spans="1:25" ht="18" customHeight="1" x14ac:dyDescent="0.2">
      <c r="A22" s="17">
        <v>11</v>
      </c>
      <c r="B22" s="48"/>
      <c r="C22" s="48"/>
      <c r="D22" s="16">
        <v>5</v>
      </c>
      <c r="E22" s="28">
        <v>7</v>
      </c>
      <c r="F22" s="262" t="s">
        <v>52</v>
      </c>
      <c r="G22" s="263" t="s">
        <v>53</v>
      </c>
      <c r="H22" s="20">
        <v>21577</v>
      </c>
      <c r="I22" s="21">
        <f t="shared" si="3"/>
        <v>22313</v>
      </c>
      <c r="J22" s="22" t="s">
        <v>38</v>
      </c>
      <c r="K22" s="23" t="s">
        <v>42</v>
      </c>
      <c r="L22" s="24">
        <v>1</v>
      </c>
      <c r="M22" s="25">
        <v>0.77629999999999999</v>
      </c>
      <c r="N22" s="49">
        <v>13.57</v>
      </c>
      <c r="O22" s="50">
        <f t="shared" si="4"/>
        <v>13.57</v>
      </c>
      <c r="P22" s="50">
        <f t="shared" si="5"/>
        <v>10.534390999999999</v>
      </c>
      <c r="Q22" s="49"/>
      <c r="R22" s="50">
        <f t="shared" si="6"/>
        <v>0</v>
      </c>
      <c r="S22" s="50">
        <f t="shared" si="7"/>
        <v>0</v>
      </c>
      <c r="T22" s="26" t="s">
        <v>171</v>
      </c>
      <c r="U22" s="36">
        <v>4</v>
      </c>
      <c r="V22" s="265">
        <v>5</v>
      </c>
      <c r="W22" s="36"/>
      <c r="X22" s="36"/>
      <c r="Y22" s="36"/>
    </row>
    <row r="23" spans="1:25" ht="18" customHeight="1" x14ac:dyDescent="0.2">
      <c r="A23" s="17">
        <v>12</v>
      </c>
      <c r="B23" s="48"/>
      <c r="C23" s="48"/>
      <c r="D23" s="27"/>
      <c r="E23" s="28">
        <v>12</v>
      </c>
      <c r="F23" s="18" t="s">
        <v>169</v>
      </c>
      <c r="G23" s="19" t="s">
        <v>170</v>
      </c>
      <c r="H23" s="20">
        <v>35293</v>
      </c>
      <c r="I23" s="21">
        <f t="shared" si="3"/>
        <v>8597</v>
      </c>
      <c r="J23" s="22" t="s">
        <v>38</v>
      </c>
      <c r="K23" s="23" t="s">
        <v>42</v>
      </c>
      <c r="L23" s="24">
        <v>1</v>
      </c>
      <c r="M23" s="25"/>
      <c r="N23" s="49">
        <v>15.13</v>
      </c>
      <c r="O23" s="50">
        <f t="shared" si="4"/>
        <v>15.13</v>
      </c>
      <c r="P23" s="50">
        <f t="shared" si="5"/>
        <v>0</v>
      </c>
      <c r="Q23" s="49"/>
      <c r="R23" s="50">
        <f t="shared" si="6"/>
        <v>0</v>
      </c>
      <c r="S23" s="50">
        <f t="shared" si="7"/>
        <v>0</v>
      </c>
      <c r="T23" s="26" t="s">
        <v>171</v>
      </c>
      <c r="U23" s="265">
        <v>1</v>
      </c>
      <c r="V23" s="265">
        <v>1</v>
      </c>
      <c r="W23" s="36"/>
      <c r="X23" s="36"/>
      <c r="Y23" s="36"/>
    </row>
    <row r="24" spans="1:25" ht="18" customHeight="1" x14ac:dyDescent="0.2">
      <c r="A24" s="17">
        <v>13</v>
      </c>
      <c r="B24" s="48"/>
      <c r="C24" s="48"/>
      <c r="D24" s="16">
        <v>6</v>
      </c>
      <c r="E24" s="28">
        <v>39</v>
      </c>
      <c r="F24" s="18" t="s">
        <v>136</v>
      </c>
      <c r="G24" s="19" t="s">
        <v>137</v>
      </c>
      <c r="H24" s="20">
        <v>19659</v>
      </c>
      <c r="I24" s="21">
        <f t="shared" si="3"/>
        <v>24231</v>
      </c>
      <c r="J24" s="22" t="s">
        <v>24</v>
      </c>
      <c r="K24" s="23" t="s">
        <v>33</v>
      </c>
      <c r="L24" s="24">
        <v>1</v>
      </c>
      <c r="M24" s="25">
        <v>0.74180000000000001</v>
      </c>
      <c r="N24" s="49">
        <v>15.5</v>
      </c>
      <c r="O24" s="50">
        <f t="shared" si="4"/>
        <v>15.5</v>
      </c>
      <c r="P24" s="50">
        <f t="shared" si="5"/>
        <v>11.4979</v>
      </c>
      <c r="Q24" s="49"/>
      <c r="R24" s="50">
        <f t="shared" si="6"/>
        <v>0</v>
      </c>
      <c r="S24" s="50">
        <f t="shared" si="7"/>
        <v>0</v>
      </c>
      <c r="T24" s="26" t="s">
        <v>34</v>
      </c>
      <c r="U24" s="36">
        <v>3</v>
      </c>
      <c r="V24" s="36">
        <v>6</v>
      </c>
      <c r="W24" s="36"/>
      <c r="X24" s="36"/>
      <c r="Y24" s="36"/>
    </row>
    <row r="25" spans="1:25" ht="18" customHeight="1" x14ac:dyDescent="0.2">
      <c r="A25" s="17">
        <v>14</v>
      </c>
      <c r="B25" s="48"/>
      <c r="C25" s="48"/>
      <c r="D25" s="16">
        <v>8</v>
      </c>
      <c r="E25" s="28">
        <v>15</v>
      </c>
      <c r="F25" s="262" t="s">
        <v>56</v>
      </c>
      <c r="G25" s="263" t="s">
        <v>176</v>
      </c>
      <c r="H25" s="20">
        <v>27004</v>
      </c>
      <c r="I25" s="21">
        <f t="shared" si="3"/>
        <v>16886</v>
      </c>
      <c r="J25" s="22" t="s">
        <v>57</v>
      </c>
      <c r="K25" s="23" t="s">
        <v>39</v>
      </c>
      <c r="L25" s="24">
        <v>0.95</v>
      </c>
      <c r="M25" s="25">
        <v>0.90229999999999999</v>
      </c>
      <c r="N25" s="49">
        <v>18.8</v>
      </c>
      <c r="O25" s="50">
        <f t="shared" si="4"/>
        <v>17.86</v>
      </c>
      <c r="P25" s="50">
        <f t="shared" si="5"/>
        <v>16.115078</v>
      </c>
      <c r="Q25" s="49"/>
      <c r="R25" s="50">
        <f t="shared" si="6"/>
        <v>0</v>
      </c>
      <c r="S25" s="50">
        <f t="shared" si="7"/>
        <v>0</v>
      </c>
      <c r="T25" s="26" t="s">
        <v>172</v>
      </c>
      <c r="U25" s="36">
        <v>4</v>
      </c>
      <c r="V25" s="265">
        <v>1</v>
      </c>
      <c r="W25" s="36"/>
      <c r="X25" s="36"/>
      <c r="Y25" s="36"/>
    </row>
    <row r="26" spans="1:25" ht="18" customHeight="1" x14ac:dyDescent="0.2">
      <c r="A26" s="17">
        <v>15</v>
      </c>
      <c r="B26" s="48"/>
      <c r="C26" s="48"/>
      <c r="D26" s="16">
        <v>9</v>
      </c>
      <c r="E26" s="28">
        <v>20</v>
      </c>
      <c r="F26" s="18" t="s">
        <v>58</v>
      </c>
      <c r="G26" s="19" t="s">
        <v>164</v>
      </c>
      <c r="H26" s="20">
        <v>25062</v>
      </c>
      <c r="I26" s="21">
        <f t="shared" si="3"/>
        <v>18828</v>
      </c>
      <c r="J26" s="22" t="s">
        <v>57</v>
      </c>
      <c r="K26" s="23" t="s">
        <v>39</v>
      </c>
      <c r="L26" s="24">
        <v>0.95</v>
      </c>
      <c r="M26" s="25">
        <v>0.85599999999999998</v>
      </c>
      <c r="N26" s="49">
        <v>20.12</v>
      </c>
      <c r="O26" s="50">
        <f t="shared" si="4"/>
        <v>19.114000000000001</v>
      </c>
      <c r="P26" s="50">
        <f t="shared" si="5"/>
        <v>16.361584000000001</v>
      </c>
      <c r="Q26" s="49"/>
      <c r="R26" s="50">
        <f t="shared" si="6"/>
        <v>0</v>
      </c>
      <c r="S26" s="50">
        <f t="shared" si="7"/>
        <v>0</v>
      </c>
      <c r="T26" s="26" t="s">
        <v>177</v>
      </c>
      <c r="U26" s="36">
        <v>3</v>
      </c>
      <c r="V26" s="265">
        <v>2</v>
      </c>
      <c r="W26" s="36"/>
      <c r="X26" s="36"/>
      <c r="Y26" s="36"/>
    </row>
    <row r="27" spans="1:25" ht="18" customHeight="1" x14ac:dyDescent="0.2">
      <c r="A27" s="277" t="s">
        <v>226</v>
      </c>
      <c r="B27" s="48"/>
      <c r="C27" s="48"/>
      <c r="D27" s="16">
        <v>1</v>
      </c>
      <c r="E27" s="28">
        <v>61</v>
      </c>
      <c r="F27" s="18" t="s">
        <v>59</v>
      </c>
      <c r="G27" s="19" t="s">
        <v>60</v>
      </c>
      <c r="H27" s="20">
        <v>22772</v>
      </c>
      <c r="I27" s="21">
        <f>IF(COUNT(H27)=0,"---",43890-H27)</f>
        <v>21118</v>
      </c>
      <c r="J27" s="22" t="s">
        <v>181</v>
      </c>
      <c r="K27" s="23" t="s">
        <v>46</v>
      </c>
      <c r="L27" s="24">
        <v>0.95</v>
      </c>
      <c r="M27" s="25">
        <v>0.80649999999999999</v>
      </c>
      <c r="N27" s="49">
        <v>10.210000000000001</v>
      </c>
      <c r="O27" s="50">
        <f>N27*L27</f>
        <v>9.6995000000000005</v>
      </c>
      <c r="P27" s="50">
        <f>O27*M27</f>
        <v>7.8226467500000005</v>
      </c>
      <c r="Q27" s="49"/>
      <c r="R27" s="50">
        <f t="shared" ref="R27:S30" si="8">Q27*L27</f>
        <v>0</v>
      </c>
      <c r="S27" s="50">
        <f t="shared" si="8"/>
        <v>0</v>
      </c>
      <c r="T27" s="26" t="s">
        <v>49</v>
      </c>
      <c r="U27" s="36">
        <v>2</v>
      </c>
      <c r="V27" s="265">
        <v>5</v>
      </c>
      <c r="W27" s="36"/>
      <c r="X27" s="36"/>
      <c r="Y27" s="36"/>
    </row>
    <row r="28" spans="1:25" ht="18" customHeight="1" x14ac:dyDescent="0.2">
      <c r="A28" s="17"/>
      <c r="B28" s="48"/>
      <c r="C28" s="48"/>
      <c r="D28" s="27"/>
      <c r="E28" s="28">
        <v>26</v>
      </c>
      <c r="F28" s="18" t="s">
        <v>36</v>
      </c>
      <c r="G28" s="19" t="s">
        <v>37</v>
      </c>
      <c r="H28" s="20">
        <v>34235</v>
      </c>
      <c r="I28" s="21">
        <f>IF(COUNT(H28)=0,"---",43890-H28)</f>
        <v>9655</v>
      </c>
      <c r="J28" s="22" t="s">
        <v>24</v>
      </c>
      <c r="K28" s="23" t="s">
        <v>39</v>
      </c>
      <c r="L28" s="24">
        <v>1</v>
      </c>
      <c r="M28" s="25"/>
      <c r="N28" s="49" t="s">
        <v>227</v>
      </c>
      <c r="O28" s="50"/>
      <c r="P28" s="50"/>
      <c r="Q28" s="49"/>
      <c r="R28" s="50">
        <f t="shared" si="8"/>
        <v>0</v>
      </c>
      <c r="S28" s="50">
        <f t="shared" si="8"/>
        <v>0</v>
      </c>
      <c r="T28" s="26" t="s">
        <v>172</v>
      </c>
      <c r="U28" s="36">
        <v>3</v>
      </c>
      <c r="V28" s="265">
        <v>5</v>
      </c>
      <c r="W28" s="36"/>
      <c r="X28" s="36"/>
      <c r="Y28" s="36"/>
    </row>
    <row r="29" spans="1:25" ht="18" customHeight="1" x14ac:dyDescent="0.2">
      <c r="A29" s="17"/>
      <c r="B29" s="48"/>
      <c r="C29" s="48"/>
      <c r="D29" s="16"/>
      <c r="E29" s="28">
        <v>24</v>
      </c>
      <c r="F29" s="18" t="s">
        <v>178</v>
      </c>
      <c r="G29" s="19" t="s">
        <v>179</v>
      </c>
      <c r="H29" s="20">
        <v>24823</v>
      </c>
      <c r="I29" s="21">
        <f>IF(COUNT(H29)=0,"---",43890-H29)</f>
        <v>19067</v>
      </c>
      <c r="J29" s="22" t="s">
        <v>24</v>
      </c>
      <c r="K29" s="23" t="s">
        <v>39</v>
      </c>
      <c r="L29" s="24">
        <v>1</v>
      </c>
      <c r="M29" s="25">
        <v>0.84750000000000003</v>
      </c>
      <c r="N29" s="49" t="s">
        <v>227</v>
      </c>
      <c r="O29" s="50"/>
      <c r="P29" s="50"/>
      <c r="Q29" s="49"/>
      <c r="R29" s="50">
        <f t="shared" si="8"/>
        <v>0</v>
      </c>
      <c r="S29" s="50">
        <f t="shared" si="8"/>
        <v>0</v>
      </c>
      <c r="T29" s="26" t="s">
        <v>172</v>
      </c>
      <c r="U29" s="265">
        <v>1</v>
      </c>
      <c r="V29" s="265">
        <v>4</v>
      </c>
      <c r="W29" s="36"/>
      <c r="X29" s="36"/>
      <c r="Y29" s="36"/>
    </row>
    <row r="30" spans="1:25" ht="18" customHeight="1" x14ac:dyDescent="0.2">
      <c r="A30" s="17"/>
      <c r="B30" s="48"/>
      <c r="C30" s="48"/>
      <c r="D30" s="27"/>
      <c r="E30" s="28">
        <v>23</v>
      </c>
      <c r="F30" s="262" t="s">
        <v>150</v>
      </c>
      <c r="G30" s="263" t="s">
        <v>142</v>
      </c>
      <c r="H30" s="20">
        <v>34016</v>
      </c>
      <c r="I30" s="21">
        <f>IF(COUNT(H30)=0,"---",43890-H30)</f>
        <v>9874</v>
      </c>
      <c r="J30" s="22" t="s">
        <v>24</v>
      </c>
      <c r="K30" s="23" t="s">
        <v>39</v>
      </c>
      <c r="L30" s="24">
        <v>1</v>
      </c>
      <c r="M30" s="25"/>
      <c r="N30" s="49" t="s">
        <v>227</v>
      </c>
      <c r="O30" s="50"/>
      <c r="P30" s="50"/>
      <c r="Q30" s="49"/>
      <c r="R30" s="50">
        <f t="shared" si="8"/>
        <v>0</v>
      </c>
      <c r="S30" s="50">
        <f t="shared" si="8"/>
        <v>0</v>
      </c>
      <c r="T30" s="26" t="s">
        <v>173</v>
      </c>
      <c r="U30" s="36">
        <v>2</v>
      </c>
      <c r="V30" s="265">
        <v>4</v>
      </c>
      <c r="W30" s="36"/>
      <c r="X30" s="36"/>
      <c r="Y30" s="36"/>
    </row>
  </sheetData>
  <sortState ref="A28:Y30">
    <sortCondition ref="G28:G30"/>
  </sortState>
  <mergeCells count="35">
    <mergeCell ref="H7:H8"/>
    <mergeCell ref="F6:G6"/>
    <mergeCell ref="A7:D7"/>
    <mergeCell ref="E7:E8"/>
    <mergeCell ref="F7:F8"/>
    <mergeCell ref="G7:G8"/>
    <mergeCell ref="T7:T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A16:D16"/>
    <mergeCell ref="E16:E17"/>
    <mergeCell ref="F16:F17"/>
    <mergeCell ref="G16:G17"/>
    <mergeCell ref="H16:H17"/>
    <mergeCell ref="T16:T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Zeros="0" workbookViewId="0">
      <selection activeCell="A3" sqref="A3"/>
    </sheetView>
  </sheetViews>
  <sheetFormatPr defaultColWidth="9.140625" defaultRowHeight="12.75" x14ac:dyDescent="0.2"/>
  <cols>
    <col min="1" max="1" width="5" style="52" customWidth="1"/>
    <col min="2" max="2" width="3.7109375" style="52" customWidth="1"/>
    <col min="3" max="3" width="9.5703125" style="52" customWidth="1"/>
    <col min="4" max="4" width="12.42578125" style="52" customWidth="1"/>
    <col min="5" max="5" width="8.85546875" style="78" customWidth="1"/>
    <col min="6" max="6" width="4.140625" style="52" customWidth="1"/>
    <col min="7" max="7" width="4" style="52" customWidth="1"/>
    <col min="8" max="8" width="6.85546875" style="52" customWidth="1"/>
    <col min="9" max="9" width="4.42578125" style="52" customWidth="1"/>
    <col min="10" max="10" width="5" style="52" customWidth="1"/>
    <col min="11" max="13" width="4.7109375" style="52" customWidth="1"/>
    <col min="14" max="14" width="3.85546875" style="52" customWidth="1"/>
    <col min="15" max="17" width="4.7109375" style="52" customWidth="1"/>
    <col min="18" max="18" width="6.85546875" style="52" customWidth="1"/>
    <col min="19" max="19" width="6.5703125" style="52" customWidth="1"/>
    <col min="20" max="20" width="6.140625" style="52" customWidth="1"/>
    <col min="21" max="21" width="11.28515625" style="52" customWidth="1"/>
    <col min="22" max="22" width="5" style="52" customWidth="1"/>
    <col min="23" max="25" width="9.5703125" style="52" customWidth="1"/>
    <col min="26" max="16384" width="9.140625" style="52"/>
  </cols>
  <sheetData>
    <row r="1" spans="1:25" ht="20.25" customHeight="1" x14ac:dyDescent="0.3">
      <c r="A1" s="114" t="s">
        <v>241</v>
      </c>
      <c r="C1" s="115"/>
      <c r="D1" s="115"/>
      <c r="E1" s="154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5" ht="12.75" customHeight="1" x14ac:dyDescent="0.25">
      <c r="C2" s="251" t="s">
        <v>223</v>
      </c>
      <c r="D2" s="57"/>
      <c r="E2" s="58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5" ht="12.75" customHeight="1" x14ac:dyDescent="0.25">
      <c r="B3" s="56"/>
      <c r="C3" s="57"/>
      <c r="D3" s="57"/>
      <c r="E3" s="58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5" ht="20.100000000000001" customHeight="1" x14ac:dyDescent="0.2">
      <c r="A4" s="59"/>
      <c r="B4" s="59"/>
      <c r="C4" s="116" t="s">
        <v>135</v>
      </c>
      <c r="D4" s="59"/>
      <c r="E4" s="61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5" ht="2.1" customHeight="1" x14ac:dyDescent="0.25">
      <c r="A5" s="59"/>
      <c r="B5" s="59"/>
      <c r="C5" s="59"/>
      <c r="D5" s="59"/>
      <c r="E5" s="61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20.100000000000001" customHeight="1" x14ac:dyDescent="0.25">
      <c r="A6" s="117"/>
      <c r="B6" s="59"/>
      <c r="C6" s="59"/>
      <c r="D6" s="59"/>
      <c r="E6" s="153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3"/>
      <c r="S6" s="63"/>
      <c r="T6" s="63"/>
      <c r="U6" s="59"/>
      <c r="V6" s="59"/>
      <c r="W6" s="59"/>
      <c r="X6" s="59"/>
      <c r="Y6" s="59"/>
    </row>
    <row r="7" spans="1:25" ht="20.100000000000001" customHeight="1" x14ac:dyDescent="0.2">
      <c r="A7" s="175" t="s">
        <v>3</v>
      </c>
      <c r="B7" s="385" t="s">
        <v>4</v>
      </c>
      <c r="C7" s="387" t="s">
        <v>5</v>
      </c>
      <c r="D7" s="389" t="s">
        <v>6</v>
      </c>
      <c r="E7" s="391" t="s">
        <v>7</v>
      </c>
      <c r="F7" s="393" t="s">
        <v>8</v>
      </c>
      <c r="G7" s="393" t="s">
        <v>9</v>
      </c>
      <c r="H7" s="393" t="s">
        <v>10</v>
      </c>
      <c r="I7" s="393" t="s">
        <v>12</v>
      </c>
      <c r="J7" s="401"/>
      <c r="K7" s="398" t="s">
        <v>99</v>
      </c>
      <c r="L7" s="398"/>
      <c r="M7" s="398"/>
      <c r="N7" s="398"/>
      <c r="O7" s="398"/>
      <c r="P7" s="398"/>
      <c r="Q7" s="398"/>
      <c r="R7" s="399" t="s">
        <v>14</v>
      </c>
      <c r="S7" s="398" t="s">
        <v>15</v>
      </c>
      <c r="T7" s="398"/>
      <c r="U7" s="383" t="s">
        <v>17</v>
      </c>
      <c r="V7" s="400" t="s">
        <v>121</v>
      </c>
      <c r="W7" s="59"/>
      <c r="X7" s="59"/>
      <c r="Y7" s="59"/>
    </row>
    <row r="8" spans="1:25" ht="15" customHeight="1" x14ac:dyDescent="0.2">
      <c r="A8" s="275" t="s">
        <v>19</v>
      </c>
      <c r="B8" s="386"/>
      <c r="C8" s="388"/>
      <c r="D8" s="390"/>
      <c r="E8" s="392"/>
      <c r="F8" s="394"/>
      <c r="G8" s="394"/>
      <c r="H8" s="394"/>
      <c r="I8" s="394"/>
      <c r="J8" s="402"/>
      <c r="K8" s="279">
        <v>1</v>
      </c>
      <c r="L8" s="279">
        <v>2</v>
      </c>
      <c r="M8" s="279">
        <v>3</v>
      </c>
      <c r="N8" s="279" t="s">
        <v>100</v>
      </c>
      <c r="O8" s="279">
        <v>4</v>
      </c>
      <c r="P8" s="279">
        <v>5</v>
      </c>
      <c r="Q8" s="279">
        <v>6</v>
      </c>
      <c r="R8" s="399"/>
      <c r="S8" s="398"/>
      <c r="T8" s="398"/>
      <c r="U8" s="384"/>
      <c r="V8" s="400"/>
      <c r="W8" s="59"/>
      <c r="X8" s="59"/>
      <c r="Y8" s="59"/>
    </row>
    <row r="9" spans="1:25" s="36" customFormat="1" ht="20.100000000000001" customHeight="1" x14ac:dyDescent="0.2">
      <c r="A9" s="152">
        <v>1</v>
      </c>
      <c r="B9" s="29">
        <v>32</v>
      </c>
      <c r="C9" s="118" t="s">
        <v>160</v>
      </c>
      <c r="D9" s="119" t="s">
        <v>214</v>
      </c>
      <c r="E9" s="30">
        <v>37875</v>
      </c>
      <c r="F9" s="31">
        <f>IF(COUNT(E9)=0,"---",43890-E9)</f>
        <v>6015</v>
      </c>
      <c r="G9" s="32" t="s">
        <v>38</v>
      </c>
      <c r="H9" s="33" t="s">
        <v>25</v>
      </c>
      <c r="I9" s="34">
        <v>1</v>
      </c>
      <c r="J9" s="151"/>
      <c r="K9" s="147">
        <v>6.45</v>
      </c>
      <c r="L9" s="147">
        <v>5.92</v>
      </c>
      <c r="M9" s="147">
        <v>6.72</v>
      </c>
      <c r="N9" s="150">
        <v>4</v>
      </c>
      <c r="O9" s="147">
        <v>6.08</v>
      </c>
      <c r="P9" s="147">
        <v>6.46</v>
      </c>
      <c r="Q9" s="147">
        <v>6.33</v>
      </c>
      <c r="R9" s="149">
        <f>MAX(K9:M9,O9:Q9)</f>
        <v>6.72</v>
      </c>
      <c r="S9" s="50">
        <f t="shared" ref="S9:T12" si="0">R9*I9</f>
        <v>6.72</v>
      </c>
      <c r="T9" s="50">
        <f t="shared" si="0"/>
        <v>0</v>
      </c>
      <c r="U9" s="148" t="s">
        <v>242</v>
      </c>
      <c r="V9" s="147" t="s">
        <v>118</v>
      </c>
      <c r="W9" s="39"/>
      <c r="X9" s="39"/>
      <c r="Y9" s="39"/>
    </row>
    <row r="10" spans="1:25" s="36" customFormat="1" ht="20.100000000000001" customHeight="1" x14ac:dyDescent="0.2">
      <c r="A10" s="152">
        <v>2</v>
      </c>
      <c r="B10" s="29">
        <v>65</v>
      </c>
      <c r="C10" s="118" t="s">
        <v>141</v>
      </c>
      <c r="D10" s="119" t="s">
        <v>162</v>
      </c>
      <c r="E10" s="30">
        <v>38438</v>
      </c>
      <c r="F10" s="31">
        <f>IF(COUNT(E10)=0,"---",43890-E10)</f>
        <v>5452</v>
      </c>
      <c r="G10" s="32" t="s">
        <v>167</v>
      </c>
      <c r="H10" s="33" t="s">
        <v>46</v>
      </c>
      <c r="I10" s="34">
        <v>1</v>
      </c>
      <c r="J10" s="151"/>
      <c r="K10" s="147">
        <v>5.49</v>
      </c>
      <c r="L10" s="147">
        <v>5.41</v>
      </c>
      <c r="M10" s="147">
        <v>5.65</v>
      </c>
      <c r="N10" s="150">
        <v>2</v>
      </c>
      <c r="O10" s="147">
        <v>6.1</v>
      </c>
      <c r="P10" s="147" t="s">
        <v>231</v>
      </c>
      <c r="Q10" s="147">
        <v>6</v>
      </c>
      <c r="R10" s="149">
        <f>MAX(K10:M10,O10:Q10)</f>
        <v>6.1</v>
      </c>
      <c r="S10" s="50">
        <f t="shared" si="0"/>
        <v>6.1</v>
      </c>
      <c r="T10" s="50">
        <f t="shared" si="0"/>
        <v>0</v>
      </c>
      <c r="U10" s="148" t="s">
        <v>49</v>
      </c>
      <c r="V10" s="147" t="s">
        <v>118</v>
      </c>
      <c r="W10" s="39"/>
      <c r="X10" s="39"/>
      <c r="Y10" s="39"/>
    </row>
    <row r="11" spans="1:25" s="36" customFormat="1" ht="20.100000000000001" customHeight="1" x14ac:dyDescent="0.2">
      <c r="A11" s="152">
        <v>3</v>
      </c>
      <c r="B11" s="29">
        <v>44</v>
      </c>
      <c r="C11" s="118" t="s">
        <v>50</v>
      </c>
      <c r="D11" s="119" t="s">
        <v>51</v>
      </c>
      <c r="E11" s="30">
        <v>37382</v>
      </c>
      <c r="F11" s="31">
        <f>IF(COUNT(E11)=0,"---",43890-E11)</f>
        <v>6508</v>
      </c>
      <c r="G11" s="32" t="s">
        <v>24</v>
      </c>
      <c r="H11" s="33" t="s">
        <v>144</v>
      </c>
      <c r="I11" s="34">
        <v>1</v>
      </c>
      <c r="J11" s="151"/>
      <c r="K11" s="147">
        <v>5.48</v>
      </c>
      <c r="L11" s="147">
        <v>5.98</v>
      </c>
      <c r="M11" s="147">
        <v>5.91</v>
      </c>
      <c r="N11" s="150">
        <v>3</v>
      </c>
      <c r="O11" s="147">
        <v>5.62</v>
      </c>
      <c r="P11" s="147">
        <v>5.82</v>
      </c>
      <c r="Q11" s="147">
        <v>5.96</v>
      </c>
      <c r="R11" s="149">
        <f>MAX(K11:M11,O11:Q11)</f>
        <v>5.98</v>
      </c>
      <c r="S11" s="50">
        <f t="shared" si="0"/>
        <v>5.98</v>
      </c>
      <c r="T11" s="50">
        <f t="shared" si="0"/>
        <v>0</v>
      </c>
      <c r="U11" s="148" t="s">
        <v>166</v>
      </c>
      <c r="V11" s="147" t="s">
        <v>118</v>
      </c>
      <c r="W11" s="39"/>
      <c r="X11" s="39"/>
      <c r="Y11" s="39"/>
    </row>
    <row r="12" spans="1:25" s="36" customFormat="1" ht="20.100000000000001" customHeight="1" x14ac:dyDescent="0.2">
      <c r="A12" s="152">
        <v>4</v>
      </c>
      <c r="B12" s="29">
        <v>62</v>
      </c>
      <c r="C12" s="118" t="s">
        <v>44</v>
      </c>
      <c r="D12" s="119" t="s">
        <v>45</v>
      </c>
      <c r="E12" s="30">
        <v>38430</v>
      </c>
      <c r="F12" s="31">
        <f>IF(COUNT(E12)=0,"---",43890-E12)</f>
        <v>5460</v>
      </c>
      <c r="G12" s="32" t="s">
        <v>167</v>
      </c>
      <c r="H12" s="33" t="s">
        <v>46</v>
      </c>
      <c r="I12" s="34">
        <v>1</v>
      </c>
      <c r="J12" s="151"/>
      <c r="K12" s="147">
        <v>3.1</v>
      </c>
      <c r="L12" s="147">
        <v>2.92</v>
      </c>
      <c r="M12" s="147">
        <v>3.62</v>
      </c>
      <c r="N12" s="150">
        <v>1</v>
      </c>
      <c r="O12" s="147">
        <v>3.78</v>
      </c>
      <c r="P12" s="147" t="s">
        <v>232</v>
      </c>
      <c r="Q12" s="147" t="s">
        <v>232</v>
      </c>
      <c r="R12" s="149">
        <f>MAX(K12:M12,O12:Q12)</f>
        <v>3.78</v>
      </c>
      <c r="S12" s="50">
        <f t="shared" si="0"/>
        <v>3.78</v>
      </c>
      <c r="T12" s="50">
        <f t="shared" si="0"/>
        <v>0</v>
      </c>
      <c r="U12" s="148" t="s">
        <v>49</v>
      </c>
      <c r="V12" s="147" t="s">
        <v>118</v>
      </c>
      <c r="W12" s="39"/>
      <c r="X12" s="39"/>
      <c r="Y12" s="39"/>
    </row>
    <row r="13" spans="1:25" ht="19.5" customHeight="1" x14ac:dyDescent="0.25">
      <c r="A13" s="229"/>
      <c r="B13" s="230"/>
      <c r="C13" s="231"/>
      <c r="D13" s="232"/>
      <c r="E13" s="233"/>
      <c r="F13" s="234"/>
      <c r="G13" s="235"/>
      <c r="H13" s="236"/>
      <c r="I13" s="237"/>
      <c r="J13" s="238"/>
      <c r="K13" s="239"/>
      <c r="L13" s="239"/>
      <c r="M13" s="239"/>
      <c r="N13" s="240"/>
      <c r="O13" s="239"/>
      <c r="P13" s="239"/>
      <c r="Q13" s="239"/>
      <c r="R13" s="241"/>
      <c r="S13" s="242"/>
      <c r="T13" s="242"/>
      <c r="U13" s="243"/>
      <c r="V13" s="239"/>
    </row>
    <row r="14" spans="1:25" ht="20.100000000000001" customHeight="1" x14ac:dyDescent="0.2">
      <c r="A14" s="59"/>
      <c r="B14" s="59"/>
      <c r="C14" s="116" t="s">
        <v>122</v>
      </c>
      <c r="D14" s="59"/>
      <c r="E14" s="61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</row>
    <row r="15" spans="1:25" ht="2.1" customHeight="1" x14ac:dyDescent="0.25">
      <c r="A15" s="59"/>
      <c r="B15" s="59"/>
      <c r="C15" s="59"/>
      <c r="D15" s="59"/>
      <c r="E15" s="61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</row>
    <row r="16" spans="1:25" ht="20.100000000000001" customHeight="1" x14ac:dyDescent="0.25">
      <c r="A16" s="117"/>
      <c r="B16" s="59"/>
      <c r="C16" s="59"/>
      <c r="D16" s="59"/>
      <c r="E16" s="153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63"/>
      <c r="S16" s="63"/>
      <c r="T16" s="63"/>
      <c r="U16" s="59"/>
      <c r="V16" s="59"/>
      <c r="W16" s="59"/>
      <c r="X16" s="59"/>
      <c r="Y16" s="59"/>
    </row>
    <row r="17" spans="1:25" ht="20.100000000000001" customHeight="1" x14ac:dyDescent="0.2">
      <c r="A17" s="175" t="s">
        <v>3</v>
      </c>
      <c r="B17" s="385" t="s">
        <v>4</v>
      </c>
      <c r="C17" s="387" t="s">
        <v>5</v>
      </c>
      <c r="D17" s="389" t="s">
        <v>6</v>
      </c>
      <c r="E17" s="391" t="s">
        <v>7</v>
      </c>
      <c r="F17" s="393" t="s">
        <v>8</v>
      </c>
      <c r="G17" s="393" t="s">
        <v>9</v>
      </c>
      <c r="H17" s="393" t="s">
        <v>10</v>
      </c>
      <c r="I17" s="393" t="s">
        <v>12</v>
      </c>
      <c r="J17" s="401" t="s">
        <v>13</v>
      </c>
      <c r="K17" s="398" t="s">
        <v>99</v>
      </c>
      <c r="L17" s="398"/>
      <c r="M17" s="398"/>
      <c r="N17" s="398"/>
      <c r="O17" s="398"/>
      <c r="P17" s="398"/>
      <c r="Q17" s="398"/>
      <c r="R17" s="399" t="s">
        <v>14</v>
      </c>
      <c r="S17" s="398" t="s">
        <v>15</v>
      </c>
      <c r="T17" s="398" t="s">
        <v>16</v>
      </c>
      <c r="U17" s="383" t="s">
        <v>17</v>
      </c>
      <c r="V17" s="400" t="s">
        <v>121</v>
      </c>
      <c r="W17" s="59"/>
      <c r="X17" s="59"/>
      <c r="Y17" s="59"/>
    </row>
    <row r="18" spans="1:25" ht="15" customHeight="1" x14ac:dyDescent="0.2">
      <c r="A18" s="92" t="s">
        <v>21</v>
      </c>
      <c r="B18" s="386"/>
      <c r="C18" s="388"/>
      <c r="D18" s="390"/>
      <c r="E18" s="392"/>
      <c r="F18" s="394"/>
      <c r="G18" s="394"/>
      <c r="H18" s="394"/>
      <c r="I18" s="394"/>
      <c r="J18" s="402"/>
      <c r="K18" s="279">
        <v>1</v>
      </c>
      <c r="L18" s="279">
        <v>2</v>
      </c>
      <c r="M18" s="279">
        <v>3</v>
      </c>
      <c r="N18" s="279" t="s">
        <v>100</v>
      </c>
      <c r="O18" s="279">
        <v>4</v>
      </c>
      <c r="P18" s="279">
        <v>5</v>
      </c>
      <c r="Q18" s="279">
        <v>6</v>
      </c>
      <c r="R18" s="399"/>
      <c r="S18" s="398"/>
      <c r="T18" s="398"/>
      <c r="U18" s="384"/>
      <c r="V18" s="400"/>
      <c r="W18" s="59"/>
      <c r="X18" s="59"/>
      <c r="Y18" s="59"/>
    </row>
    <row r="19" spans="1:25" s="36" customFormat="1" ht="20.100000000000001" customHeight="1" x14ac:dyDescent="0.2">
      <c r="A19" s="152">
        <v>1</v>
      </c>
      <c r="B19" s="29">
        <v>66</v>
      </c>
      <c r="C19" s="118" t="s">
        <v>47</v>
      </c>
      <c r="D19" s="119" t="s">
        <v>48</v>
      </c>
      <c r="E19" s="30">
        <v>23337</v>
      </c>
      <c r="F19" s="31">
        <f t="shared" ref="F19:F24" si="1">IF(COUNT(E19)=0,"---",43890-E19)</f>
        <v>20553</v>
      </c>
      <c r="G19" s="32" t="s">
        <v>180</v>
      </c>
      <c r="H19" s="33" t="s">
        <v>46</v>
      </c>
      <c r="I19" s="34">
        <v>1</v>
      </c>
      <c r="J19" s="151">
        <v>1.5488999999999999</v>
      </c>
      <c r="K19" s="147">
        <v>9.09</v>
      </c>
      <c r="L19" s="147">
        <v>8.8800000000000008</v>
      </c>
      <c r="M19" s="147">
        <v>8.9700000000000006</v>
      </c>
      <c r="N19" s="150">
        <v>4</v>
      </c>
      <c r="O19" s="147">
        <v>8.7799999999999994</v>
      </c>
      <c r="P19" s="147">
        <v>8.49</v>
      </c>
      <c r="Q19" s="147">
        <v>9.16</v>
      </c>
      <c r="R19" s="149">
        <f>MAX(K19:M19,O19:Q19)</f>
        <v>9.16</v>
      </c>
      <c r="S19" s="50">
        <f t="shared" ref="S19:T22" si="2">R19*I19</f>
        <v>9.16</v>
      </c>
      <c r="T19" s="50">
        <f t="shared" si="2"/>
        <v>14.187923999999999</v>
      </c>
      <c r="U19" s="148" t="s">
        <v>168</v>
      </c>
      <c r="V19" s="147" t="s">
        <v>118</v>
      </c>
      <c r="W19" s="39"/>
      <c r="X19" s="39"/>
      <c r="Y19" s="39"/>
    </row>
    <row r="20" spans="1:25" s="36" customFormat="1" ht="20.100000000000001" customHeight="1" x14ac:dyDescent="0.2">
      <c r="A20" s="152">
        <v>2</v>
      </c>
      <c r="B20" s="29">
        <v>40</v>
      </c>
      <c r="C20" s="118" t="s">
        <v>138</v>
      </c>
      <c r="D20" s="119" t="s">
        <v>139</v>
      </c>
      <c r="E20" s="30">
        <v>21128</v>
      </c>
      <c r="F20" s="31">
        <f t="shared" si="1"/>
        <v>22762</v>
      </c>
      <c r="G20" s="32" t="s">
        <v>24</v>
      </c>
      <c r="H20" s="33" t="s">
        <v>33</v>
      </c>
      <c r="I20" s="34">
        <v>1</v>
      </c>
      <c r="J20" s="151">
        <v>1.7515000000000001</v>
      </c>
      <c r="K20" s="147">
        <v>4.67</v>
      </c>
      <c r="L20" s="147">
        <v>4.76</v>
      </c>
      <c r="M20" s="147">
        <v>5.44</v>
      </c>
      <c r="N20" s="150">
        <v>2</v>
      </c>
      <c r="O20" s="147">
        <v>5.33</v>
      </c>
      <c r="P20" s="147">
        <v>5.82</v>
      </c>
      <c r="Q20" s="147">
        <v>5.85</v>
      </c>
      <c r="R20" s="149">
        <f>MAX(K20:M20,O20:Q20)</f>
        <v>5.85</v>
      </c>
      <c r="S20" s="50">
        <f t="shared" si="2"/>
        <v>5.85</v>
      </c>
      <c r="T20" s="50">
        <f t="shared" si="2"/>
        <v>10.246274999999999</v>
      </c>
      <c r="U20" s="148" t="s">
        <v>34</v>
      </c>
      <c r="V20" s="147" t="s">
        <v>118</v>
      </c>
      <c r="W20" s="39"/>
      <c r="X20" s="39"/>
      <c r="Y20" s="39"/>
    </row>
    <row r="21" spans="1:25" s="36" customFormat="1" ht="20.100000000000001" customHeight="1" x14ac:dyDescent="0.2">
      <c r="A21" s="152">
        <v>3</v>
      </c>
      <c r="B21" s="29">
        <v>61</v>
      </c>
      <c r="C21" s="118" t="s">
        <v>59</v>
      </c>
      <c r="D21" s="119" t="s">
        <v>60</v>
      </c>
      <c r="E21" s="30">
        <v>22772</v>
      </c>
      <c r="F21" s="31">
        <f t="shared" si="1"/>
        <v>21118</v>
      </c>
      <c r="G21" s="32" t="s">
        <v>181</v>
      </c>
      <c r="H21" s="33" t="s">
        <v>46</v>
      </c>
      <c r="I21" s="34">
        <v>1.1000000000000001</v>
      </c>
      <c r="J21" s="151">
        <v>1.5791999999999999</v>
      </c>
      <c r="K21" s="147">
        <v>5.62</v>
      </c>
      <c r="L21" s="147">
        <v>4.96</v>
      </c>
      <c r="M21" s="147">
        <v>5.78</v>
      </c>
      <c r="N21" s="150">
        <v>3</v>
      </c>
      <c r="O21" s="147">
        <v>4.51</v>
      </c>
      <c r="P21" s="147" t="s">
        <v>231</v>
      </c>
      <c r="Q21" s="147">
        <v>5.87</v>
      </c>
      <c r="R21" s="149">
        <f>MAX(K21:M21,O21:Q21)</f>
        <v>5.87</v>
      </c>
      <c r="S21" s="50">
        <f t="shared" si="2"/>
        <v>6.4570000000000007</v>
      </c>
      <c r="T21" s="50">
        <f t="shared" si="2"/>
        <v>10.196894400000001</v>
      </c>
      <c r="U21" s="148" t="s">
        <v>49</v>
      </c>
      <c r="V21" s="147" t="s">
        <v>118</v>
      </c>
      <c r="W21" s="39"/>
      <c r="X21" s="39"/>
      <c r="Y21" s="39"/>
    </row>
    <row r="22" spans="1:25" s="36" customFormat="1" ht="20.100000000000001" customHeight="1" x14ac:dyDescent="0.2">
      <c r="A22" s="152">
        <v>4</v>
      </c>
      <c r="B22" s="29">
        <v>39</v>
      </c>
      <c r="C22" s="118" t="s">
        <v>136</v>
      </c>
      <c r="D22" s="119" t="s">
        <v>137</v>
      </c>
      <c r="E22" s="30">
        <v>19659</v>
      </c>
      <c r="F22" s="31">
        <f t="shared" si="1"/>
        <v>24231</v>
      </c>
      <c r="G22" s="32" t="s">
        <v>24</v>
      </c>
      <c r="H22" s="33" t="s">
        <v>33</v>
      </c>
      <c r="I22" s="34">
        <v>1</v>
      </c>
      <c r="J22" s="151">
        <v>1.9194</v>
      </c>
      <c r="K22" s="147" t="s">
        <v>231</v>
      </c>
      <c r="L22" s="147">
        <v>5.12</v>
      </c>
      <c r="M22" s="147">
        <v>4.59</v>
      </c>
      <c r="N22" s="150">
        <v>1</v>
      </c>
      <c r="O22" s="147">
        <v>5.0999999999999996</v>
      </c>
      <c r="P22" s="147">
        <v>5.0999999999999996</v>
      </c>
      <c r="Q22" s="147">
        <v>5.03</v>
      </c>
      <c r="R22" s="149">
        <f>MAX(K22:M22,O22:Q22)</f>
        <v>5.12</v>
      </c>
      <c r="S22" s="50">
        <f t="shared" si="2"/>
        <v>5.12</v>
      </c>
      <c r="T22" s="50">
        <f t="shared" si="2"/>
        <v>9.8273279999999996</v>
      </c>
      <c r="U22" s="148" t="s">
        <v>34</v>
      </c>
      <c r="V22" s="147" t="s">
        <v>118</v>
      </c>
      <c r="W22" s="39"/>
      <c r="X22" s="39"/>
      <c r="Y22" s="39"/>
    </row>
    <row r="23" spans="1:25" s="36" customFormat="1" ht="20.100000000000001" customHeight="1" x14ac:dyDescent="0.2">
      <c r="A23" s="152"/>
      <c r="B23" s="29">
        <v>6</v>
      </c>
      <c r="C23" s="118" t="s">
        <v>40</v>
      </c>
      <c r="D23" s="119" t="s">
        <v>41</v>
      </c>
      <c r="E23" s="30">
        <v>22159</v>
      </c>
      <c r="F23" s="31">
        <f t="shared" si="1"/>
        <v>21731</v>
      </c>
      <c r="G23" s="32" t="s">
        <v>38</v>
      </c>
      <c r="H23" s="33" t="s">
        <v>42</v>
      </c>
      <c r="I23" s="34">
        <v>1</v>
      </c>
      <c r="J23" s="151">
        <v>1.6434</v>
      </c>
      <c r="K23" s="147"/>
      <c r="L23" s="147"/>
      <c r="M23" s="147"/>
      <c r="N23" s="150"/>
      <c r="O23" s="147"/>
      <c r="P23" s="147"/>
      <c r="Q23" s="147"/>
      <c r="R23" s="149" t="s">
        <v>227</v>
      </c>
      <c r="S23" s="50"/>
      <c r="T23" s="50"/>
      <c r="U23" s="148" t="s">
        <v>171</v>
      </c>
      <c r="V23" s="147" t="s">
        <v>118</v>
      </c>
      <c r="W23" s="39"/>
      <c r="X23" s="39"/>
      <c r="Y23" s="39"/>
    </row>
    <row r="24" spans="1:25" s="36" customFormat="1" ht="20.100000000000001" customHeight="1" x14ac:dyDescent="0.2">
      <c r="A24" s="152"/>
      <c r="B24" s="29">
        <v>5</v>
      </c>
      <c r="C24" s="118" t="s">
        <v>101</v>
      </c>
      <c r="D24" s="119" t="s">
        <v>102</v>
      </c>
      <c r="E24" s="30">
        <v>25190</v>
      </c>
      <c r="F24" s="31">
        <f t="shared" si="1"/>
        <v>18700</v>
      </c>
      <c r="G24" s="32" t="s">
        <v>38</v>
      </c>
      <c r="H24" s="33" t="s">
        <v>42</v>
      </c>
      <c r="I24" s="34">
        <v>1</v>
      </c>
      <c r="J24" s="151">
        <v>1.4117</v>
      </c>
      <c r="K24" s="147"/>
      <c r="L24" s="147"/>
      <c r="M24" s="147"/>
      <c r="N24" s="150"/>
      <c r="O24" s="147"/>
      <c r="P24" s="147"/>
      <c r="Q24" s="147"/>
      <c r="R24" s="149" t="s">
        <v>227</v>
      </c>
      <c r="S24" s="50"/>
      <c r="T24" s="50"/>
      <c r="U24" s="148" t="s">
        <v>66</v>
      </c>
      <c r="V24" s="147" t="s">
        <v>118</v>
      </c>
      <c r="W24" s="39"/>
      <c r="X24" s="39"/>
      <c r="Y24" s="39"/>
    </row>
  </sheetData>
  <mergeCells count="30">
    <mergeCell ref="C7:C8"/>
    <mergeCell ref="D7:D8"/>
    <mergeCell ref="E7:E8"/>
    <mergeCell ref="F7:F8"/>
    <mergeCell ref="G7:G8"/>
    <mergeCell ref="S7:S8"/>
    <mergeCell ref="T7:T8"/>
    <mergeCell ref="U7:U8"/>
    <mergeCell ref="V7:V8"/>
    <mergeCell ref="B17:B18"/>
    <mergeCell ref="C17:C18"/>
    <mergeCell ref="D17:D18"/>
    <mergeCell ref="E17:E18"/>
    <mergeCell ref="F17:F18"/>
    <mergeCell ref="G17:G18"/>
    <mergeCell ref="H7:H8"/>
    <mergeCell ref="I7:I8"/>
    <mergeCell ref="J7:J8"/>
    <mergeCell ref="K7:Q7"/>
    <mergeCell ref="R7:R8"/>
    <mergeCell ref="B7:B8"/>
    <mergeCell ref="S17:S18"/>
    <mergeCell ref="T17:T18"/>
    <mergeCell ref="U17:U18"/>
    <mergeCell ref="V17:V18"/>
    <mergeCell ref="H17:H18"/>
    <mergeCell ref="I17:I18"/>
    <mergeCell ref="J17:J18"/>
    <mergeCell ref="K17:Q17"/>
    <mergeCell ref="R17:R1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showZeros="0" workbookViewId="0">
      <selection activeCell="B5" sqref="B5"/>
    </sheetView>
  </sheetViews>
  <sheetFormatPr defaultColWidth="9.140625" defaultRowHeight="12.75" x14ac:dyDescent="0.2"/>
  <cols>
    <col min="1" max="1" width="4.85546875" style="155" customWidth="1"/>
    <col min="2" max="2" width="3.28515625" style="155" customWidth="1"/>
    <col min="3" max="3" width="9.28515625" style="155" customWidth="1"/>
    <col min="4" max="4" width="12" style="155" customWidth="1"/>
    <col min="5" max="5" width="8.85546875" style="156" customWidth="1"/>
    <col min="6" max="6" width="4.140625" style="155" customWidth="1"/>
    <col min="7" max="7" width="4" style="155" customWidth="1"/>
    <col min="8" max="8" width="8.140625" style="155" customWidth="1"/>
    <col min="9" max="9" width="6.42578125" style="155" customWidth="1"/>
    <col min="10" max="10" width="4.42578125" style="155" customWidth="1"/>
    <col min="11" max="11" width="4.7109375" style="155" customWidth="1"/>
    <col min="12" max="12" width="5.5703125" style="155" customWidth="1"/>
    <col min="13" max="13" width="5.42578125" style="155" customWidth="1"/>
    <col min="14" max="14" width="5.5703125" style="155" customWidth="1"/>
    <col min="15" max="15" width="4.140625" style="155" hidden="1" customWidth="1"/>
    <col min="16" max="18" width="5.5703125" style="155" customWidth="1"/>
    <col min="19" max="20" width="5.85546875" style="155" customWidth="1"/>
    <col min="21" max="21" width="5.42578125" style="155" customWidth="1"/>
    <col min="22" max="22" width="11.28515625" style="155" customWidth="1"/>
    <col min="23" max="23" width="5.28515625" style="155" customWidth="1"/>
    <col min="24" max="27" width="9.5703125" style="155" customWidth="1"/>
    <col min="28" max="16384" width="9.140625" style="155"/>
  </cols>
  <sheetData>
    <row r="1" spans="1:27" ht="20.25" customHeight="1" x14ac:dyDescent="0.3">
      <c r="A1" s="186" t="s">
        <v>241</v>
      </c>
      <c r="C1" s="184"/>
      <c r="D1" s="184"/>
      <c r="E1" s="185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</row>
    <row r="2" spans="1:27" ht="12.75" customHeight="1" x14ac:dyDescent="0.25">
      <c r="C2" s="251" t="s">
        <v>223</v>
      </c>
      <c r="D2" s="181"/>
      <c r="E2" s="182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</row>
    <row r="3" spans="1:27" ht="12.75" customHeight="1" x14ac:dyDescent="0.25">
      <c r="B3" s="183"/>
      <c r="C3" s="181"/>
      <c r="D3" s="181"/>
      <c r="E3" s="182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</row>
    <row r="5" spans="1:27" ht="20.100000000000001" customHeight="1" x14ac:dyDescent="0.2">
      <c r="A5" s="174"/>
      <c r="B5" s="174"/>
      <c r="C5" s="180" t="s">
        <v>221</v>
      </c>
      <c r="D5" s="174"/>
      <c r="E5" s="179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</row>
    <row r="6" spans="1:27" ht="2.1" customHeight="1" x14ac:dyDescent="0.25">
      <c r="A6" s="174"/>
      <c r="B6" s="174"/>
      <c r="C6" s="174"/>
      <c r="D6" s="174"/>
      <c r="E6" s="179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</row>
    <row r="7" spans="1:27" ht="20.100000000000001" customHeight="1" x14ac:dyDescent="0.25">
      <c r="A7" s="178"/>
      <c r="B7" s="174"/>
      <c r="C7" s="174"/>
      <c r="D7" s="174"/>
      <c r="E7" s="177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6"/>
      <c r="T7" s="176"/>
      <c r="U7" s="176"/>
      <c r="V7" s="174"/>
      <c r="W7" s="174"/>
      <c r="X7" s="174"/>
      <c r="Y7" s="174"/>
      <c r="Z7" s="174"/>
      <c r="AA7" s="174"/>
    </row>
    <row r="8" spans="1:27" ht="20.100000000000001" customHeight="1" x14ac:dyDescent="0.2">
      <c r="A8" s="175" t="s">
        <v>3</v>
      </c>
      <c r="B8" s="410" t="s">
        <v>4</v>
      </c>
      <c r="C8" s="412" t="s">
        <v>5</v>
      </c>
      <c r="D8" s="414" t="s">
        <v>6</v>
      </c>
      <c r="E8" s="416" t="s">
        <v>7</v>
      </c>
      <c r="F8" s="404" t="s">
        <v>8</v>
      </c>
      <c r="G8" s="404" t="s">
        <v>9</v>
      </c>
      <c r="H8" s="404" t="s">
        <v>10</v>
      </c>
      <c r="I8" s="280"/>
      <c r="J8" s="404" t="s">
        <v>12</v>
      </c>
      <c r="K8" s="406" t="s">
        <v>13</v>
      </c>
      <c r="L8" s="408" t="s">
        <v>99</v>
      </c>
      <c r="M8" s="408"/>
      <c r="N8" s="408"/>
      <c r="O8" s="408"/>
      <c r="P8" s="408"/>
      <c r="Q8" s="408"/>
      <c r="R8" s="408"/>
      <c r="S8" s="409" t="s">
        <v>14</v>
      </c>
      <c r="T8" s="408" t="s">
        <v>15</v>
      </c>
      <c r="U8" s="408" t="s">
        <v>16</v>
      </c>
      <c r="V8" s="383" t="s">
        <v>17</v>
      </c>
      <c r="W8" s="403" t="s">
        <v>121</v>
      </c>
      <c r="X8" s="174"/>
      <c r="Y8" s="174"/>
      <c r="Z8" s="174"/>
      <c r="AA8" s="174"/>
    </row>
    <row r="9" spans="1:27" ht="15" customHeight="1" x14ac:dyDescent="0.2">
      <c r="A9" s="275" t="s">
        <v>19</v>
      </c>
      <c r="B9" s="411"/>
      <c r="C9" s="413"/>
      <c r="D9" s="415"/>
      <c r="E9" s="417"/>
      <c r="F9" s="405"/>
      <c r="G9" s="405"/>
      <c r="H9" s="405"/>
      <c r="I9" s="281"/>
      <c r="J9" s="405"/>
      <c r="K9" s="407"/>
      <c r="L9" s="282">
        <v>1</v>
      </c>
      <c r="M9" s="282">
        <v>2</v>
      </c>
      <c r="N9" s="282">
        <v>3</v>
      </c>
      <c r="O9" s="282" t="s">
        <v>100</v>
      </c>
      <c r="P9" s="282">
        <v>4</v>
      </c>
      <c r="Q9" s="282">
        <v>5</v>
      </c>
      <c r="R9" s="282">
        <v>6</v>
      </c>
      <c r="S9" s="409"/>
      <c r="T9" s="408"/>
      <c r="U9" s="408"/>
      <c r="V9" s="384"/>
      <c r="W9" s="403"/>
      <c r="X9" s="174"/>
      <c r="Y9" s="174"/>
      <c r="Z9" s="174"/>
      <c r="AA9" s="174"/>
    </row>
    <row r="10" spans="1:27" s="157" customFormat="1" ht="20.100000000000001" customHeight="1" x14ac:dyDescent="0.2">
      <c r="A10" s="173">
        <v>1</v>
      </c>
      <c r="B10" s="172">
        <v>53</v>
      </c>
      <c r="C10" s="171" t="s">
        <v>187</v>
      </c>
      <c r="D10" s="170" t="s">
        <v>188</v>
      </c>
      <c r="E10" s="169">
        <v>37447</v>
      </c>
      <c r="F10" s="168">
        <f>IF(COUNT(E10)=0,"---",43890-E10)</f>
        <v>6443</v>
      </c>
      <c r="G10" s="167" t="s">
        <v>24</v>
      </c>
      <c r="H10" s="166" t="s">
        <v>144</v>
      </c>
      <c r="I10" s="166"/>
      <c r="J10" s="165">
        <v>1</v>
      </c>
      <c r="K10" s="164"/>
      <c r="L10" s="161">
        <v>3.94</v>
      </c>
      <c r="M10" s="161">
        <v>3.78</v>
      </c>
      <c r="N10" s="161">
        <v>4.09</v>
      </c>
      <c r="O10" s="163"/>
      <c r="P10" s="161">
        <v>3.77</v>
      </c>
      <c r="Q10" s="161">
        <v>2.9</v>
      </c>
      <c r="R10" s="161" t="s">
        <v>231</v>
      </c>
      <c r="S10" s="162">
        <f>MAX(L10:R10)</f>
        <v>4.09</v>
      </c>
      <c r="T10" s="161">
        <f>S10*J10</f>
        <v>4.09</v>
      </c>
      <c r="U10" s="161"/>
      <c r="V10" s="160" t="s">
        <v>166</v>
      </c>
      <c r="W10" s="159" t="s">
        <v>220</v>
      </c>
      <c r="X10" s="158"/>
      <c r="Y10" s="158"/>
      <c r="Z10" s="158"/>
      <c r="AA10" s="158"/>
    </row>
    <row r="11" spans="1:27" s="157" customFormat="1" ht="20.100000000000001" customHeight="1" x14ac:dyDescent="0.25">
      <c r="A11" s="173" t="s">
        <v>243</v>
      </c>
      <c r="B11" s="172">
        <v>13</v>
      </c>
      <c r="C11" s="171" t="s">
        <v>184</v>
      </c>
      <c r="D11" s="170" t="s">
        <v>185</v>
      </c>
      <c r="E11" s="169">
        <v>38582</v>
      </c>
      <c r="F11" s="168">
        <f>IF(COUNT(E11)=0,"---",43890-E11)</f>
        <v>5308</v>
      </c>
      <c r="G11" s="167" t="s">
        <v>57</v>
      </c>
      <c r="H11" s="166" t="s">
        <v>42</v>
      </c>
      <c r="I11" s="166"/>
      <c r="J11" s="165">
        <v>1.1000000000000001</v>
      </c>
      <c r="K11" s="164"/>
      <c r="L11" s="161">
        <v>4.6500000000000004</v>
      </c>
      <c r="M11" s="161">
        <v>6.01</v>
      </c>
      <c r="N11" s="161">
        <v>5.81</v>
      </c>
      <c r="O11" s="163"/>
      <c r="P11" s="161">
        <v>5.24</v>
      </c>
      <c r="Q11" s="161" t="s">
        <v>231</v>
      </c>
      <c r="R11" s="161">
        <v>5.38</v>
      </c>
      <c r="S11" s="162">
        <f>MAX(L11:R11)</f>
        <v>6.01</v>
      </c>
      <c r="T11" s="161">
        <f>S11*J11</f>
        <v>6.6110000000000007</v>
      </c>
      <c r="U11" s="161"/>
      <c r="V11" s="160" t="s">
        <v>171</v>
      </c>
      <c r="W11" s="159" t="s">
        <v>244</v>
      </c>
      <c r="X11" s="158"/>
      <c r="Y11" s="158"/>
      <c r="Z11" s="158"/>
      <c r="AA11" s="158"/>
    </row>
    <row r="12" spans="1:27" ht="14.45" x14ac:dyDescent="0.3">
      <c r="B12" s="254"/>
      <c r="C12" s="255"/>
      <c r="D12" s="256"/>
      <c r="E12" s="257"/>
      <c r="F12" s="258"/>
      <c r="G12"/>
      <c r="H12"/>
      <c r="I12"/>
      <c r="J12" s="259"/>
      <c r="V12"/>
      <c r="W12"/>
      <c r="X12"/>
    </row>
    <row r="14" spans="1:27" ht="20.100000000000001" customHeight="1" x14ac:dyDescent="0.2">
      <c r="A14" s="174"/>
      <c r="B14" s="174"/>
      <c r="C14" s="180" t="s">
        <v>125</v>
      </c>
      <c r="D14" s="174"/>
      <c r="E14" s="179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</row>
    <row r="15" spans="1:27" ht="2.1" customHeight="1" x14ac:dyDescent="0.25">
      <c r="A15" s="174"/>
      <c r="B15" s="174"/>
      <c r="C15" s="174"/>
      <c r="D15" s="174"/>
      <c r="E15" s="179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</row>
    <row r="16" spans="1:27" ht="20.100000000000001" customHeight="1" x14ac:dyDescent="0.25">
      <c r="A16" s="178"/>
      <c r="B16" s="174"/>
      <c r="C16" s="174"/>
      <c r="D16" s="174"/>
      <c r="E16" s="177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6"/>
      <c r="T16" s="176"/>
      <c r="U16" s="176"/>
      <c r="V16" s="174"/>
      <c r="W16" s="174"/>
      <c r="X16" s="174"/>
      <c r="Y16" s="174"/>
      <c r="Z16" s="174"/>
      <c r="AA16" s="174"/>
    </row>
    <row r="17" spans="1:27" ht="20.100000000000001" customHeight="1" x14ac:dyDescent="0.2">
      <c r="A17" s="175" t="s">
        <v>3</v>
      </c>
      <c r="B17" s="410" t="s">
        <v>4</v>
      </c>
      <c r="C17" s="412" t="s">
        <v>5</v>
      </c>
      <c r="D17" s="414" t="s">
        <v>6</v>
      </c>
      <c r="E17" s="416" t="s">
        <v>7</v>
      </c>
      <c r="F17" s="404" t="s">
        <v>8</v>
      </c>
      <c r="G17" s="404" t="s">
        <v>9</v>
      </c>
      <c r="H17" s="404" t="s">
        <v>10</v>
      </c>
      <c r="I17" s="280"/>
      <c r="J17" s="404" t="s">
        <v>12</v>
      </c>
      <c r="K17" s="406" t="s">
        <v>13</v>
      </c>
      <c r="L17" s="408" t="s">
        <v>99</v>
      </c>
      <c r="M17" s="408"/>
      <c r="N17" s="408"/>
      <c r="O17" s="408"/>
      <c r="P17" s="408"/>
      <c r="Q17" s="408"/>
      <c r="R17" s="408"/>
      <c r="S17" s="409" t="s">
        <v>14</v>
      </c>
      <c r="T17" s="408" t="s">
        <v>15</v>
      </c>
      <c r="U17" s="408" t="s">
        <v>16</v>
      </c>
      <c r="V17" s="383" t="s">
        <v>17</v>
      </c>
      <c r="W17" s="403" t="s">
        <v>121</v>
      </c>
      <c r="X17" s="174"/>
      <c r="Y17" s="174"/>
      <c r="Z17" s="174"/>
      <c r="AA17" s="174"/>
    </row>
    <row r="18" spans="1:27" ht="15" customHeight="1" x14ac:dyDescent="0.2">
      <c r="A18" s="92" t="s">
        <v>21</v>
      </c>
      <c r="B18" s="411"/>
      <c r="C18" s="413"/>
      <c r="D18" s="415"/>
      <c r="E18" s="417"/>
      <c r="F18" s="405"/>
      <c r="G18" s="405"/>
      <c r="H18" s="405"/>
      <c r="I18" s="281"/>
      <c r="J18" s="405"/>
      <c r="K18" s="407"/>
      <c r="L18" s="282">
        <v>1</v>
      </c>
      <c r="M18" s="282">
        <v>2</v>
      </c>
      <c r="N18" s="282">
        <v>3</v>
      </c>
      <c r="O18" s="282" t="s">
        <v>100</v>
      </c>
      <c r="P18" s="282">
        <v>4</v>
      </c>
      <c r="Q18" s="282">
        <v>5</v>
      </c>
      <c r="R18" s="282">
        <v>6</v>
      </c>
      <c r="S18" s="409"/>
      <c r="T18" s="408"/>
      <c r="U18" s="408"/>
      <c r="V18" s="384"/>
      <c r="W18" s="403"/>
      <c r="X18" s="174"/>
      <c r="Y18" s="174"/>
      <c r="Z18" s="174"/>
      <c r="AA18" s="174"/>
    </row>
    <row r="19" spans="1:27" s="157" customFormat="1" ht="20.100000000000001" customHeight="1" x14ac:dyDescent="0.2">
      <c r="A19" s="173">
        <v>1</v>
      </c>
      <c r="B19" s="172">
        <v>67</v>
      </c>
      <c r="C19" s="171" t="s">
        <v>145</v>
      </c>
      <c r="D19" s="170" t="s">
        <v>146</v>
      </c>
      <c r="E19" s="169">
        <v>19298</v>
      </c>
      <c r="F19" s="168">
        <f t="shared" ref="F19:F26" si="0">IF(COUNT(E19)=0,"---",43890-E19)</f>
        <v>24592</v>
      </c>
      <c r="G19" s="167" t="s">
        <v>180</v>
      </c>
      <c r="H19" s="166" t="s">
        <v>46</v>
      </c>
      <c r="I19" s="166"/>
      <c r="J19" s="165">
        <v>1</v>
      </c>
      <c r="K19" s="165">
        <v>1.5719000000000001</v>
      </c>
      <c r="L19" s="161">
        <v>7.49</v>
      </c>
      <c r="M19" s="161" t="s">
        <v>231</v>
      </c>
      <c r="N19" s="161">
        <v>7.74</v>
      </c>
      <c r="O19" s="163"/>
      <c r="P19" s="161">
        <v>7.85</v>
      </c>
      <c r="Q19" s="161">
        <v>7.75</v>
      </c>
      <c r="R19" s="161">
        <v>7.85</v>
      </c>
      <c r="S19" s="162">
        <f t="shared" ref="S19:S26" si="1">MAX(L19:R19)</f>
        <v>7.85</v>
      </c>
      <c r="T19" s="161">
        <f t="shared" ref="T19:U26" si="2">S19*J19</f>
        <v>7.85</v>
      </c>
      <c r="U19" s="161">
        <f t="shared" si="2"/>
        <v>12.339415000000001</v>
      </c>
      <c r="V19" s="160" t="s">
        <v>49</v>
      </c>
      <c r="W19" s="159" t="s">
        <v>220</v>
      </c>
      <c r="X19" s="158"/>
      <c r="Y19" s="158"/>
      <c r="Z19" s="158"/>
      <c r="AA19" s="158"/>
    </row>
    <row r="20" spans="1:27" s="157" customFormat="1" ht="20.100000000000001" customHeight="1" x14ac:dyDescent="0.25">
      <c r="A20" s="173">
        <v>2</v>
      </c>
      <c r="B20" s="172">
        <v>1</v>
      </c>
      <c r="C20" s="171" t="s">
        <v>67</v>
      </c>
      <c r="D20" s="170" t="s">
        <v>68</v>
      </c>
      <c r="E20" s="169">
        <v>21585</v>
      </c>
      <c r="F20" s="168">
        <f t="shared" si="0"/>
        <v>22305</v>
      </c>
      <c r="G20" s="167" t="s">
        <v>57</v>
      </c>
      <c r="H20" s="166" t="s">
        <v>42</v>
      </c>
      <c r="I20" s="166"/>
      <c r="J20" s="165">
        <v>1.1000000000000001</v>
      </c>
      <c r="K20" s="165">
        <v>1.3061</v>
      </c>
      <c r="L20" s="161">
        <v>7.82</v>
      </c>
      <c r="M20" s="161">
        <v>8.1999999999999993</v>
      </c>
      <c r="N20" s="161">
        <v>8.26</v>
      </c>
      <c r="O20" s="163"/>
      <c r="P20" s="161">
        <v>7.75</v>
      </c>
      <c r="Q20" s="161">
        <v>8.23</v>
      </c>
      <c r="R20" s="161">
        <v>8.16</v>
      </c>
      <c r="S20" s="162">
        <f t="shared" si="1"/>
        <v>8.26</v>
      </c>
      <c r="T20" s="161">
        <f t="shared" si="2"/>
        <v>9.0860000000000003</v>
      </c>
      <c r="U20" s="161">
        <f t="shared" si="2"/>
        <v>11.8672246</v>
      </c>
      <c r="V20" s="160" t="s">
        <v>171</v>
      </c>
      <c r="W20" s="159" t="s">
        <v>220</v>
      </c>
      <c r="X20" s="158"/>
      <c r="Y20" s="158"/>
      <c r="Z20" s="158"/>
      <c r="AA20" s="158"/>
    </row>
    <row r="21" spans="1:27" s="157" customFormat="1" ht="20.100000000000001" customHeight="1" x14ac:dyDescent="0.2">
      <c r="A21" s="173">
        <v>3</v>
      </c>
      <c r="B21" s="172">
        <v>60</v>
      </c>
      <c r="C21" s="171" t="s">
        <v>95</v>
      </c>
      <c r="D21" s="170" t="s">
        <v>147</v>
      </c>
      <c r="E21" s="169">
        <v>21607</v>
      </c>
      <c r="F21" s="168">
        <f t="shared" si="0"/>
        <v>22283</v>
      </c>
      <c r="G21" s="167" t="s">
        <v>195</v>
      </c>
      <c r="H21" s="166" t="s">
        <v>46</v>
      </c>
      <c r="I21" s="166"/>
      <c r="J21" s="165">
        <v>1</v>
      </c>
      <c r="K21" s="165">
        <v>1.3061</v>
      </c>
      <c r="L21" s="161">
        <v>7.45</v>
      </c>
      <c r="M21" s="161">
        <v>7.7</v>
      </c>
      <c r="N21" s="161">
        <v>7.57</v>
      </c>
      <c r="O21" s="163"/>
      <c r="P21" s="161" t="s">
        <v>231</v>
      </c>
      <c r="Q21" s="161">
        <v>7.18</v>
      </c>
      <c r="R21" s="161">
        <v>7.81</v>
      </c>
      <c r="S21" s="162">
        <f t="shared" si="1"/>
        <v>7.81</v>
      </c>
      <c r="T21" s="161">
        <f t="shared" si="2"/>
        <v>7.81</v>
      </c>
      <c r="U21" s="161">
        <f t="shared" si="2"/>
        <v>10.200640999999999</v>
      </c>
      <c r="V21" s="160" t="s">
        <v>49</v>
      </c>
      <c r="W21" s="159" t="s">
        <v>220</v>
      </c>
      <c r="X21" s="158"/>
      <c r="Y21" s="158"/>
      <c r="Z21" s="158"/>
      <c r="AA21" s="158"/>
    </row>
    <row r="22" spans="1:27" s="157" customFormat="1" ht="20.100000000000001" customHeight="1" x14ac:dyDescent="0.2">
      <c r="A22" s="173">
        <v>4</v>
      </c>
      <c r="B22" s="172">
        <v>57</v>
      </c>
      <c r="C22" s="171" t="s">
        <v>73</v>
      </c>
      <c r="D22" s="170" t="s">
        <v>74</v>
      </c>
      <c r="E22" s="169">
        <v>22836</v>
      </c>
      <c r="F22" s="168">
        <f t="shared" si="0"/>
        <v>21054</v>
      </c>
      <c r="G22" s="167" t="s">
        <v>194</v>
      </c>
      <c r="H22" s="166" t="s">
        <v>46</v>
      </c>
      <c r="I22" s="166"/>
      <c r="J22" s="165">
        <v>1.1000000000000001</v>
      </c>
      <c r="K22" s="165">
        <v>1.3325</v>
      </c>
      <c r="L22" s="161">
        <v>6.59</v>
      </c>
      <c r="M22" s="161">
        <v>5.54</v>
      </c>
      <c r="N22" s="161">
        <v>6.5</v>
      </c>
      <c r="O22" s="163"/>
      <c r="P22" s="161">
        <v>6.82</v>
      </c>
      <c r="Q22" s="161">
        <v>6.8</v>
      </c>
      <c r="R22" s="161" t="s">
        <v>231</v>
      </c>
      <c r="S22" s="162">
        <f t="shared" si="1"/>
        <v>6.82</v>
      </c>
      <c r="T22" s="161">
        <f t="shared" si="2"/>
        <v>7.5020000000000007</v>
      </c>
      <c r="U22" s="161">
        <f t="shared" si="2"/>
        <v>9.9964150000000007</v>
      </c>
      <c r="V22" s="160" t="s">
        <v>49</v>
      </c>
      <c r="W22" s="159" t="s">
        <v>219</v>
      </c>
      <c r="X22" s="158"/>
      <c r="Y22" s="158"/>
      <c r="Z22" s="158"/>
      <c r="AA22" s="158"/>
    </row>
    <row r="23" spans="1:27" s="157" customFormat="1" ht="20.100000000000001" customHeight="1" x14ac:dyDescent="0.25">
      <c r="A23" s="173">
        <v>5</v>
      </c>
      <c r="B23" s="172">
        <v>3</v>
      </c>
      <c r="C23" s="171" t="s">
        <v>124</v>
      </c>
      <c r="D23" s="170" t="s">
        <v>123</v>
      </c>
      <c r="E23" s="169">
        <v>19341</v>
      </c>
      <c r="F23" s="168">
        <f t="shared" si="0"/>
        <v>24549</v>
      </c>
      <c r="G23" s="167" t="s">
        <v>38</v>
      </c>
      <c r="H23" s="166" t="s">
        <v>42</v>
      </c>
      <c r="I23" s="166"/>
      <c r="J23" s="165">
        <v>1</v>
      </c>
      <c r="K23" s="165">
        <v>1.5719000000000001</v>
      </c>
      <c r="L23" s="161">
        <v>5.49</v>
      </c>
      <c r="M23" s="161">
        <v>6.26</v>
      </c>
      <c r="N23" s="161">
        <v>6.07</v>
      </c>
      <c r="O23" s="163"/>
      <c r="P23" s="161">
        <v>6.2</v>
      </c>
      <c r="Q23" s="161">
        <v>6</v>
      </c>
      <c r="R23" s="161">
        <v>5.87</v>
      </c>
      <c r="S23" s="162">
        <f t="shared" si="1"/>
        <v>6.26</v>
      </c>
      <c r="T23" s="161">
        <f t="shared" si="2"/>
        <v>6.26</v>
      </c>
      <c r="U23" s="161">
        <f t="shared" si="2"/>
        <v>9.8400940000000006</v>
      </c>
      <c r="V23" s="160" t="s">
        <v>171</v>
      </c>
      <c r="W23" s="159" t="s">
        <v>220</v>
      </c>
      <c r="X23" s="158"/>
      <c r="Y23" s="158"/>
      <c r="Z23" s="158"/>
      <c r="AA23" s="158"/>
    </row>
    <row r="24" spans="1:27" s="157" customFormat="1" ht="20.100000000000001" customHeight="1" x14ac:dyDescent="0.2">
      <c r="A24" s="173">
        <v>6</v>
      </c>
      <c r="B24" s="172">
        <v>34</v>
      </c>
      <c r="C24" s="171" t="s">
        <v>211</v>
      </c>
      <c r="D24" s="170" t="s">
        <v>212</v>
      </c>
      <c r="E24" s="169">
        <v>23542</v>
      </c>
      <c r="F24" s="168">
        <f t="shared" si="0"/>
        <v>20348</v>
      </c>
      <c r="G24" s="167" t="s">
        <v>180</v>
      </c>
      <c r="H24" s="166" t="s">
        <v>33</v>
      </c>
      <c r="I24" s="166"/>
      <c r="J24" s="165">
        <v>1</v>
      </c>
      <c r="K24" s="165">
        <v>1.2736000000000001</v>
      </c>
      <c r="L24" s="161">
        <v>7.17</v>
      </c>
      <c r="M24" s="161" t="s">
        <v>232</v>
      </c>
      <c r="N24" s="161" t="s">
        <v>232</v>
      </c>
      <c r="O24" s="163"/>
      <c r="P24" s="161" t="s">
        <v>232</v>
      </c>
      <c r="Q24" s="161" t="s">
        <v>232</v>
      </c>
      <c r="R24" s="161" t="s">
        <v>232</v>
      </c>
      <c r="S24" s="162">
        <f t="shared" si="1"/>
        <v>7.17</v>
      </c>
      <c r="T24" s="161">
        <f t="shared" si="2"/>
        <v>7.17</v>
      </c>
      <c r="U24" s="161">
        <f t="shared" si="2"/>
        <v>9.1317120000000003</v>
      </c>
      <c r="V24" s="160" t="s">
        <v>34</v>
      </c>
      <c r="W24" s="159" t="s">
        <v>219</v>
      </c>
      <c r="X24" s="158"/>
      <c r="Y24" s="158"/>
      <c r="Z24" s="158"/>
      <c r="AA24" s="158"/>
    </row>
    <row r="25" spans="1:27" s="157" customFormat="1" ht="20.100000000000001" customHeight="1" x14ac:dyDescent="0.2">
      <c r="A25" s="173">
        <v>7</v>
      </c>
      <c r="B25" s="172">
        <v>4</v>
      </c>
      <c r="C25" s="171" t="s">
        <v>64</v>
      </c>
      <c r="D25" s="170" t="s">
        <v>79</v>
      </c>
      <c r="E25" s="169">
        <v>23311</v>
      </c>
      <c r="F25" s="168">
        <f t="shared" si="0"/>
        <v>20579</v>
      </c>
      <c r="G25" s="167" t="s">
        <v>38</v>
      </c>
      <c r="H25" s="166" t="s">
        <v>42</v>
      </c>
      <c r="I25" s="166"/>
      <c r="J25" s="165">
        <v>1</v>
      </c>
      <c r="K25" s="165">
        <v>1.3025</v>
      </c>
      <c r="L25" s="161">
        <v>6.02</v>
      </c>
      <c r="M25" s="161" t="s">
        <v>231</v>
      </c>
      <c r="N25" s="161">
        <v>6.4</v>
      </c>
      <c r="O25" s="163"/>
      <c r="P25" s="161" t="s">
        <v>232</v>
      </c>
      <c r="Q25" s="161" t="s">
        <v>232</v>
      </c>
      <c r="R25" s="161" t="s">
        <v>232</v>
      </c>
      <c r="S25" s="162">
        <f t="shared" si="1"/>
        <v>6.4</v>
      </c>
      <c r="T25" s="161">
        <f t="shared" si="2"/>
        <v>6.4</v>
      </c>
      <c r="U25" s="161">
        <f t="shared" si="2"/>
        <v>8.3360000000000003</v>
      </c>
      <c r="V25" s="160" t="s">
        <v>171</v>
      </c>
      <c r="W25" s="159" t="s">
        <v>219</v>
      </c>
      <c r="X25" s="158"/>
      <c r="Y25" s="158"/>
      <c r="Z25" s="158"/>
      <c r="AA25" s="158"/>
    </row>
    <row r="26" spans="1:27" s="157" customFormat="1" ht="20.100000000000001" customHeight="1" x14ac:dyDescent="0.2">
      <c r="A26" s="173">
        <v>8</v>
      </c>
      <c r="B26" s="172">
        <v>14</v>
      </c>
      <c r="C26" s="171" t="s">
        <v>82</v>
      </c>
      <c r="D26" s="170" t="s">
        <v>210</v>
      </c>
      <c r="E26" s="169">
        <v>24809</v>
      </c>
      <c r="F26" s="168">
        <f t="shared" si="0"/>
        <v>19081</v>
      </c>
      <c r="G26" s="167" t="s">
        <v>38</v>
      </c>
      <c r="H26" s="166" t="s">
        <v>39</v>
      </c>
      <c r="I26" s="166"/>
      <c r="J26" s="165">
        <v>1</v>
      </c>
      <c r="K26" s="165">
        <v>1.1943999999999999</v>
      </c>
      <c r="L26" s="161">
        <v>6.36</v>
      </c>
      <c r="M26" s="161">
        <v>6.56</v>
      </c>
      <c r="N26" s="161">
        <v>6.27</v>
      </c>
      <c r="O26" s="163"/>
      <c r="P26" s="161">
        <v>6.16</v>
      </c>
      <c r="Q26" s="161">
        <v>6.56</v>
      </c>
      <c r="R26" s="161">
        <v>6.36</v>
      </c>
      <c r="S26" s="162">
        <f t="shared" si="1"/>
        <v>6.56</v>
      </c>
      <c r="T26" s="161">
        <f t="shared" si="2"/>
        <v>6.56</v>
      </c>
      <c r="U26" s="161">
        <f t="shared" si="2"/>
        <v>7.8352639999999987</v>
      </c>
      <c r="V26" s="160" t="s">
        <v>172</v>
      </c>
      <c r="W26" s="159" t="s">
        <v>219</v>
      </c>
      <c r="X26" s="158"/>
      <c r="Y26" s="158"/>
      <c r="Z26" s="158"/>
      <c r="AA26" s="158"/>
    </row>
  </sheetData>
  <mergeCells count="30">
    <mergeCell ref="G8:G9"/>
    <mergeCell ref="B8:B9"/>
    <mergeCell ref="C8:C9"/>
    <mergeCell ref="D8:D9"/>
    <mergeCell ref="E8:E9"/>
    <mergeCell ref="F8:F9"/>
    <mergeCell ref="U8:U9"/>
    <mergeCell ref="V8:V9"/>
    <mergeCell ref="W8:W9"/>
    <mergeCell ref="B17:B18"/>
    <mergeCell ref="C17:C18"/>
    <mergeCell ref="D17:D18"/>
    <mergeCell ref="E17:E18"/>
    <mergeCell ref="F17:F18"/>
    <mergeCell ref="G17:G18"/>
    <mergeCell ref="H17:H18"/>
    <mergeCell ref="H8:H9"/>
    <mergeCell ref="J8:J9"/>
    <mergeCell ref="K8:K9"/>
    <mergeCell ref="L8:R8"/>
    <mergeCell ref="S8:S9"/>
    <mergeCell ref="T8:T9"/>
    <mergeCell ref="V17:V18"/>
    <mergeCell ref="W17:W18"/>
    <mergeCell ref="J17:J18"/>
    <mergeCell ref="K17:K18"/>
    <mergeCell ref="L17:R17"/>
    <mergeCell ref="S17:S18"/>
    <mergeCell ref="T17:T18"/>
    <mergeCell ref="U17:U18"/>
  </mergeCells>
  <printOptions horizontalCentered="1"/>
  <pageMargins left="0.39370078740157483" right="0.39370078740157483" top="0.39370078740157483" bottom="0.39370078740157483" header="0.3937007874015748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1"/>
  <sheetViews>
    <sheetView showZeros="0" workbookViewId="0">
      <selection activeCell="A3" sqref="A3"/>
    </sheetView>
  </sheetViews>
  <sheetFormatPr defaultColWidth="9.140625" defaultRowHeight="12.75" x14ac:dyDescent="0.2"/>
  <cols>
    <col min="1" max="1" width="3" style="36" customWidth="1"/>
    <col min="2" max="4" width="3.140625" style="36" customWidth="1"/>
    <col min="5" max="5" width="4.28515625" style="36" customWidth="1"/>
    <col min="6" max="6" width="8.85546875" style="36" customWidth="1"/>
    <col min="7" max="7" width="12.42578125" style="36" customWidth="1"/>
    <col min="8" max="8" width="10.140625" style="36" customWidth="1"/>
    <col min="9" max="9" width="5" style="36" bestFit="1" customWidth="1"/>
    <col min="10" max="10" width="4.28515625" style="36" customWidth="1"/>
    <col min="11" max="11" width="8.42578125" style="36" customWidth="1"/>
    <col min="12" max="12" width="4.7109375" style="36" customWidth="1"/>
    <col min="13" max="13" width="5" style="36" customWidth="1"/>
    <col min="14" max="14" width="6.85546875" style="36" customWidth="1"/>
    <col min="15" max="15" width="6.5703125" style="36" customWidth="1"/>
    <col min="16" max="16" width="5.5703125" style="36" customWidth="1"/>
    <col min="17" max="17" width="4.85546875" style="36" customWidth="1"/>
    <col min="18" max="18" width="6.5703125" style="36" customWidth="1"/>
    <col min="19" max="19" width="5.5703125" style="36" customWidth="1"/>
    <col min="20" max="20" width="16.42578125" style="36" customWidth="1"/>
    <col min="21" max="22" width="2" style="36" hidden="1" customWidth="1"/>
    <col min="23" max="23" width="9.5703125" style="36" customWidth="1"/>
    <col min="24" max="108" width="9.140625" style="36"/>
    <col min="109" max="109" width="3" style="36" customWidth="1"/>
    <col min="110" max="112" width="3.140625" style="36" customWidth="1"/>
    <col min="113" max="113" width="4.28515625" style="36" customWidth="1"/>
    <col min="114" max="114" width="10.5703125" style="36" bestFit="1" customWidth="1"/>
    <col min="115" max="115" width="12.5703125" style="36" customWidth="1"/>
    <col min="116" max="116" width="10.140625" style="36" customWidth="1"/>
    <col min="117" max="117" width="5" style="36" bestFit="1" customWidth="1"/>
    <col min="118" max="118" width="4.28515625" style="36" customWidth="1"/>
    <col min="119" max="119" width="9" style="36" customWidth="1"/>
    <col min="120" max="120" width="4.42578125" style="36" customWidth="1"/>
    <col min="121" max="121" width="5" style="36" customWidth="1"/>
    <col min="122" max="122" width="6.85546875" style="36" customWidth="1"/>
    <col min="123" max="123" width="6.5703125" style="36" customWidth="1"/>
    <col min="124" max="124" width="5.5703125" style="36" customWidth="1"/>
    <col min="125" max="125" width="6.85546875" style="36" customWidth="1"/>
    <col min="126" max="126" width="6.5703125" style="36" customWidth="1"/>
    <col min="127" max="127" width="5.5703125" style="36" customWidth="1"/>
    <col min="128" max="128" width="11.28515625" style="36" customWidth="1"/>
    <col min="129" max="133" width="9.5703125" style="36" customWidth="1"/>
    <col min="134" max="364" width="9.140625" style="36"/>
    <col min="365" max="365" width="3" style="36" customWidth="1"/>
    <col min="366" max="368" width="3.140625" style="36" customWidth="1"/>
    <col min="369" max="369" width="4.28515625" style="36" customWidth="1"/>
    <col min="370" max="370" width="10.5703125" style="36" bestFit="1" customWidth="1"/>
    <col min="371" max="371" width="12.5703125" style="36" customWidth="1"/>
    <col min="372" max="372" width="10.140625" style="36" customWidth="1"/>
    <col min="373" max="373" width="5" style="36" bestFit="1" customWidth="1"/>
    <col min="374" max="374" width="4.28515625" style="36" customWidth="1"/>
    <col min="375" max="375" width="9" style="36" customWidth="1"/>
    <col min="376" max="376" width="4.42578125" style="36" customWidth="1"/>
    <col min="377" max="377" width="5" style="36" customWidth="1"/>
    <col min="378" max="378" width="6.85546875" style="36" customWidth="1"/>
    <col min="379" max="379" width="6.5703125" style="36" customWidth="1"/>
    <col min="380" max="380" width="5.5703125" style="36" customWidth="1"/>
    <col min="381" max="381" width="6.85546875" style="36" customWidth="1"/>
    <col min="382" max="382" width="6.5703125" style="36" customWidth="1"/>
    <col min="383" max="383" width="5.5703125" style="36" customWidth="1"/>
    <col min="384" max="384" width="11.28515625" style="36" customWidth="1"/>
    <col min="385" max="389" width="9.5703125" style="36" customWidth="1"/>
    <col min="390" max="620" width="9.140625" style="36"/>
    <col min="621" max="621" width="3" style="36" customWidth="1"/>
    <col min="622" max="624" width="3.140625" style="36" customWidth="1"/>
    <col min="625" max="625" width="4.28515625" style="36" customWidth="1"/>
    <col min="626" max="626" width="10.5703125" style="36" bestFit="1" customWidth="1"/>
    <col min="627" max="627" width="12.5703125" style="36" customWidth="1"/>
    <col min="628" max="628" width="10.140625" style="36" customWidth="1"/>
    <col min="629" max="629" width="5" style="36" bestFit="1" customWidth="1"/>
    <col min="630" max="630" width="4.28515625" style="36" customWidth="1"/>
    <col min="631" max="631" width="9" style="36" customWidth="1"/>
    <col min="632" max="632" width="4.42578125" style="36" customWidth="1"/>
    <col min="633" max="633" width="5" style="36" customWidth="1"/>
    <col min="634" max="634" width="6.85546875" style="36" customWidth="1"/>
    <col min="635" max="635" width="6.5703125" style="36" customWidth="1"/>
    <col min="636" max="636" width="5.5703125" style="36" customWidth="1"/>
    <col min="637" max="637" width="6.85546875" style="36" customWidth="1"/>
    <col min="638" max="638" width="6.5703125" style="36" customWidth="1"/>
    <col min="639" max="639" width="5.5703125" style="36" customWidth="1"/>
    <col min="640" max="640" width="11.28515625" style="36" customWidth="1"/>
    <col min="641" max="645" width="9.5703125" style="36" customWidth="1"/>
    <col min="646" max="876" width="9.140625" style="36"/>
    <col min="877" max="877" width="3" style="36" customWidth="1"/>
    <col min="878" max="880" width="3.140625" style="36" customWidth="1"/>
    <col min="881" max="881" width="4.28515625" style="36" customWidth="1"/>
    <col min="882" max="882" width="10.5703125" style="36" bestFit="1" customWidth="1"/>
    <col min="883" max="883" width="12.5703125" style="36" customWidth="1"/>
    <col min="884" max="884" width="10.140625" style="36" customWidth="1"/>
    <col min="885" max="885" width="5" style="36" bestFit="1" customWidth="1"/>
    <col min="886" max="886" width="4.28515625" style="36" customWidth="1"/>
    <col min="887" max="887" width="9" style="36" customWidth="1"/>
    <col min="888" max="888" width="4.42578125" style="36" customWidth="1"/>
    <col min="889" max="889" width="5" style="36" customWidth="1"/>
    <col min="890" max="890" width="6.85546875" style="36" customWidth="1"/>
    <col min="891" max="891" width="6.5703125" style="36" customWidth="1"/>
    <col min="892" max="892" width="5.5703125" style="36" customWidth="1"/>
    <col min="893" max="893" width="6.85546875" style="36" customWidth="1"/>
    <col min="894" max="894" width="6.5703125" style="36" customWidth="1"/>
    <col min="895" max="895" width="5.5703125" style="36" customWidth="1"/>
    <col min="896" max="896" width="11.28515625" style="36" customWidth="1"/>
    <col min="897" max="901" width="9.5703125" style="36" customWidth="1"/>
    <col min="902" max="1132" width="9.140625" style="36"/>
    <col min="1133" max="1133" width="3" style="36" customWidth="1"/>
    <col min="1134" max="1136" width="3.140625" style="36" customWidth="1"/>
    <col min="1137" max="1137" width="4.28515625" style="36" customWidth="1"/>
    <col min="1138" max="1138" width="10.5703125" style="36" bestFit="1" customWidth="1"/>
    <col min="1139" max="1139" width="12.5703125" style="36" customWidth="1"/>
    <col min="1140" max="1140" width="10.140625" style="36" customWidth="1"/>
    <col min="1141" max="1141" width="5" style="36" bestFit="1" customWidth="1"/>
    <col min="1142" max="1142" width="4.28515625" style="36" customWidth="1"/>
    <col min="1143" max="1143" width="9" style="36" customWidth="1"/>
    <col min="1144" max="1144" width="4.42578125" style="36" customWidth="1"/>
    <col min="1145" max="1145" width="5" style="36" customWidth="1"/>
    <col min="1146" max="1146" width="6.85546875" style="36" customWidth="1"/>
    <col min="1147" max="1147" width="6.5703125" style="36" customWidth="1"/>
    <col min="1148" max="1148" width="5.5703125" style="36" customWidth="1"/>
    <col min="1149" max="1149" width="6.85546875" style="36" customWidth="1"/>
    <col min="1150" max="1150" width="6.5703125" style="36" customWidth="1"/>
    <col min="1151" max="1151" width="5.5703125" style="36" customWidth="1"/>
    <col min="1152" max="1152" width="11.28515625" style="36" customWidth="1"/>
    <col min="1153" max="1157" width="9.5703125" style="36" customWidth="1"/>
    <col min="1158" max="1388" width="9.140625" style="36"/>
    <col min="1389" max="1389" width="3" style="36" customWidth="1"/>
    <col min="1390" max="1392" width="3.140625" style="36" customWidth="1"/>
    <col min="1393" max="1393" width="4.28515625" style="36" customWidth="1"/>
    <col min="1394" max="1394" width="10.5703125" style="36" bestFit="1" customWidth="1"/>
    <col min="1395" max="1395" width="12.5703125" style="36" customWidth="1"/>
    <col min="1396" max="1396" width="10.140625" style="36" customWidth="1"/>
    <col min="1397" max="1397" width="5" style="36" bestFit="1" customWidth="1"/>
    <col min="1398" max="1398" width="4.28515625" style="36" customWidth="1"/>
    <col min="1399" max="1399" width="9" style="36" customWidth="1"/>
    <col min="1400" max="1400" width="4.42578125" style="36" customWidth="1"/>
    <col min="1401" max="1401" width="5" style="36" customWidth="1"/>
    <col min="1402" max="1402" width="6.85546875" style="36" customWidth="1"/>
    <col min="1403" max="1403" width="6.5703125" style="36" customWidth="1"/>
    <col min="1404" max="1404" width="5.5703125" style="36" customWidth="1"/>
    <col min="1405" max="1405" width="6.85546875" style="36" customWidth="1"/>
    <col min="1406" max="1406" width="6.5703125" style="36" customWidth="1"/>
    <col min="1407" max="1407" width="5.5703125" style="36" customWidth="1"/>
    <col min="1408" max="1408" width="11.28515625" style="36" customWidth="1"/>
    <col min="1409" max="1413" width="9.5703125" style="36" customWidth="1"/>
    <col min="1414" max="1644" width="9.140625" style="36"/>
    <col min="1645" max="1645" width="3" style="36" customWidth="1"/>
    <col min="1646" max="1648" width="3.140625" style="36" customWidth="1"/>
    <col min="1649" max="1649" width="4.28515625" style="36" customWidth="1"/>
    <col min="1650" max="1650" width="10.5703125" style="36" bestFit="1" customWidth="1"/>
    <col min="1651" max="1651" width="12.5703125" style="36" customWidth="1"/>
    <col min="1652" max="1652" width="10.140625" style="36" customWidth="1"/>
    <col min="1653" max="1653" width="5" style="36" bestFit="1" customWidth="1"/>
    <col min="1654" max="1654" width="4.28515625" style="36" customWidth="1"/>
    <col min="1655" max="1655" width="9" style="36" customWidth="1"/>
    <col min="1656" max="1656" width="4.42578125" style="36" customWidth="1"/>
    <col min="1657" max="1657" width="5" style="36" customWidth="1"/>
    <col min="1658" max="1658" width="6.85546875" style="36" customWidth="1"/>
    <col min="1659" max="1659" width="6.5703125" style="36" customWidth="1"/>
    <col min="1660" max="1660" width="5.5703125" style="36" customWidth="1"/>
    <col min="1661" max="1661" width="6.85546875" style="36" customWidth="1"/>
    <col min="1662" max="1662" width="6.5703125" style="36" customWidth="1"/>
    <col min="1663" max="1663" width="5.5703125" style="36" customWidth="1"/>
    <col min="1664" max="1664" width="11.28515625" style="36" customWidth="1"/>
    <col min="1665" max="1669" width="9.5703125" style="36" customWidth="1"/>
    <col min="1670" max="1900" width="9.140625" style="36"/>
    <col min="1901" max="1901" width="3" style="36" customWidth="1"/>
    <col min="1902" max="1904" width="3.140625" style="36" customWidth="1"/>
    <col min="1905" max="1905" width="4.28515625" style="36" customWidth="1"/>
    <col min="1906" max="1906" width="10.5703125" style="36" bestFit="1" customWidth="1"/>
    <col min="1907" max="1907" width="12.5703125" style="36" customWidth="1"/>
    <col min="1908" max="1908" width="10.140625" style="36" customWidth="1"/>
    <col min="1909" max="1909" width="5" style="36" bestFit="1" customWidth="1"/>
    <col min="1910" max="1910" width="4.28515625" style="36" customWidth="1"/>
    <col min="1911" max="1911" width="9" style="36" customWidth="1"/>
    <col min="1912" max="1912" width="4.42578125" style="36" customWidth="1"/>
    <col min="1913" max="1913" width="5" style="36" customWidth="1"/>
    <col min="1914" max="1914" width="6.85546875" style="36" customWidth="1"/>
    <col min="1915" max="1915" width="6.5703125" style="36" customWidth="1"/>
    <col min="1916" max="1916" width="5.5703125" style="36" customWidth="1"/>
    <col min="1917" max="1917" width="6.85546875" style="36" customWidth="1"/>
    <col min="1918" max="1918" width="6.5703125" style="36" customWidth="1"/>
    <col min="1919" max="1919" width="5.5703125" style="36" customWidth="1"/>
    <col min="1920" max="1920" width="11.28515625" style="36" customWidth="1"/>
    <col min="1921" max="1925" width="9.5703125" style="36" customWidth="1"/>
    <col min="1926" max="2156" width="9.140625" style="36"/>
    <col min="2157" max="2157" width="3" style="36" customWidth="1"/>
    <col min="2158" max="2160" width="3.140625" style="36" customWidth="1"/>
    <col min="2161" max="2161" width="4.28515625" style="36" customWidth="1"/>
    <col min="2162" max="2162" width="10.5703125" style="36" bestFit="1" customWidth="1"/>
    <col min="2163" max="2163" width="12.5703125" style="36" customWidth="1"/>
    <col min="2164" max="2164" width="10.140625" style="36" customWidth="1"/>
    <col min="2165" max="2165" width="5" style="36" bestFit="1" customWidth="1"/>
    <col min="2166" max="2166" width="4.28515625" style="36" customWidth="1"/>
    <col min="2167" max="2167" width="9" style="36" customWidth="1"/>
    <col min="2168" max="2168" width="4.42578125" style="36" customWidth="1"/>
    <col min="2169" max="2169" width="5" style="36" customWidth="1"/>
    <col min="2170" max="2170" width="6.85546875" style="36" customWidth="1"/>
    <col min="2171" max="2171" width="6.5703125" style="36" customWidth="1"/>
    <col min="2172" max="2172" width="5.5703125" style="36" customWidth="1"/>
    <col min="2173" max="2173" width="6.85546875" style="36" customWidth="1"/>
    <col min="2174" max="2174" width="6.5703125" style="36" customWidth="1"/>
    <col min="2175" max="2175" width="5.5703125" style="36" customWidth="1"/>
    <col min="2176" max="2176" width="11.28515625" style="36" customWidth="1"/>
    <col min="2177" max="2181" width="9.5703125" style="36" customWidth="1"/>
    <col min="2182" max="2412" width="9.140625" style="36"/>
    <col min="2413" max="2413" width="3" style="36" customWidth="1"/>
    <col min="2414" max="2416" width="3.140625" style="36" customWidth="1"/>
    <col min="2417" max="2417" width="4.28515625" style="36" customWidth="1"/>
    <col min="2418" max="2418" width="10.5703125" style="36" bestFit="1" customWidth="1"/>
    <col min="2419" max="2419" width="12.5703125" style="36" customWidth="1"/>
    <col min="2420" max="2420" width="10.140625" style="36" customWidth="1"/>
    <col min="2421" max="2421" width="5" style="36" bestFit="1" customWidth="1"/>
    <col min="2422" max="2422" width="4.28515625" style="36" customWidth="1"/>
    <col min="2423" max="2423" width="9" style="36" customWidth="1"/>
    <col min="2424" max="2424" width="4.42578125" style="36" customWidth="1"/>
    <col min="2425" max="2425" width="5" style="36" customWidth="1"/>
    <col min="2426" max="2426" width="6.85546875" style="36" customWidth="1"/>
    <col min="2427" max="2427" width="6.5703125" style="36" customWidth="1"/>
    <col min="2428" max="2428" width="5.5703125" style="36" customWidth="1"/>
    <col min="2429" max="2429" width="6.85546875" style="36" customWidth="1"/>
    <col min="2430" max="2430" width="6.5703125" style="36" customWidth="1"/>
    <col min="2431" max="2431" width="5.5703125" style="36" customWidth="1"/>
    <col min="2432" max="2432" width="11.28515625" style="36" customWidth="1"/>
    <col min="2433" max="2437" width="9.5703125" style="36" customWidth="1"/>
    <col min="2438" max="2668" width="9.140625" style="36"/>
    <col min="2669" max="2669" width="3" style="36" customWidth="1"/>
    <col min="2670" max="2672" width="3.140625" style="36" customWidth="1"/>
    <col min="2673" max="2673" width="4.28515625" style="36" customWidth="1"/>
    <col min="2674" max="2674" width="10.5703125" style="36" bestFit="1" customWidth="1"/>
    <col min="2675" max="2675" width="12.5703125" style="36" customWidth="1"/>
    <col min="2676" max="2676" width="10.140625" style="36" customWidth="1"/>
    <col min="2677" max="2677" width="5" style="36" bestFit="1" customWidth="1"/>
    <col min="2678" max="2678" width="4.28515625" style="36" customWidth="1"/>
    <col min="2679" max="2679" width="9" style="36" customWidth="1"/>
    <col min="2680" max="2680" width="4.42578125" style="36" customWidth="1"/>
    <col min="2681" max="2681" width="5" style="36" customWidth="1"/>
    <col min="2682" max="2682" width="6.85546875" style="36" customWidth="1"/>
    <col min="2683" max="2683" width="6.5703125" style="36" customWidth="1"/>
    <col min="2684" max="2684" width="5.5703125" style="36" customWidth="1"/>
    <col min="2685" max="2685" width="6.85546875" style="36" customWidth="1"/>
    <col min="2686" max="2686" width="6.5703125" style="36" customWidth="1"/>
    <col min="2687" max="2687" width="5.5703125" style="36" customWidth="1"/>
    <col min="2688" max="2688" width="11.28515625" style="36" customWidth="1"/>
    <col min="2689" max="2693" width="9.5703125" style="36" customWidth="1"/>
    <col min="2694" max="2924" width="9.140625" style="36"/>
    <col min="2925" max="2925" width="3" style="36" customWidth="1"/>
    <col min="2926" max="2928" width="3.140625" style="36" customWidth="1"/>
    <col min="2929" max="2929" width="4.28515625" style="36" customWidth="1"/>
    <col min="2930" max="2930" width="10.5703125" style="36" bestFit="1" customWidth="1"/>
    <col min="2931" max="2931" width="12.5703125" style="36" customWidth="1"/>
    <col min="2932" max="2932" width="10.140625" style="36" customWidth="1"/>
    <col min="2933" max="2933" width="5" style="36" bestFit="1" customWidth="1"/>
    <col min="2934" max="2934" width="4.28515625" style="36" customWidth="1"/>
    <col min="2935" max="2935" width="9" style="36" customWidth="1"/>
    <col min="2936" max="2936" width="4.42578125" style="36" customWidth="1"/>
    <col min="2937" max="2937" width="5" style="36" customWidth="1"/>
    <col min="2938" max="2938" width="6.85546875" style="36" customWidth="1"/>
    <col min="2939" max="2939" width="6.5703125" style="36" customWidth="1"/>
    <col min="2940" max="2940" width="5.5703125" style="36" customWidth="1"/>
    <col min="2941" max="2941" width="6.85546875" style="36" customWidth="1"/>
    <col min="2942" max="2942" width="6.5703125" style="36" customWidth="1"/>
    <col min="2943" max="2943" width="5.5703125" style="36" customWidth="1"/>
    <col min="2944" max="2944" width="11.28515625" style="36" customWidth="1"/>
    <col min="2945" max="2949" width="9.5703125" style="36" customWidth="1"/>
    <col min="2950" max="3180" width="9.140625" style="36"/>
    <col min="3181" max="3181" width="3" style="36" customWidth="1"/>
    <col min="3182" max="3184" width="3.140625" style="36" customWidth="1"/>
    <col min="3185" max="3185" width="4.28515625" style="36" customWidth="1"/>
    <col min="3186" max="3186" width="10.5703125" style="36" bestFit="1" customWidth="1"/>
    <col min="3187" max="3187" width="12.5703125" style="36" customWidth="1"/>
    <col min="3188" max="3188" width="10.140625" style="36" customWidth="1"/>
    <col min="3189" max="3189" width="5" style="36" bestFit="1" customWidth="1"/>
    <col min="3190" max="3190" width="4.28515625" style="36" customWidth="1"/>
    <col min="3191" max="3191" width="9" style="36" customWidth="1"/>
    <col min="3192" max="3192" width="4.42578125" style="36" customWidth="1"/>
    <col min="3193" max="3193" width="5" style="36" customWidth="1"/>
    <col min="3194" max="3194" width="6.85546875" style="36" customWidth="1"/>
    <col min="3195" max="3195" width="6.5703125" style="36" customWidth="1"/>
    <col min="3196" max="3196" width="5.5703125" style="36" customWidth="1"/>
    <col min="3197" max="3197" width="6.85546875" style="36" customWidth="1"/>
    <col min="3198" max="3198" width="6.5703125" style="36" customWidth="1"/>
    <col min="3199" max="3199" width="5.5703125" style="36" customWidth="1"/>
    <col min="3200" max="3200" width="11.28515625" style="36" customWidth="1"/>
    <col min="3201" max="3205" width="9.5703125" style="36" customWidth="1"/>
    <col min="3206" max="3436" width="9.140625" style="36"/>
    <col min="3437" max="3437" width="3" style="36" customWidth="1"/>
    <col min="3438" max="3440" width="3.140625" style="36" customWidth="1"/>
    <col min="3441" max="3441" width="4.28515625" style="36" customWidth="1"/>
    <col min="3442" max="3442" width="10.5703125" style="36" bestFit="1" customWidth="1"/>
    <col min="3443" max="3443" width="12.5703125" style="36" customWidth="1"/>
    <col min="3444" max="3444" width="10.140625" style="36" customWidth="1"/>
    <col min="3445" max="3445" width="5" style="36" bestFit="1" customWidth="1"/>
    <col min="3446" max="3446" width="4.28515625" style="36" customWidth="1"/>
    <col min="3447" max="3447" width="9" style="36" customWidth="1"/>
    <col min="3448" max="3448" width="4.42578125" style="36" customWidth="1"/>
    <col min="3449" max="3449" width="5" style="36" customWidth="1"/>
    <col min="3450" max="3450" width="6.85546875" style="36" customWidth="1"/>
    <col min="3451" max="3451" width="6.5703125" style="36" customWidth="1"/>
    <col min="3452" max="3452" width="5.5703125" style="36" customWidth="1"/>
    <col min="3453" max="3453" width="6.85546875" style="36" customWidth="1"/>
    <col min="3454" max="3454" width="6.5703125" style="36" customWidth="1"/>
    <col min="3455" max="3455" width="5.5703125" style="36" customWidth="1"/>
    <col min="3456" max="3456" width="11.28515625" style="36" customWidth="1"/>
    <col min="3457" max="3461" width="9.5703125" style="36" customWidth="1"/>
    <col min="3462" max="3692" width="9.140625" style="36"/>
    <col min="3693" max="3693" width="3" style="36" customWidth="1"/>
    <col min="3694" max="3696" width="3.140625" style="36" customWidth="1"/>
    <col min="3697" max="3697" width="4.28515625" style="36" customWidth="1"/>
    <col min="3698" max="3698" width="10.5703125" style="36" bestFit="1" customWidth="1"/>
    <col min="3699" max="3699" width="12.5703125" style="36" customWidth="1"/>
    <col min="3700" max="3700" width="10.140625" style="36" customWidth="1"/>
    <col min="3701" max="3701" width="5" style="36" bestFit="1" customWidth="1"/>
    <col min="3702" max="3702" width="4.28515625" style="36" customWidth="1"/>
    <col min="3703" max="3703" width="9" style="36" customWidth="1"/>
    <col min="3704" max="3704" width="4.42578125" style="36" customWidth="1"/>
    <col min="3705" max="3705" width="5" style="36" customWidth="1"/>
    <col min="3706" max="3706" width="6.85546875" style="36" customWidth="1"/>
    <col min="3707" max="3707" width="6.5703125" style="36" customWidth="1"/>
    <col min="3708" max="3708" width="5.5703125" style="36" customWidth="1"/>
    <col min="3709" max="3709" width="6.85546875" style="36" customWidth="1"/>
    <col min="3710" max="3710" width="6.5703125" style="36" customWidth="1"/>
    <col min="3711" max="3711" width="5.5703125" style="36" customWidth="1"/>
    <col min="3712" max="3712" width="11.28515625" style="36" customWidth="1"/>
    <col min="3713" max="3717" width="9.5703125" style="36" customWidth="1"/>
    <col min="3718" max="3948" width="9.140625" style="36"/>
    <col min="3949" max="3949" width="3" style="36" customWidth="1"/>
    <col min="3950" max="3952" width="3.140625" style="36" customWidth="1"/>
    <col min="3953" max="3953" width="4.28515625" style="36" customWidth="1"/>
    <col min="3954" max="3954" width="10.5703125" style="36" bestFit="1" customWidth="1"/>
    <col min="3955" max="3955" width="12.5703125" style="36" customWidth="1"/>
    <col min="3956" max="3956" width="10.140625" style="36" customWidth="1"/>
    <col min="3957" max="3957" width="5" style="36" bestFit="1" customWidth="1"/>
    <col min="3958" max="3958" width="4.28515625" style="36" customWidth="1"/>
    <col min="3959" max="3959" width="9" style="36" customWidth="1"/>
    <col min="3960" max="3960" width="4.42578125" style="36" customWidth="1"/>
    <col min="3961" max="3961" width="5" style="36" customWidth="1"/>
    <col min="3962" max="3962" width="6.85546875" style="36" customWidth="1"/>
    <col min="3963" max="3963" width="6.5703125" style="36" customWidth="1"/>
    <col min="3964" max="3964" width="5.5703125" style="36" customWidth="1"/>
    <col min="3965" max="3965" width="6.85546875" style="36" customWidth="1"/>
    <col min="3966" max="3966" width="6.5703125" style="36" customWidth="1"/>
    <col min="3967" max="3967" width="5.5703125" style="36" customWidth="1"/>
    <col min="3968" max="3968" width="11.28515625" style="36" customWidth="1"/>
    <col min="3969" max="3973" width="9.5703125" style="36" customWidth="1"/>
    <col min="3974" max="4204" width="9.140625" style="36"/>
    <col min="4205" max="4205" width="3" style="36" customWidth="1"/>
    <col min="4206" max="4208" width="3.140625" style="36" customWidth="1"/>
    <col min="4209" max="4209" width="4.28515625" style="36" customWidth="1"/>
    <col min="4210" max="4210" width="10.5703125" style="36" bestFit="1" customWidth="1"/>
    <col min="4211" max="4211" width="12.5703125" style="36" customWidth="1"/>
    <col min="4212" max="4212" width="10.140625" style="36" customWidth="1"/>
    <col min="4213" max="4213" width="5" style="36" bestFit="1" customWidth="1"/>
    <col min="4214" max="4214" width="4.28515625" style="36" customWidth="1"/>
    <col min="4215" max="4215" width="9" style="36" customWidth="1"/>
    <col min="4216" max="4216" width="4.42578125" style="36" customWidth="1"/>
    <col min="4217" max="4217" width="5" style="36" customWidth="1"/>
    <col min="4218" max="4218" width="6.85546875" style="36" customWidth="1"/>
    <col min="4219" max="4219" width="6.5703125" style="36" customWidth="1"/>
    <col min="4220" max="4220" width="5.5703125" style="36" customWidth="1"/>
    <col min="4221" max="4221" width="6.85546875" style="36" customWidth="1"/>
    <col min="4222" max="4222" width="6.5703125" style="36" customWidth="1"/>
    <col min="4223" max="4223" width="5.5703125" style="36" customWidth="1"/>
    <col min="4224" max="4224" width="11.28515625" style="36" customWidth="1"/>
    <col min="4225" max="4229" width="9.5703125" style="36" customWidth="1"/>
    <col min="4230" max="4460" width="9.140625" style="36"/>
    <col min="4461" max="4461" width="3" style="36" customWidth="1"/>
    <col min="4462" max="4464" width="3.140625" style="36" customWidth="1"/>
    <col min="4465" max="4465" width="4.28515625" style="36" customWidth="1"/>
    <col min="4466" max="4466" width="10.5703125" style="36" bestFit="1" customWidth="1"/>
    <col min="4467" max="4467" width="12.5703125" style="36" customWidth="1"/>
    <col min="4468" max="4468" width="10.140625" style="36" customWidth="1"/>
    <col min="4469" max="4469" width="5" style="36" bestFit="1" customWidth="1"/>
    <col min="4470" max="4470" width="4.28515625" style="36" customWidth="1"/>
    <col min="4471" max="4471" width="9" style="36" customWidth="1"/>
    <col min="4472" max="4472" width="4.42578125" style="36" customWidth="1"/>
    <col min="4473" max="4473" width="5" style="36" customWidth="1"/>
    <col min="4474" max="4474" width="6.85546875" style="36" customWidth="1"/>
    <col min="4475" max="4475" width="6.5703125" style="36" customWidth="1"/>
    <col min="4476" max="4476" width="5.5703125" style="36" customWidth="1"/>
    <col min="4477" max="4477" width="6.85546875" style="36" customWidth="1"/>
    <col min="4478" max="4478" width="6.5703125" style="36" customWidth="1"/>
    <col min="4479" max="4479" width="5.5703125" style="36" customWidth="1"/>
    <col min="4480" max="4480" width="11.28515625" style="36" customWidth="1"/>
    <col min="4481" max="4485" width="9.5703125" style="36" customWidth="1"/>
    <col min="4486" max="4716" width="9.140625" style="36"/>
    <col min="4717" max="4717" width="3" style="36" customWidth="1"/>
    <col min="4718" max="4720" width="3.140625" style="36" customWidth="1"/>
    <col min="4721" max="4721" width="4.28515625" style="36" customWidth="1"/>
    <col min="4722" max="4722" width="10.5703125" style="36" bestFit="1" customWidth="1"/>
    <col min="4723" max="4723" width="12.5703125" style="36" customWidth="1"/>
    <col min="4724" max="4724" width="10.140625" style="36" customWidth="1"/>
    <col min="4725" max="4725" width="5" style="36" bestFit="1" customWidth="1"/>
    <col min="4726" max="4726" width="4.28515625" style="36" customWidth="1"/>
    <col min="4727" max="4727" width="9" style="36" customWidth="1"/>
    <col min="4728" max="4728" width="4.42578125" style="36" customWidth="1"/>
    <col min="4729" max="4729" width="5" style="36" customWidth="1"/>
    <col min="4730" max="4730" width="6.85546875" style="36" customWidth="1"/>
    <col min="4731" max="4731" width="6.5703125" style="36" customWidth="1"/>
    <col min="4732" max="4732" width="5.5703125" style="36" customWidth="1"/>
    <col min="4733" max="4733" width="6.85546875" style="36" customWidth="1"/>
    <col min="4734" max="4734" width="6.5703125" style="36" customWidth="1"/>
    <col min="4735" max="4735" width="5.5703125" style="36" customWidth="1"/>
    <col min="4736" max="4736" width="11.28515625" style="36" customWidth="1"/>
    <col min="4737" max="4741" width="9.5703125" style="36" customWidth="1"/>
    <col min="4742" max="4972" width="9.140625" style="36"/>
    <col min="4973" max="4973" width="3" style="36" customWidth="1"/>
    <col min="4974" max="4976" width="3.140625" style="36" customWidth="1"/>
    <col min="4977" max="4977" width="4.28515625" style="36" customWidth="1"/>
    <col min="4978" max="4978" width="10.5703125" style="36" bestFit="1" customWidth="1"/>
    <col min="4979" max="4979" width="12.5703125" style="36" customWidth="1"/>
    <col min="4980" max="4980" width="10.140625" style="36" customWidth="1"/>
    <col min="4981" max="4981" width="5" style="36" bestFit="1" customWidth="1"/>
    <col min="4982" max="4982" width="4.28515625" style="36" customWidth="1"/>
    <col min="4983" max="4983" width="9" style="36" customWidth="1"/>
    <col min="4984" max="4984" width="4.42578125" style="36" customWidth="1"/>
    <col min="4985" max="4985" width="5" style="36" customWidth="1"/>
    <col min="4986" max="4986" width="6.85546875" style="36" customWidth="1"/>
    <col min="4987" max="4987" width="6.5703125" style="36" customWidth="1"/>
    <col min="4988" max="4988" width="5.5703125" style="36" customWidth="1"/>
    <col min="4989" max="4989" width="6.85546875" style="36" customWidth="1"/>
    <col min="4990" max="4990" width="6.5703125" style="36" customWidth="1"/>
    <col min="4991" max="4991" width="5.5703125" style="36" customWidth="1"/>
    <col min="4992" max="4992" width="11.28515625" style="36" customWidth="1"/>
    <col min="4993" max="4997" width="9.5703125" style="36" customWidth="1"/>
    <col min="4998" max="5228" width="9.140625" style="36"/>
    <col min="5229" max="5229" width="3" style="36" customWidth="1"/>
    <col min="5230" max="5232" width="3.140625" style="36" customWidth="1"/>
    <col min="5233" max="5233" width="4.28515625" style="36" customWidth="1"/>
    <col min="5234" max="5234" width="10.5703125" style="36" bestFit="1" customWidth="1"/>
    <col min="5235" max="5235" width="12.5703125" style="36" customWidth="1"/>
    <col min="5236" max="5236" width="10.140625" style="36" customWidth="1"/>
    <col min="5237" max="5237" width="5" style="36" bestFit="1" customWidth="1"/>
    <col min="5238" max="5238" width="4.28515625" style="36" customWidth="1"/>
    <col min="5239" max="5239" width="9" style="36" customWidth="1"/>
    <col min="5240" max="5240" width="4.42578125" style="36" customWidth="1"/>
    <col min="5241" max="5241" width="5" style="36" customWidth="1"/>
    <col min="5242" max="5242" width="6.85546875" style="36" customWidth="1"/>
    <col min="5243" max="5243" width="6.5703125" style="36" customWidth="1"/>
    <col min="5244" max="5244" width="5.5703125" style="36" customWidth="1"/>
    <col min="5245" max="5245" width="6.85546875" style="36" customWidth="1"/>
    <col min="5246" max="5246" width="6.5703125" style="36" customWidth="1"/>
    <col min="5247" max="5247" width="5.5703125" style="36" customWidth="1"/>
    <col min="5248" max="5248" width="11.28515625" style="36" customWidth="1"/>
    <col min="5249" max="5253" width="9.5703125" style="36" customWidth="1"/>
    <col min="5254" max="5484" width="9.140625" style="36"/>
    <col min="5485" max="5485" width="3" style="36" customWidth="1"/>
    <col min="5486" max="5488" width="3.140625" style="36" customWidth="1"/>
    <col min="5489" max="5489" width="4.28515625" style="36" customWidth="1"/>
    <col min="5490" max="5490" width="10.5703125" style="36" bestFit="1" customWidth="1"/>
    <col min="5491" max="5491" width="12.5703125" style="36" customWidth="1"/>
    <col min="5492" max="5492" width="10.140625" style="36" customWidth="1"/>
    <col min="5493" max="5493" width="5" style="36" bestFit="1" customWidth="1"/>
    <col min="5494" max="5494" width="4.28515625" style="36" customWidth="1"/>
    <col min="5495" max="5495" width="9" style="36" customWidth="1"/>
    <col min="5496" max="5496" width="4.42578125" style="36" customWidth="1"/>
    <col min="5497" max="5497" width="5" style="36" customWidth="1"/>
    <col min="5498" max="5498" width="6.85546875" style="36" customWidth="1"/>
    <col min="5499" max="5499" width="6.5703125" style="36" customWidth="1"/>
    <col min="5500" max="5500" width="5.5703125" style="36" customWidth="1"/>
    <col min="5501" max="5501" width="6.85546875" style="36" customWidth="1"/>
    <col min="5502" max="5502" width="6.5703125" style="36" customWidth="1"/>
    <col min="5503" max="5503" width="5.5703125" style="36" customWidth="1"/>
    <col min="5504" max="5504" width="11.28515625" style="36" customWidth="1"/>
    <col min="5505" max="5509" width="9.5703125" style="36" customWidth="1"/>
    <col min="5510" max="5740" width="9.140625" style="36"/>
    <col min="5741" max="5741" width="3" style="36" customWidth="1"/>
    <col min="5742" max="5744" width="3.140625" style="36" customWidth="1"/>
    <col min="5745" max="5745" width="4.28515625" style="36" customWidth="1"/>
    <col min="5746" max="5746" width="10.5703125" style="36" bestFit="1" customWidth="1"/>
    <col min="5747" max="5747" width="12.5703125" style="36" customWidth="1"/>
    <col min="5748" max="5748" width="10.140625" style="36" customWidth="1"/>
    <col min="5749" max="5749" width="5" style="36" bestFit="1" customWidth="1"/>
    <col min="5750" max="5750" width="4.28515625" style="36" customWidth="1"/>
    <col min="5751" max="5751" width="9" style="36" customWidth="1"/>
    <col min="5752" max="5752" width="4.42578125" style="36" customWidth="1"/>
    <col min="5753" max="5753" width="5" style="36" customWidth="1"/>
    <col min="5754" max="5754" width="6.85546875" style="36" customWidth="1"/>
    <col min="5755" max="5755" width="6.5703125" style="36" customWidth="1"/>
    <col min="5756" max="5756" width="5.5703125" style="36" customWidth="1"/>
    <col min="5757" max="5757" width="6.85546875" style="36" customWidth="1"/>
    <col min="5758" max="5758" width="6.5703125" style="36" customWidth="1"/>
    <col min="5759" max="5759" width="5.5703125" style="36" customWidth="1"/>
    <col min="5760" max="5760" width="11.28515625" style="36" customWidth="1"/>
    <col min="5761" max="5765" width="9.5703125" style="36" customWidth="1"/>
    <col min="5766" max="5996" width="9.140625" style="36"/>
    <col min="5997" max="5997" width="3" style="36" customWidth="1"/>
    <col min="5998" max="6000" width="3.140625" style="36" customWidth="1"/>
    <col min="6001" max="6001" width="4.28515625" style="36" customWidth="1"/>
    <col min="6002" max="6002" width="10.5703125" style="36" bestFit="1" customWidth="1"/>
    <col min="6003" max="6003" width="12.5703125" style="36" customWidth="1"/>
    <col min="6004" max="6004" width="10.140625" style="36" customWidth="1"/>
    <col min="6005" max="6005" width="5" style="36" bestFit="1" customWidth="1"/>
    <col min="6006" max="6006" width="4.28515625" style="36" customWidth="1"/>
    <col min="6007" max="6007" width="9" style="36" customWidth="1"/>
    <col min="6008" max="6008" width="4.42578125" style="36" customWidth="1"/>
    <col min="6009" max="6009" width="5" style="36" customWidth="1"/>
    <col min="6010" max="6010" width="6.85546875" style="36" customWidth="1"/>
    <col min="6011" max="6011" width="6.5703125" style="36" customWidth="1"/>
    <col min="6012" max="6012" width="5.5703125" style="36" customWidth="1"/>
    <col min="6013" max="6013" width="6.85546875" style="36" customWidth="1"/>
    <col min="6014" max="6014" width="6.5703125" style="36" customWidth="1"/>
    <col min="6015" max="6015" width="5.5703125" style="36" customWidth="1"/>
    <col min="6016" max="6016" width="11.28515625" style="36" customWidth="1"/>
    <col min="6017" max="6021" width="9.5703125" style="36" customWidth="1"/>
    <col min="6022" max="6252" width="9.140625" style="36"/>
    <col min="6253" max="6253" width="3" style="36" customWidth="1"/>
    <col min="6254" max="6256" width="3.140625" style="36" customWidth="1"/>
    <col min="6257" max="6257" width="4.28515625" style="36" customWidth="1"/>
    <col min="6258" max="6258" width="10.5703125" style="36" bestFit="1" customWidth="1"/>
    <col min="6259" max="6259" width="12.5703125" style="36" customWidth="1"/>
    <col min="6260" max="6260" width="10.140625" style="36" customWidth="1"/>
    <col min="6261" max="6261" width="5" style="36" bestFit="1" customWidth="1"/>
    <col min="6262" max="6262" width="4.28515625" style="36" customWidth="1"/>
    <col min="6263" max="6263" width="9" style="36" customWidth="1"/>
    <col min="6264" max="6264" width="4.42578125" style="36" customWidth="1"/>
    <col min="6265" max="6265" width="5" style="36" customWidth="1"/>
    <col min="6266" max="6266" width="6.85546875" style="36" customWidth="1"/>
    <col min="6267" max="6267" width="6.5703125" style="36" customWidth="1"/>
    <col min="6268" max="6268" width="5.5703125" style="36" customWidth="1"/>
    <col min="6269" max="6269" width="6.85546875" style="36" customWidth="1"/>
    <col min="6270" max="6270" width="6.5703125" style="36" customWidth="1"/>
    <col min="6271" max="6271" width="5.5703125" style="36" customWidth="1"/>
    <col min="6272" max="6272" width="11.28515625" style="36" customWidth="1"/>
    <col min="6273" max="6277" width="9.5703125" style="36" customWidth="1"/>
    <col min="6278" max="6508" width="9.140625" style="36"/>
    <col min="6509" max="6509" width="3" style="36" customWidth="1"/>
    <col min="6510" max="6512" width="3.140625" style="36" customWidth="1"/>
    <col min="6513" max="6513" width="4.28515625" style="36" customWidth="1"/>
    <col min="6514" max="6514" width="10.5703125" style="36" bestFit="1" customWidth="1"/>
    <col min="6515" max="6515" width="12.5703125" style="36" customWidth="1"/>
    <col min="6516" max="6516" width="10.140625" style="36" customWidth="1"/>
    <col min="6517" max="6517" width="5" style="36" bestFit="1" customWidth="1"/>
    <col min="6518" max="6518" width="4.28515625" style="36" customWidth="1"/>
    <col min="6519" max="6519" width="9" style="36" customWidth="1"/>
    <col min="6520" max="6520" width="4.42578125" style="36" customWidth="1"/>
    <col min="6521" max="6521" width="5" style="36" customWidth="1"/>
    <col min="6522" max="6522" width="6.85546875" style="36" customWidth="1"/>
    <col min="6523" max="6523" width="6.5703125" style="36" customWidth="1"/>
    <col min="6524" max="6524" width="5.5703125" style="36" customWidth="1"/>
    <col min="6525" max="6525" width="6.85546875" style="36" customWidth="1"/>
    <col min="6526" max="6526" width="6.5703125" style="36" customWidth="1"/>
    <col min="6527" max="6527" width="5.5703125" style="36" customWidth="1"/>
    <col min="6528" max="6528" width="11.28515625" style="36" customWidth="1"/>
    <col min="6529" max="6533" width="9.5703125" style="36" customWidth="1"/>
    <col min="6534" max="6764" width="9.140625" style="36"/>
    <col min="6765" max="6765" width="3" style="36" customWidth="1"/>
    <col min="6766" max="6768" width="3.140625" style="36" customWidth="1"/>
    <col min="6769" max="6769" width="4.28515625" style="36" customWidth="1"/>
    <col min="6770" max="6770" width="10.5703125" style="36" bestFit="1" customWidth="1"/>
    <col min="6771" max="6771" width="12.5703125" style="36" customWidth="1"/>
    <col min="6772" max="6772" width="10.140625" style="36" customWidth="1"/>
    <col min="6773" max="6773" width="5" style="36" bestFit="1" customWidth="1"/>
    <col min="6774" max="6774" width="4.28515625" style="36" customWidth="1"/>
    <col min="6775" max="6775" width="9" style="36" customWidth="1"/>
    <col min="6776" max="6776" width="4.42578125" style="36" customWidth="1"/>
    <col min="6777" max="6777" width="5" style="36" customWidth="1"/>
    <col min="6778" max="6778" width="6.85546875" style="36" customWidth="1"/>
    <col min="6779" max="6779" width="6.5703125" style="36" customWidth="1"/>
    <col min="6780" max="6780" width="5.5703125" style="36" customWidth="1"/>
    <col min="6781" max="6781" width="6.85546875" style="36" customWidth="1"/>
    <col min="6782" max="6782" width="6.5703125" style="36" customWidth="1"/>
    <col min="6783" max="6783" width="5.5703125" style="36" customWidth="1"/>
    <col min="6784" max="6784" width="11.28515625" style="36" customWidth="1"/>
    <col min="6785" max="6789" width="9.5703125" style="36" customWidth="1"/>
    <col min="6790" max="7020" width="9.140625" style="36"/>
    <col min="7021" max="7021" width="3" style="36" customWidth="1"/>
    <col min="7022" max="7024" width="3.140625" style="36" customWidth="1"/>
    <col min="7025" max="7025" width="4.28515625" style="36" customWidth="1"/>
    <col min="7026" max="7026" width="10.5703125" style="36" bestFit="1" customWidth="1"/>
    <col min="7027" max="7027" width="12.5703125" style="36" customWidth="1"/>
    <col min="7028" max="7028" width="10.140625" style="36" customWidth="1"/>
    <col min="7029" max="7029" width="5" style="36" bestFit="1" customWidth="1"/>
    <col min="7030" max="7030" width="4.28515625" style="36" customWidth="1"/>
    <col min="7031" max="7031" width="9" style="36" customWidth="1"/>
    <col min="7032" max="7032" width="4.42578125" style="36" customWidth="1"/>
    <col min="7033" max="7033" width="5" style="36" customWidth="1"/>
    <col min="7034" max="7034" width="6.85546875" style="36" customWidth="1"/>
    <col min="7035" max="7035" width="6.5703125" style="36" customWidth="1"/>
    <col min="7036" max="7036" width="5.5703125" style="36" customWidth="1"/>
    <col min="7037" max="7037" width="6.85546875" style="36" customWidth="1"/>
    <col min="7038" max="7038" width="6.5703125" style="36" customWidth="1"/>
    <col min="7039" max="7039" width="5.5703125" style="36" customWidth="1"/>
    <col min="7040" max="7040" width="11.28515625" style="36" customWidth="1"/>
    <col min="7041" max="7045" width="9.5703125" style="36" customWidth="1"/>
    <col min="7046" max="7276" width="9.140625" style="36"/>
    <col min="7277" max="7277" width="3" style="36" customWidth="1"/>
    <col min="7278" max="7280" width="3.140625" style="36" customWidth="1"/>
    <col min="7281" max="7281" width="4.28515625" style="36" customWidth="1"/>
    <col min="7282" max="7282" width="10.5703125" style="36" bestFit="1" customWidth="1"/>
    <col min="7283" max="7283" width="12.5703125" style="36" customWidth="1"/>
    <col min="7284" max="7284" width="10.140625" style="36" customWidth="1"/>
    <col min="7285" max="7285" width="5" style="36" bestFit="1" customWidth="1"/>
    <col min="7286" max="7286" width="4.28515625" style="36" customWidth="1"/>
    <col min="7287" max="7287" width="9" style="36" customWidth="1"/>
    <col min="7288" max="7288" width="4.42578125" style="36" customWidth="1"/>
    <col min="7289" max="7289" width="5" style="36" customWidth="1"/>
    <col min="7290" max="7290" width="6.85546875" style="36" customWidth="1"/>
    <col min="7291" max="7291" width="6.5703125" style="36" customWidth="1"/>
    <col min="7292" max="7292" width="5.5703125" style="36" customWidth="1"/>
    <col min="7293" max="7293" width="6.85546875" style="36" customWidth="1"/>
    <col min="7294" max="7294" width="6.5703125" style="36" customWidth="1"/>
    <col min="7295" max="7295" width="5.5703125" style="36" customWidth="1"/>
    <col min="7296" max="7296" width="11.28515625" style="36" customWidth="1"/>
    <col min="7297" max="7301" width="9.5703125" style="36" customWidth="1"/>
    <col min="7302" max="7532" width="9.140625" style="36"/>
    <col min="7533" max="7533" width="3" style="36" customWidth="1"/>
    <col min="7534" max="7536" width="3.140625" style="36" customWidth="1"/>
    <col min="7537" max="7537" width="4.28515625" style="36" customWidth="1"/>
    <col min="7538" max="7538" width="10.5703125" style="36" bestFit="1" customWidth="1"/>
    <col min="7539" max="7539" width="12.5703125" style="36" customWidth="1"/>
    <col min="7540" max="7540" width="10.140625" style="36" customWidth="1"/>
    <col min="7541" max="7541" width="5" style="36" bestFit="1" customWidth="1"/>
    <col min="7542" max="7542" width="4.28515625" style="36" customWidth="1"/>
    <col min="7543" max="7543" width="9" style="36" customWidth="1"/>
    <col min="7544" max="7544" width="4.42578125" style="36" customWidth="1"/>
    <col min="7545" max="7545" width="5" style="36" customWidth="1"/>
    <col min="7546" max="7546" width="6.85546875" style="36" customWidth="1"/>
    <col min="7547" max="7547" width="6.5703125" style="36" customWidth="1"/>
    <col min="7548" max="7548" width="5.5703125" style="36" customWidth="1"/>
    <col min="7549" max="7549" width="6.85546875" style="36" customWidth="1"/>
    <col min="7550" max="7550" width="6.5703125" style="36" customWidth="1"/>
    <col min="7551" max="7551" width="5.5703125" style="36" customWidth="1"/>
    <col min="7552" max="7552" width="11.28515625" style="36" customWidth="1"/>
    <col min="7553" max="7557" width="9.5703125" style="36" customWidth="1"/>
    <col min="7558" max="7788" width="9.140625" style="36"/>
    <col min="7789" max="7789" width="3" style="36" customWidth="1"/>
    <col min="7790" max="7792" width="3.140625" style="36" customWidth="1"/>
    <col min="7793" max="7793" width="4.28515625" style="36" customWidth="1"/>
    <col min="7794" max="7794" width="10.5703125" style="36" bestFit="1" customWidth="1"/>
    <col min="7795" max="7795" width="12.5703125" style="36" customWidth="1"/>
    <col min="7796" max="7796" width="10.140625" style="36" customWidth="1"/>
    <col min="7797" max="7797" width="5" style="36" bestFit="1" customWidth="1"/>
    <col min="7798" max="7798" width="4.28515625" style="36" customWidth="1"/>
    <col min="7799" max="7799" width="9" style="36" customWidth="1"/>
    <col min="7800" max="7800" width="4.42578125" style="36" customWidth="1"/>
    <col min="7801" max="7801" width="5" style="36" customWidth="1"/>
    <col min="7802" max="7802" width="6.85546875" style="36" customWidth="1"/>
    <col min="7803" max="7803" width="6.5703125" style="36" customWidth="1"/>
    <col min="7804" max="7804" width="5.5703125" style="36" customWidth="1"/>
    <col min="7805" max="7805" width="6.85546875" style="36" customWidth="1"/>
    <col min="7806" max="7806" width="6.5703125" style="36" customWidth="1"/>
    <col min="7807" max="7807" width="5.5703125" style="36" customWidth="1"/>
    <col min="7808" max="7808" width="11.28515625" style="36" customWidth="1"/>
    <col min="7809" max="7813" width="9.5703125" style="36" customWidth="1"/>
    <col min="7814" max="8044" width="9.140625" style="36"/>
    <col min="8045" max="8045" width="3" style="36" customWidth="1"/>
    <col min="8046" max="8048" width="3.140625" style="36" customWidth="1"/>
    <col min="8049" max="8049" width="4.28515625" style="36" customWidth="1"/>
    <col min="8050" max="8050" width="10.5703125" style="36" bestFit="1" customWidth="1"/>
    <col min="8051" max="8051" width="12.5703125" style="36" customWidth="1"/>
    <col min="8052" max="8052" width="10.140625" style="36" customWidth="1"/>
    <col min="8053" max="8053" width="5" style="36" bestFit="1" customWidth="1"/>
    <col min="8054" max="8054" width="4.28515625" style="36" customWidth="1"/>
    <col min="8055" max="8055" width="9" style="36" customWidth="1"/>
    <col min="8056" max="8056" width="4.42578125" style="36" customWidth="1"/>
    <col min="8057" max="8057" width="5" style="36" customWidth="1"/>
    <col min="8058" max="8058" width="6.85546875" style="36" customWidth="1"/>
    <col min="8059" max="8059" width="6.5703125" style="36" customWidth="1"/>
    <col min="8060" max="8060" width="5.5703125" style="36" customWidth="1"/>
    <col min="8061" max="8061" width="6.85546875" style="36" customWidth="1"/>
    <col min="8062" max="8062" width="6.5703125" style="36" customWidth="1"/>
    <col min="8063" max="8063" width="5.5703125" style="36" customWidth="1"/>
    <col min="8064" max="8064" width="11.28515625" style="36" customWidth="1"/>
    <col min="8065" max="8069" width="9.5703125" style="36" customWidth="1"/>
    <col min="8070" max="8300" width="9.140625" style="36"/>
    <col min="8301" max="8301" width="3" style="36" customWidth="1"/>
    <col min="8302" max="8304" width="3.140625" style="36" customWidth="1"/>
    <col min="8305" max="8305" width="4.28515625" style="36" customWidth="1"/>
    <col min="8306" max="8306" width="10.5703125" style="36" bestFit="1" customWidth="1"/>
    <col min="8307" max="8307" width="12.5703125" style="36" customWidth="1"/>
    <col min="8308" max="8308" width="10.140625" style="36" customWidth="1"/>
    <col min="8309" max="8309" width="5" style="36" bestFit="1" customWidth="1"/>
    <col min="8310" max="8310" width="4.28515625" style="36" customWidth="1"/>
    <col min="8311" max="8311" width="9" style="36" customWidth="1"/>
    <col min="8312" max="8312" width="4.42578125" style="36" customWidth="1"/>
    <col min="8313" max="8313" width="5" style="36" customWidth="1"/>
    <col min="8314" max="8314" width="6.85546875" style="36" customWidth="1"/>
    <col min="8315" max="8315" width="6.5703125" style="36" customWidth="1"/>
    <col min="8316" max="8316" width="5.5703125" style="36" customWidth="1"/>
    <col min="8317" max="8317" width="6.85546875" style="36" customWidth="1"/>
    <col min="8318" max="8318" width="6.5703125" style="36" customWidth="1"/>
    <col min="8319" max="8319" width="5.5703125" style="36" customWidth="1"/>
    <col min="8320" max="8320" width="11.28515625" style="36" customWidth="1"/>
    <col min="8321" max="8325" width="9.5703125" style="36" customWidth="1"/>
    <col min="8326" max="8556" width="9.140625" style="36"/>
    <col min="8557" max="8557" width="3" style="36" customWidth="1"/>
    <col min="8558" max="8560" width="3.140625" style="36" customWidth="1"/>
    <col min="8561" max="8561" width="4.28515625" style="36" customWidth="1"/>
    <col min="8562" max="8562" width="10.5703125" style="36" bestFit="1" customWidth="1"/>
    <col min="8563" max="8563" width="12.5703125" style="36" customWidth="1"/>
    <col min="8564" max="8564" width="10.140625" style="36" customWidth="1"/>
    <col min="8565" max="8565" width="5" style="36" bestFit="1" customWidth="1"/>
    <col min="8566" max="8566" width="4.28515625" style="36" customWidth="1"/>
    <col min="8567" max="8567" width="9" style="36" customWidth="1"/>
    <col min="8568" max="8568" width="4.42578125" style="36" customWidth="1"/>
    <col min="8569" max="8569" width="5" style="36" customWidth="1"/>
    <col min="8570" max="8570" width="6.85546875" style="36" customWidth="1"/>
    <col min="8571" max="8571" width="6.5703125" style="36" customWidth="1"/>
    <col min="8572" max="8572" width="5.5703125" style="36" customWidth="1"/>
    <col min="8573" max="8573" width="6.85546875" style="36" customWidth="1"/>
    <col min="8574" max="8574" width="6.5703125" style="36" customWidth="1"/>
    <col min="8575" max="8575" width="5.5703125" style="36" customWidth="1"/>
    <col min="8576" max="8576" width="11.28515625" style="36" customWidth="1"/>
    <col min="8577" max="8581" width="9.5703125" style="36" customWidth="1"/>
    <col min="8582" max="8812" width="9.140625" style="36"/>
    <col min="8813" max="8813" width="3" style="36" customWidth="1"/>
    <col min="8814" max="8816" width="3.140625" style="36" customWidth="1"/>
    <col min="8817" max="8817" width="4.28515625" style="36" customWidth="1"/>
    <col min="8818" max="8818" width="10.5703125" style="36" bestFit="1" customWidth="1"/>
    <col min="8819" max="8819" width="12.5703125" style="36" customWidth="1"/>
    <col min="8820" max="8820" width="10.140625" style="36" customWidth="1"/>
    <col min="8821" max="8821" width="5" style="36" bestFit="1" customWidth="1"/>
    <col min="8822" max="8822" width="4.28515625" style="36" customWidth="1"/>
    <col min="8823" max="8823" width="9" style="36" customWidth="1"/>
    <col min="8824" max="8824" width="4.42578125" style="36" customWidth="1"/>
    <col min="8825" max="8825" width="5" style="36" customWidth="1"/>
    <col min="8826" max="8826" width="6.85546875" style="36" customWidth="1"/>
    <col min="8827" max="8827" width="6.5703125" style="36" customWidth="1"/>
    <col min="8828" max="8828" width="5.5703125" style="36" customWidth="1"/>
    <col min="8829" max="8829" width="6.85546875" style="36" customWidth="1"/>
    <col min="8830" max="8830" width="6.5703125" style="36" customWidth="1"/>
    <col min="8831" max="8831" width="5.5703125" style="36" customWidth="1"/>
    <col min="8832" max="8832" width="11.28515625" style="36" customWidth="1"/>
    <col min="8833" max="8837" width="9.5703125" style="36" customWidth="1"/>
    <col min="8838" max="9068" width="9.140625" style="36"/>
    <col min="9069" max="9069" width="3" style="36" customWidth="1"/>
    <col min="9070" max="9072" width="3.140625" style="36" customWidth="1"/>
    <col min="9073" max="9073" width="4.28515625" style="36" customWidth="1"/>
    <col min="9074" max="9074" width="10.5703125" style="36" bestFit="1" customWidth="1"/>
    <col min="9075" max="9075" width="12.5703125" style="36" customWidth="1"/>
    <col min="9076" max="9076" width="10.140625" style="36" customWidth="1"/>
    <col min="9077" max="9077" width="5" style="36" bestFit="1" customWidth="1"/>
    <col min="9078" max="9078" width="4.28515625" style="36" customWidth="1"/>
    <col min="9079" max="9079" width="9" style="36" customWidth="1"/>
    <col min="9080" max="9080" width="4.42578125" style="36" customWidth="1"/>
    <col min="9081" max="9081" width="5" style="36" customWidth="1"/>
    <col min="9082" max="9082" width="6.85546875" style="36" customWidth="1"/>
    <col min="9083" max="9083" width="6.5703125" style="36" customWidth="1"/>
    <col min="9084" max="9084" width="5.5703125" style="36" customWidth="1"/>
    <col min="9085" max="9085" width="6.85546875" style="36" customWidth="1"/>
    <col min="9086" max="9086" width="6.5703125" style="36" customWidth="1"/>
    <col min="9087" max="9087" width="5.5703125" style="36" customWidth="1"/>
    <col min="9088" max="9088" width="11.28515625" style="36" customWidth="1"/>
    <col min="9089" max="9093" width="9.5703125" style="36" customWidth="1"/>
    <col min="9094" max="9324" width="9.140625" style="36"/>
    <col min="9325" max="9325" width="3" style="36" customWidth="1"/>
    <col min="9326" max="9328" width="3.140625" style="36" customWidth="1"/>
    <col min="9329" max="9329" width="4.28515625" style="36" customWidth="1"/>
    <col min="9330" max="9330" width="10.5703125" style="36" bestFit="1" customWidth="1"/>
    <col min="9331" max="9331" width="12.5703125" style="36" customWidth="1"/>
    <col min="9332" max="9332" width="10.140625" style="36" customWidth="1"/>
    <col min="9333" max="9333" width="5" style="36" bestFit="1" customWidth="1"/>
    <col min="9334" max="9334" width="4.28515625" style="36" customWidth="1"/>
    <col min="9335" max="9335" width="9" style="36" customWidth="1"/>
    <col min="9336" max="9336" width="4.42578125" style="36" customWidth="1"/>
    <col min="9337" max="9337" width="5" style="36" customWidth="1"/>
    <col min="9338" max="9338" width="6.85546875" style="36" customWidth="1"/>
    <col min="9339" max="9339" width="6.5703125" style="36" customWidth="1"/>
    <col min="9340" max="9340" width="5.5703125" style="36" customWidth="1"/>
    <col min="9341" max="9341" width="6.85546875" style="36" customWidth="1"/>
    <col min="9342" max="9342" width="6.5703125" style="36" customWidth="1"/>
    <col min="9343" max="9343" width="5.5703125" style="36" customWidth="1"/>
    <col min="9344" max="9344" width="11.28515625" style="36" customWidth="1"/>
    <col min="9345" max="9349" width="9.5703125" style="36" customWidth="1"/>
    <col min="9350" max="9580" width="9.140625" style="36"/>
    <col min="9581" max="9581" width="3" style="36" customWidth="1"/>
    <col min="9582" max="9584" width="3.140625" style="36" customWidth="1"/>
    <col min="9585" max="9585" width="4.28515625" style="36" customWidth="1"/>
    <col min="9586" max="9586" width="10.5703125" style="36" bestFit="1" customWidth="1"/>
    <col min="9587" max="9587" width="12.5703125" style="36" customWidth="1"/>
    <col min="9588" max="9588" width="10.140625" style="36" customWidth="1"/>
    <col min="9589" max="9589" width="5" style="36" bestFit="1" customWidth="1"/>
    <col min="9590" max="9590" width="4.28515625" style="36" customWidth="1"/>
    <col min="9591" max="9591" width="9" style="36" customWidth="1"/>
    <col min="9592" max="9592" width="4.42578125" style="36" customWidth="1"/>
    <col min="9593" max="9593" width="5" style="36" customWidth="1"/>
    <col min="9594" max="9594" width="6.85546875" style="36" customWidth="1"/>
    <col min="9595" max="9595" width="6.5703125" style="36" customWidth="1"/>
    <col min="9596" max="9596" width="5.5703125" style="36" customWidth="1"/>
    <col min="9597" max="9597" width="6.85546875" style="36" customWidth="1"/>
    <col min="9598" max="9598" width="6.5703125" style="36" customWidth="1"/>
    <col min="9599" max="9599" width="5.5703125" style="36" customWidth="1"/>
    <col min="9600" max="9600" width="11.28515625" style="36" customWidth="1"/>
    <col min="9601" max="9605" width="9.5703125" style="36" customWidth="1"/>
    <col min="9606" max="9836" width="9.140625" style="36"/>
    <col min="9837" max="9837" width="3" style="36" customWidth="1"/>
    <col min="9838" max="9840" width="3.140625" style="36" customWidth="1"/>
    <col min="9841" max="9841" width="4.28515625" style="36" customWidth="1"/>
    <col min="9842" max="9842" width="10.5703125" style="36" bestFit="1" customWidth="1"/>
    <col min="9843" max="9843" width="12.5703125" style="36" customWidth="1"/>
    <col min="9844" max="9844" width="10.140625" style="36" customWidth="1"/>
    <col min="9845" max="9845" width="5" style="36" bestFit="1" customWidth="1"/>
    <col min="9846" max="9846" width="4.28515625" style="36" customWidth="1"/>
    <col min="9847" max="9847" width="9" style="36" customWidth="1"/>
    <col min="9848" max="9848" width="4.42578125" style="36" customWidth="1"/>
    <col min="9849" max="9849" width="5" style="36" customWidth="1"/>
    <col min="9850" max="9850" width="6.85546875" style="36" customWidth="1"/>
    <col min="9851" max="9851" width="6.5703125" style="36" customWidth="1"/>
    <col min="9852" max="9852" width="5.5703125" style="36" customWidth="1"/>
    <col min="9853" max="9853" width="6.85546875" style="36" customWidth="1"/>
    <col min="9854" max="9854" width="6.5703125" style="36" customWidth="1"/>
    <col min="9855" max="9855" width="5.5703125" style="36" customWidth="1"/>
    <col min="9856" max="9856" width="11.28515625" style="36" customWidth="1"/>
    <col min="9857" max="9861" width="9.5703125" style="36" customWidth="1"/>
    <col min="9862" max="10092" width="9.140625" style="36"/>
    <col min="10093" max="10093" width="3" style="36" customWidth="1"/>
    <col min="10094" max="10096" width="3.140625" style="36" customWidth="1"/>
    <col min="10097" max="10097" width="4.28515625" style="36" customWidth="1"/>
    <col min="10098" max="10098" width="10.5703125" style="36" bestFit="1" customWidth="1"/>
    <col min="10099" max="10099" width="12.5703125" style="36" customWidth="1"/>
    <col min="10100" max="10100" width="10.140625" style="36" customWidth="1"/>
    <col min="10101" max="10101" width="5" style="36" bestFit="1" customWidth="1"/>
    <col min="10102" max="10102" width="4.28515625" style="36" customWidth="1"/>
    <col min="10103" max="10103" width="9" style="36" customWidth="1"/>
    <col min="10104" max="10104" width="4.42578125" style="36" customWidth="1"/>
    <col min="10105" max="10105" width="5" style="36" customWidth="1"/>
    <col min="10106" max="10106" width="6.85546875" style="36" customWidth="1"/>
    <col min="10107" max="10107" width="6.5703125" style="36" customWidth="1"/>
    <col min="10108" max="10108" width="5.5703125" style="36" customWidth="1"/>
    <col min="10109" max="10109" width="6.85546875" style="36" customWidth="1"/>
    <col min="10110" max="10110" width="6.5703125" style="36" customWidth="1"/>
    <col min="10111" max="10111" width="5.5703125" style="36" customWidth="1"/>
    <col min="10112" max="10112" width="11.28515625" style="36" customWidth="1"/>
    <col min="10113" max="10117" width="9.5703125" style="36" customWidth="1"/>
    <col min="10118" max="10348" width="9.140625" style="36"/>
    <col min="10349" max="10349" width="3" style="36" customWidth="1"/>
    <col min="10350" max="10352" width="3.140625" style="36" customWidth="1"/>
    <col min="10353" max="10353" width="4.28515625" style="36" customWidth="1"/>
    <col min="10354" max="10354" width="10.5703125" style="36" bestFit="1" customWidth="1"/>
    <col min="10355" max="10355" width="12.5703125" style="36" customWidth="1"/>
    <col min="10356" max="10356" width="10.140625" style="36" customWidth="1"/>
    <col min="10357" max="10357" width="5" style="36" bestFit="1" customWidth="1"/>
    <col min="10358" max="10358" width="4.28515625" style="36" customWidth="1"/>
    <col min="10359" max="10359" width="9" style="36" customWidth="1"/>
    <col min="10360" max="10360" width="4.42578125" style="36" customWidth="1"/>
    <col min="10361" max="10361" width="5" style="36" customWidth="1"/>
    <col min="10362" max="10362" width="6.85546875" style="36" customWidth="1"/>
    <col min="10363" max="10363" width="6.5703125" style="36" customWidth="1"/>
    <col min="10364" max="10364" width="5.5703125" style="36" customWidth="1"/>
    <col min="10365" max="10365" width="6.85546875" style="36" customWidth="1"/>
    <col min="10366" max="10366" width="6.5703125" style="36" customWidth="1"/>
    <col min="10367" max="10367" width="5.5703125" style="36" customWidth="1"/>
    <col min="10368" max="10368" width="11.28515625" style="36" customWidth="1"/>
    <col min="10369" max="10373" width="9.5703125" style="36" customWidth="1"/>
    <col min="10374" max="10604" width="9.140625" style="36"/>
    <col min="10605" max="10605" width="3" style="36" customWidth="1"/>
    <col min="10606" max="10608" width="3.140625" style="36" customWidth="1"/>
    <col min="10609" max="10609" width="4.28515625" style="36" customWidth="1"/>
    <col min="10610" max="10610" width="10.5703125" style="36" bestFit="1" customWidth="1"/>
    <col min="10611" max="10611" width="12.5703125" style="36" customWidth="1"/>
    <col min="10612" max="10612" width="10.140625" style="36" customWidth="1"/>
    <col min="10613" max="10613" width="5" style="36" bestFit="1" customWidth="1"/>
    <col min="10614" max="10614" width="4.28515625" style="36" customWidth="1"/>
    <col min="10615" max="10615" width="9" style="36" customWidth="1"/>
    <col min="10616" max="10616" width="4.42578125" style="36" customWidth="1"/>
    <col min="10617" max="10617" width="5" style="36" customWidth="1"/>
    <col min="10618" max="10618" width="6.85546875" style="36" customWidth="1"/>
    <col min="10619" max="10619" width="6.5703125" style="36" customWidth="1"/>
    <col min="10620" max="10620" width="5.5703125" style="36" customWidth="1"/>
    <col min="10621" max="10621" width="6.85546875" style="36" customWidth="1"/>
    <col min="10622" max="10622" width="6.5703125" style="36" customWidth="1"/>
    <col min="10623" max="10623" width="5.5703125" style="36" customWidth="1"/>
    <col min="10624" max="10624" width="11.28515625" style="36" customWidth="1"/>
    <col min="10625" max="10629" width="9.5703125" style="36" customWidth="1"/>
    <col min="10630" max="10860" width="9.140625" style="36"/>
    <col min="10861" max="10861" width="3" style="36" customWidth="1"/>
    <col min="10862" max="10864" width="3.140625" style="36" customWidth="1"/>
    <col min="10865" max="10865" width="4.28515625" style="36" customWidth="1"/>
    <col min="10866" max="10866" width="10.5703125" style="36" bestFit="1" customWidth="1"/>
    <col min="10867" max="10867" width="12.5703125" style="36" customWidth="1"/>
    <col min="10868" max="10868" width="10.140625" style="36" customWidth="1"/>
    <col min="10869" max="10869" width="5" style="36" bestFit="1" customWidth="1"/>
    <col min="10870" max="10870" width="4.28515625" style="36" customWidth="1"/>
    <col min="10871" max="10871" width="9" style="36" customWidth="1"/>
    <col min="10872" max="10872" width="4.42578125" style="36" customWidth="1"/>
    <col min="10873" max="10873" width="5" style="36" customWidth="1"/>
    <col min="10874" max="10874" width="6.85546875" style="36" customWidth="1"/>
    <col min="10875" max="10875" width="6.5703125" style="36" customWidth="1"/>
    <col min="10876" max="10876" width="5.5703125" style="36" customWidth="1"/>
    <col min="10877" max="10877" width="6.85546875" style="36" customWidth="1"/>
    <col min="10878" max="10878" width="6.5703125" style="36" customWidth="1"/>
    <col min="10879" max="10879" width="5.5703125" style="36" customWidth="1"/>
    <col min="10880" max="10880" width="11.28515625" style="36" customWidth="1"/>
    <col min="10881" max="10885" width="9.5703125" style="36" customWidth="1"/>
    <col min="10886" max="11116" width="9.140625" style="36"/>
    <col min="11117" max="11117" width="3" style="36" customWidth="1"/>
    <col min="11118" max="11120" width="3.140625" style="36" customWidth="1"/>
    <col min="11121" max="11121" width="4.28515625" style="36" customWidth="1"/>
    <col min="11122" max="11122" width="10.5703125" style="36" bestFit="1" customWidth="1"/>
    <col min="11123" max="11123" width="12.5703125" style="36" customWidth="1"/>
    <col min="11124" max="11124" width="10.140625" style="36" customWidth="1"/>
    <col min="11125" max="11125" width="5" style="36" bestFit="1" customWidth="1"/>
    <col min="11126" max="11126" width="4.28515625" style="36" customWidth="1"/>
    <col min="11127" max="11127" width="9" style="36" customWidth="1"/>
    <col min="11128" max="11128" width="4.42578125" style="36" customWidth="1"/>
    <col min="11129" max="11129" width="5" style="36" customWidth="1"/>
    <col min="11130" max="11130" width="6.85546875" style="36" customWidth="1"/>
    <col min="11131" max="11131" width="6.5703125" style="36" customWidth="1"/>
    <col min="11132" max="11132" width="5.5703125" style="36" customWidth="1"/>
    <col min="11133" max="11133" width="6.85546875" style="36" customWidth="1"/>
    <col min="11134" max="11134" width="6.5703125" style="36" customWidth="1"/>
    <col min="11135" max="11135" width="5.5703125" style="36" customWidth="1"/>
    <col min="11136" max="11136" width="11.28515625" style="36" customWidth="1"/>
    <col min="11137" max="11141" width="9.5703125" style="36" customWidth="1"/>
    <col min="11142" max="11372" width="9.140625" style="36"/>
    <col min="11373" max="11373" width="3" style="36" customWidth="1"/>
    <col min="11374" max="11376" width="3.140625" style="36" customWidth="1"/>
    <col min="11377" max="11377" width="4.28515625" style="36" customWidth="1"/>
    <col min="11378" max="11378" width="10.5703125" style="36" bestFit="1" customWidth="1"/>
    <col min="11379" max="11379" width="12.5703125" style="36" customWidth="1"/>
    <col min="11380" max="11380" width="10.140625" style="36" customWidth="1"/>
    <col min="11381" max="11381" width="5" style="36" bestFit="1" customWidth="1"/>
    <col min="11382" max="11382" width="4.28515625" style="36" customWidth="1"/>
    <col min="11383" max="11383" width="9" style="36" customWidth="1"/>
    <col min="11384" max="11384" width="4.42578125" style="36" customWidth="1"/>
    <col min="11385" max="11385" width="5" style="36" customWidth="1"/>
    <col min="11386" max="11386" width="6.85546875" style="36" customWidth="1"/>
    <col min="11387" max="11387" width="6.5703125" style="36" customWidth="1"/>
    <col min="11388" max="11388" width="5.5703125" style="36" customWidth="1"/>
    <col min="11389" max="11389" width="6.85546875" style="36" customWidth="1"/>
    <col min="11390" max="11390" width="6.5703125" style="36" customWidth="1"/>
    <col min="11391" max="11391" width="5.5703125" style="36" customWidth="1"/>
    <col min="11392" max="11392" width="11.28515625" style="36" customWidth="1"/>
    <col min="11393" max="11397" width="9.5703125" style="36" customWidth="1"/>
    <col min="11398" max="11628" width="9.140625" style="36"/>
    <col min="11629" max="11629" width="3" style="36" customWidth="1"/>
    <col min="11630" max="11632" width="3.140625" style="36" customWidth="1"/>
    <col min="11633" max="11633" width="4.28515625" style="36" customWidth="1"/>
    <col min="11634" max="11634" width="10.5703125" style="36" bestFit="1" customWidth="1"/>
    <col min="11635" max="11635" width="12.5703125" style="36" customWidth="1"/>
    <col min="11636" max="11636" width="10.140625" style="36" customWidth="1"/>
    <col min="11637" max="11637" width="5" style="36" bestFit="1" customWidth="1"/>
    <col min="11638" max="11638" width="4.28515625" style="36" customWidth="1"/>
    <col min="11639" max="11639" width="9" style="36" customWidth="1"/>
    <col min="11640" max="11640" width="4.42578125" style="36" customWidth="1"/>
    <col min="11641" max="11641" width="5" style="36" customWidth="1"/>
    <col min="11642" max="11642" width="6.85546875" style="36" customWidth="1"/>
    <col min="11643" max="11643" width="6.5703125" style="36" customWidth="1"/>
    <col min="11644" max="11644" width="5.5703125" style="36" customWidth="1"/>
    <col min="11645" max="11645" width="6.85546875" style="36" customWidth="1"/>
    <col min="11646" max="11646" width="6.5703125" style="36" customWidth="1"/>
    <col min="11647" max="11647" width="5.5703125" style="36" customWidth="1"/>
    <col min="11648" max="11648" width="11.28515625" style="36" customWidth="1"/>
    <col min="11649" max="11653" width="9.5703125" style="36" customWidth="1"/>
    <col min="11654" max="11884" width="9.140625" style="36"/>
    <col min="11885" max="11885" width="3" style="36" customWidth="1"/>
    <col min="11886" max="11888" width="3.140625" style="36" customWidth="1"/>
    <col min="11889" max="11889" width="4.28515625" style="36" customWidth="1"/>
    <col min="11890" max="11890" width="10.5703125" style="36" bestFit="1" customWidth="1"/>
    <col min="11891" max="11891" width="12.5703125" style="36" customWidth="1"/>
    <col min="11892" max="11892" width="10.140625" style="36" customWidth="1"/>
    <col min="11893" max="11893" width="5" style="36" bestFit="1" customWidth="1"/>
    <col min="11894" max="11894" width="4.28515625" style="36" customWidth="1"/>
    <col min="11895" max="11895" width="9" style="36" customWidth="1"/>
    <col min="11896" max="11896" width="4.42578125" style="36" customWidth="1"/>
    <col min="11897" max="11897" width="5" style="36" customWidth="1"/>
    <col min="11898" max="11898" width="6.85546875" style="36" customWidth="1"/>
    <col min="11899" max="11899" width="6.5703125" style="36" customWidth="1"/>
    <col min="11900" max="11900" width="5.5703125" style="36" customWidth="1"/>
    <col min="11901" max="11901" width="6.85546875" style="36" customWidth="1"/>
    <col min="11902" max="11902" width="6.5703125" style="36" customWidth="1"/>
    <col min="11903" max="11903" width="5.5703125" style="36" customWidth="1"/>
    <col min="11904" max="11904" width="11.28515625" style="36" customWidth="1"/>
    <col min="11905" max="11909" width="9.5703125" style="36" customWidth="1"/>
    <col min="11910" max="12140" width="9.140625" style="36"/>
    <col min="12141" max="12141" width="3" style="36" customWidth="1"/>
    <col min="12142" max="12144" width="3.140625" style="36" customWidth="1"/>
    <col min="12145" max="12145" width="4.28515625" style="36" customWidth="1"/>
    <col min="12146" max="12146" width="10.5703125" style="36" bestFit="1" customWidth="1"/>
    <col min="12147" max="12147" width="12.5703125" style="36" customWidth="1"/>
    <col min="12148" max="12148" width="10.140625" style="36" customWidth="1"/>
    <col min="12149" max="12149" width="5" style="36" bestFit="1" customWidth="1"/>
    <col min="12150" max="12150" width="4.28515625" style="36" customWidth="1"/>
    <col min="12151" max="12151" width="9" style="36" customWidth="1"/>
    <col min="12152" max="12152" width="4.42578125" style="36" customWidth="1"/>
    <col min="12153" max="12153" width="5" style="36" customWidth="1"/>
    <col min="12154" max="12154" width="6.85546875" style="36" customWidth="1"/>
    <col min="12155" max="12155" width="6.5703125" style="36" customWidth="1"/>
    <col min="12156" max="12156" width="5.5703125" style="36" customWidth="1"/>
    <col min="12157" max="12157" width="6.85546875" style="36" customWidth="1"/>
    <col min="12158" max="12158" width="6.5703125" style="36" customWidth="1"/>
    <col min="12159" max="12159" width="5.5703125" style="36" customWidth="1"/>
    <col min="12160" max="12160" width="11.28515625" style="36" customWidth="1"/>
    <col min="12161" max="12165" width="9.5703125" style="36" customWidth="1"/>
    <col min="12166" max="12396" width="9.140625" style="36"/>
    <col min="12397" max="12397" width="3" style="36" customWidth="1"/>
    <col min="12398" max="12400" width="3.140625" style="36" customWidth="1"/>
    <col min="12401" max="12401" width="4.28515625" style="36" customWidth="1"/>
    <col min="12402" max="12402" width="10.5703125" style="36" bestFit="1" customWidth="1"/>
    <col min="12403" max="12403" width="12.5703125" style="36" customWidth="1"/>
    <col min="12404" max="12404" width="10.140625" style="36" customWidth="1"/>
    <col min="12405" max="12405" width="5" style="36" bestFit="1" customWidth="1"/>
    <col min="12406" max="12406" width="4.28515625" style="36" customWidth="1"/>
    <col min="12407" max="12407" width="9" style="36" customWidth="1"/>
    <col min="12408" max="12408" width="4.42578125" style="36" customWidth="1"/>
    <col min="12409" max="12409" width="5" style="36" customWidth="1"/>
    <col min="12410" max="12410" width="6.85546875" style="36" customWidth="1"/>
    <col min="12411" max="12411" width="6.5703125" style="36" customWidth="1"/>
    <col min="12412" max="12412" width="5.5703125" style="36" customWidth="1"/>
    <col min="12413" max="12413" width="6.85546875" style="36" customWidth="1"/>
    <col min="12414" max="12414" width="6.5703125" style="36" customWidth="1"/>
    <col min="12415" max="12415" width="5.5703125" style="36" customWidth="1"/>
    <col min="12416" max="12416" width="11.28515625" style="36" customWidth="1"/>
    <col min="12417" max="12421" width="9.5703125" style="36" customWidth="1"/>
    <col min="12422" max="12652" width="9.140625" style="36"/>
    <col min="12653" max="12653" width="3" style="36" customWidth="1"/>
    <col min="12654" max="12656" width="3.140625" style="36" customWidth="1"/>
    <col min="12657" max="12657" width="4.28515625" style="36" customWidth="1"/>
    <col min="12658" max="12658" width="10.5703125" style="36" bestFit="1" customWidth="1"/>
    <col min="12659" max="12659" width="12.5703125" style="36" customWidth="1"/>
    <col min="12660" max="12660" width="10.140625" style="36" customWidth="1"/>
    <col min="12661" max="12661" width="5" style="36" bestFit="1" customWidth="1"/>
    <col min="12662" max="12662" width="4.28515625" style="36" customWidth="1"/>
    <col min="12663" max="12663" width="9" style="36" customWidth="1"/>
    <col min="12664" max="12664" width="4.42578125" style="36" customWidth="1"/>
    <col min="12665" max="12665" width="5" style="36" customWidth="1"/>
    <col min="12666" max="12666" width="6.85546875" style="36" customWidth="1"/>
    <col min="12667" max="12667" width="6.5703125" style="36" customWidth="1"/>
    <col min="12668" max="12668" width="5.5703125" style="36" customWidth="1"/>
    <col min="12669" max="12669" width="6.85546875" style="36" customWidth="1"/>
    <col min="12670" max="12670" width="6.5703125" style="36" customWidth="1"/>
    <col min="12671" max="12671" width="5.5703125" style="36" customWidth="1"/>
    <col min="12672" max="12672" width="11.28515625" style="36" customWidth="1"/>
    <col min="12673" max="12677" width="9.5703125" style="36" customWidth="1"/>
    <col min="12678" max="12908" width="9.140625" style="36"/>
    <col min="12909" max="12909" width="3" style="36" customWidth="1"/>
    <col min="12910" max="12912" width="3.140625" style="36" customWidth="1"/>
    <col min="12913" max="12913" width="4.28515625" style="36" customWidth="1"/>
    <col min="12914" max="12914" width="10.5703125" style="36" bestFit="1" customWidth="1"/>
    <col min="12915" max="12915" width="12.5703125" style="36" customWidth="1"/>
    <col min="12916" max="12916" width="10.140625" style="36" customWidth="1"/>
    <col min="12917" max="12917" width="5" style="36" bestFit="1" customWidth="1"/>
    <col min="12918" max="12918" width="4.28515625" style="36" customWidth="1"/>
    <col min="12919" max="12919" width="9" style="36" customWidth="1"/>
    <col min="12920" max="12920" width="4.42578125" style="36" customWidth="1"/>
    <col min="12921" max="12921" width="5" style="36" customWidth="1"/>
    <col min="12922" max="12922" width="6.85546875" style="36" customWidth="1"/>
    <col min="12923" max="12923" width="6.5703125" style="36" customWidth="1"/>
    <col min="12924" max="12924" width="5.5703125" style="36" customWidth="1"/>
    <col min="12925" max="12925" width="6.85546875" style="36" customWidth="1"/>
    <col min="12926" max="12926" width="6.5703125" style="36" customWidth="1"/>
    <col min="12927" max="12927" width="5.5703125" style="36" customWidth="1"/>
    <col min="12928" max="12928" width="11.28515625" style="36" customWidth="1"/>
    <col min="12929" max="12933" width="9.5703125" style="36" customWidth="1"/>
    <col min="12934" max="13164" width="9.140625" style="36"/>
    <col min="13165" max="13165" width="3" style="36" customWidth="1"/>
    <col min="13166" max="13168" width="3.140625" style="36" customWidth="1"/>
    <col min="13169" max="13169" width="4.28515625" style="36" customWidth="1"/>
    <col min="13170" max="13170" width="10.5703125" style="36" bestFit="1" customWidth="1"/>
    <col min="13171" max="13171" width="12.5703125" style="36" customWidth="1"/>
    <col min="13172" max="13172" width="10.140625" style="36" customWidth="1"/>
    <col min="13173" max="13173" width="5" style="36" bestFit="1" customWidth="1"/>
    <col min="13174" max="13174" width="4.28515625" style="36" customWidth="1"/>
    <col min="13175" max="13175" width="9" style="36" customWidth="1"/>
    <col min="13176" max="13176" width="4.42578125" style="36" customWidth="1"/>
    <col min="13177" max="13177" width="5" style="36" customWidth="1"/>
    <col min="13178" max="13178" width="6.85546875" style="36" customWidth="1"/>
    <col min="13179" max="13179" width="6.5703125" style="36" customWidth="1"/>
    <col min="13180" max="13180" width="5.5703125" style="36" customWidth="1"/>
    <col min="13181" max="13181" width="6.85546875" style="36" customWidth="1"/>
    <col min="13182" max="13182" width="6.5703125" style="36" customWidth="1"/>
    <col min="13183" max="13183" width="5.5703125" style="36" customWidth="1"/>
    <col min="13184" max="13184" width="11.28515625" style="36" customWidth="1"/>
    <col min="13185" max="13189" width="9.5703125" style="36" customWidth="1"/>
    <col min="13190" max="13420" width="9.140625" style="36"/>
    <col min="13421" max="13421" width="3" style="36" customWidth="1"/>
    <col min="13422" max="13424" width="3.140625" style="36" customWidth="1"/>
    <col min="13425" max="13425" width="4.28515625" style="36" customWidth="1"/>
    <col min="13426" max="13426" width="10.5703125" style="36" bestFit="1" customWidth="1"/>
    <col min="13427" max="13427" width="12.5703125" style="36" customWidth="1"/>
    <col min="13428" max="13428" width="10.140625" style="36" customWidth="1"/>
    <col min="13429" max="13429" width="5" style="36" bestFit="1" customWidth="1"/>
    <col min="13430" max="13430" width="4.28515625" style="36" customWidth="1"/>
    <col min="13431" max="13431" width="9" style="36" customWidth="1"/>
    <col min="13432" max="13432" width="4.42578125" style="36" customWidth="1"/>
    <col min="13433" max="13433" width="5" style="36" customWidth="1"/>
    <col min="13434" max="13434" width="6.85546875" style="36" customWidth="1"/>
    <col min="13435" max="13435" width="6.5703125" style="36" customWidth="1"/>
    <col min="13436" max="13436" width="5.5703125" style="36" customWidth="1"/>
    <col min="13437" max="13437" width="6.85546875" style="36" customWidth="1"/>
    <col min="13438" max="13438" width="6.5703125" style="36" customWidth="1"/>
    <col min="13439" max="13439" width="5.5703125" style="36" customWidth="1"/>
    <col min="13440" max="13440" width="11.28515625" style="36" customWidth="1"/>
    <col min="13441" max="13445" width="9.5703125" style="36" customWidth="1"/>
    <col min="13446" max="13676" width="9.140625" style="36"/>
    <col min="13677" max="13677" width="3" style="36" customWidth="1"/>
    <col min="13678" max="13680" width="3.140625" style="36" customWidth="1"/>
    <col min="13681" max="13681" width="4.28515625" style="36" customWidth="1"/>
    <col min="13682" max="13682" width="10.5703125" style="36" bestFit="1" customWidth="1"/>
    <col min="13683" max="13683" width="12.5703125" style="36" customWidth="1"/>
    <col min="13684" max="13684" width="10.140625" style="36" customWidth="1"/>
    <col min="13685" max="13685" width="5" style="36" bestFit="1" customWidth="1"/>
    <col min="13686" max="13686" width="4.28515625" style="36" customWidth="1"/>
    <col min="13687" max="13687" width="9" style="36" customWidth="1"/>
    <col min="13688" max="13688" width="4.42578125" style="36" customWidth="1"/>
    <col min="13689" max="13689" width="5" style="36" customWidth="1"/>
    <col min="13690" max="13690" width="6.85546875" style="36" customWidth="1"/>
    <col min="13691" max="13691" width="6.5703125" style="36" customWidth="1"/>
    <col min="13692" max="13692" width="5.5703125" style="36" customWidth="1"/>
    <col min="13693" max="13693" width="6.85546875" style="36" customWidth="1"/>
    <col min="13694" max="13694" width="6.5703125" style="36" customWidth="1"/>
    <col min="13695" max="13695" width="5.5703125" style="36" customWidth="1"/>
    <col min="13696" max="13696" width="11.28515625" style="36" customWidth="1"/>
    <col min="13697" max="13701" width="9.5703125" style="36" customWidth="1"/>
    <col min="13702" max="13932" width="9.140625" style="36"/>
    <col min="13933" max="13933" width="3" style="36" customWidth="1"/>
    <col min="13934" max="13936" width="3.140625" style="36" customWidth="1"/>
    <col min="13937" max="13937" width="4.28515625" style="36" customWidth="1"/>
    <col min="13938" max="13938" width="10.5703125" style="36" bestFit="1" customWidth="1"/>
    <col min="13939" max="13939" width="12.5703125" style="36" customWidth="1"/>
    <col min="13940" max="13940" width="10.140625" style="36" customWidth="1"/>
    <col min="13941" max="13941" width="5" style="36" bestFit="1" customWidth="1"/>
    <col min="13942" max="13942" width="4.28515625" style="36" customWidth="1"/>
    <col min="13943" max="13943" width="9" style="36" customWidth="1"/>
    <col min="13944" max="13944" width="4.42578125" style="36" customWidth="1"/>
    <col min="13945" max="13945" width="5" style="36" customWidth="1"/>
    <col min="13946" max="13946" width="6.85546875" style="36" customWidth="1"/>
    <col min="13947" max="13947" width="6.5703125" style="36" customWidth="1"/>
    <col min="13948" max="13948" width="5.5703125" style="36" customWidth="1"/>
    <col min="13949" max="13949" width="6.85546875" style="36" customWidth="1"/>
    <col min="13950" max="13950" width="6.5703125" style="36" customWidth="1"/>
    <col min="13951" max="13951" width="5.5703125" style="36" customWidth="1"/>
    <col min="13952" max="13952" width="11.28515625" style="36" customWidth="1"/>
    <col min="13953" max="13957" width="9.5703125" style="36" customWidth="1"/>
    <col min="13958" max="14188" width="9.140625" style="36"/>
    <col min="14189" max="14189" width="3" style="36" customWidth="1"/>
    <col min="14190" max="14192" width="3.140625" style="36" customWidth="1"/>
    <col min="14193" max="14193" width="4.28515625" style="36" customWidth="1"/>
    <col min="14194" max="14194" width="10.5703125" style="36" bestFit="1" customWidth="1"/>
    <col min="14195" max="14195" width="12.5703125" style="36" customWidth="1"/>
    <col min="14196" max="14196" width="10.140625" style="36" customWidth="1"/>
    <col min="14197" max="14197" width="5" style="36" bestFit="1" customWidth="1"/>
    <col min="14198" max="14198" width="4.28515625" style="36" customWidth="1"/>
    <col min="14199" max="14199" width="9" style="36" customWidth="1"/>
    <col min="14200" max="14200" width="4.42578125" style="36" customWidth="1"/>
    <col min="14201" max="14201" width="5" style="36" customWidth="1"/>
    <col min="14202" max="14202" width="6.85546875" style="36" customWidth="1"/>
    <col min="14203" max="14203" width="6.5703125" style="36" customWidth="1"/>
    <col min="14204" max="14204" width="5.5703125" style="36" customWidth="1"/>
    <col min="14205" max="14205" width="6.85546875" style="36" customWidth="1"/>
    <col min="14206" max="14206" width="6.5703125" style="36" customWidth="1"/>
    <col min="14207" max="14207" width="5.5703125" style="36" customWidth="1"/>
    <col min="14208" max="14208" width="11.28515625" style="36" customWidth="1"/>
    <col min="14209" max="14213" width="9.5703125" style="36" customWidth="1"/>
    <col min="14214" max="14444" width="9.140625" style="36"/>
    <col min="14445" max="14445" width="3" style="36" customWidth="1"/>
    <col min="14446" max="14448" width="3.140625" style="36" customWidth="1"/>
    <col min="14449" max="14449" width="4.28515625" style="36" customWidth="1"/>
    <col min="14450" max="14450" width="10.5703125" style="36" bestFit="1" customWidth="1"/>
    <col min="14451" max="14451" width="12.5703125" style="36" customWidth="1"/>
    <col min="14452" max="14452" width="10.140625" style="36" customWidth="1"/>
    <col min="14453" max="14453" width="5" style="36" bestFit="1" customWidth="1"/>
    <col min="14454" max="14454" width="4.28515625" style="36" customWidth="1"/>
    <col min="14455" max="14455" width="9" style="36" customWidth="1"/>
    <col min="14456" max="14456" width="4.42578125" style="36" customWidth="1"/>
    <col min="14457" max="14457" width="5" style="36" customWidth="1"/>
    <col min="14458" max="14458" width="6.85546875" style="36" customWidth="1"/>
    <col min="14459" max="14459" width="6.5703125" style="36" customWidth="1"/>
    <col min="14460" max="14460" width="5.5703125" style="36" customWidth="1"/>
    <col min="14461" max="14461" width="6.85546875" style="36" customWidth="1"/>
    <col min="14462" max="14462" width="6.5703125" style="36" customWidth="1"/>
    <col min="14463" max="14463" width="5.5703125" style="36" customWidth="1"/>
    <col min="14464" max="14464" width="11.28515625" style="36" customWidth="1"/>
    <col min="14465" max="14469" width="9.5703125" style="36" customWidth="1"/>
    <col min="14470" max="14700" width="9.140625" style="36"/>
    <col min="14701" max="14701" width="3" style="36" customWidth="1"/>
    <col min="14702" max="14704" width="3.140625" style="36" customWidth="1"/>
    <col min="14705" max="14705" width="4.28515625" style="36" customWidth="1"/>
    <col min="14706" max="14706" width="10.5703125" style="36" bestFit="1" customWidth="1"/>
    <col min="14707" max="14707" width="12.5703125" style="36" customWidth="1"/>
    <col min="14708" max="14708" width="10.140625" style="36" customWidth="1"/>
    <col min="14709" max="14709" width="5" style="36" bestFit="1" customWidth="1"/>
    <col min="14710" max="14710" width="4.28515625" style="36" customWidth="1"/>
    <col min="14711" max="14711" width="9" style="36" customWidth="1"/>
    <col min="14712" max="14712" width="4.42578125" style="36" customWidth="1"/>
    <col min="14713" max="14713" width="5" style="36" customWidth="1"/>
    <col min="14714" max="14714" width="6.85546875" style="36" customWidth="1"/>
    <col min="14715" max="14715" width="6.5703125" style="36" customWidth="1"/>
    <col min="14716" max="14716" width="5.5703125" style="36" customWidth="1"/>
    <col min="14717" max="14717" width="6.85546875" style="36" customWidth="1"/>
    <col min="14718" max="14718" width="6.5703125" style="36" customWidth="1"/>
    <col min="14719" max="14719" width="5.5703125" style="36" customWidth="1"/>
    <col min="14720" max="14720" width="11.28515625" style="36" customWidth="1"/>
    <col min="14721" max="14725" width="9.5703125" style="36" customWidth="1"/>
    <col min="14726" max="14956" width="9.140625" style="36"/>
    <col min="14957" max="14957" width="3" style="36" customWidth="1"/>
    <col min="14958" max="14960" width="3.140625" style="36" customWidth="1"/>
    <col min="14961" max="14961" width="4.28515625" style="36" customWidth="1"/>
    <col min="14962" max="14962" width="10.5703125" style="36" bestFit="1" customWidth="1"/>
    <col min="14963" max="14963" width="12.5703125" style="36" customWidth="1"/>
    <col min="14964" max="14964" width="10.140625" style="36" customWidth="1"/>
    <col min="14965" max="14965" width="5" style="36" bestFit="1" customWidth="1"/>
    <col min="14966" max="14966" width="4.28515625" style="36" customWidth="1"/>
    <col min="14967" max="14967" width="9" style="36" customWidth="1"/>
    <col min="14968" max="14968" width="4.42578125" style="36" customWidth="1"/>
    <col min="14969" max="14969" width="5" style="36" customWidth="1"/>
    <col min="14970" max="14970" width="6.85546875" style="36" customWidth="1"/>
    <col min="14971" max="14971" width="6.5703125" style="36" customWidth="1"/>
    <col min="14972" max="14972" width="5.5703125" style="36" customWidth="1"/>
    <col min="14973" max="14973" width="6.85546875" style="36" customWidth="1"/>
    <col min="14974" max="14974" width="6.5703125" style="36" customWidth="1"/>
    <col min="14975" max="14975" width="5.5703125" style="36" customWidth="1"/>
    <col min="14976" max="14976" width="11.28515625" style="36" customWidth="1"/>
    <col min="14977" max="14981" width="9.5703125" style="36" customWidth="1"/>
    <col min="14982" max="15212" width="9.140625" style="36"/>
    <col min="15213" max="15213" width="3" style="36" customWidth="1"/>
    <col min="15214" max="15216" width="3.140625" style="36" customWidth="1"/>
    <col min="15217" max="15217" width="4.28515625" style="36" customWidth="1"/>
    <col min="15218" max="15218" width="10.5703125" style="36" bestFit="1" customWidth="1"/>
    <col min="15219" max="15219" width="12.5703125" style="36" customWidth="1"/>
    <col min="15220" max="15220" width="10.140625" style="36" customWidth="1"/>
    <col min="15221" max="15221" width="5" style="36" bestFit="1" customWidth="1"/>
    <col min="15222" max="15222" width="4.28515625" style="36" customWidth="1"/>
    <col min="15223" max="15223" width="9" style="36" customWidth="1"/>
    <col min="15224" max="15224" width="4.42578125" style="36" customWidth="1"/>
    <col min="15225" max="15225" width="5" style="36" customWidth="1"/>
    <col min="15226" max="15226" width="6.85546875" style="36" customWidth="1"/>
    <col min="15227" max="15227" width="6.5703125" style="36" customWidth="1"/>
    <col min="15228" max="15228" width="5.5703125" style="36" customWidth="1"/>
    <col min="15229" max="15229" width="6.85546875" style="36" customWidth="1"/>
    <col min="15230" max="15230" width="6.5703125" style="36" customWidth="1"/>
    <col min="15231" max="15231" width="5.5703125" style="36" customWidth="1"/>
    <col min="15232" max="15232" width="11.28515625" style="36" customWidth="1"/>
    <col min="15233" max="15237" width="9.5703125" style="36" customWidth="1"/>
    <col min="15238" max="15468" width="9.140625" style="36"/>
    <col min="15469" max="15469" width="3" style="36" customWidth="1"/>
    <col min="15470" max="15472" width="3.140625" style="36" customWidth="1"/>
    <col min="15473" max="15473" width="4.28515625" style="36" customWidth="1"/>
    <col min="15474" max="15474" width="10.5703125" style="36" bestFit="1" customWidth="1"/>
    <col min="15475" max="15475" width="12.5703125" style="36" customWidth="1"/>
    <col min="15476" max="15476" width="10.140625" style="36" customWidth="1"/>
    <col min="15477" max="15477" width="5" style="36" bestFit="1" customWidth="1"/>
    <col min="15478" max="15478" width="4.28515625" style="36" customWidth="1"/>
    <col min="15479" max="15479" width="9" style="36" customWidth="1"/>
    <col min="15480" max="15480" width="4.42578125" style="36" customWidth="1"/>
    <col min="15481" max="15481" width="5" style="36" customWidth="1"/>
    <col min="15482" max="15482" width="6.85546875" style="36" customWidth="1"/>
    <col min="15483" max="15483" width="6.5703125" style="36" customWidth="1"/>
    <col min="15484" max="15484" width="5.5703125" style="36" customWidth="1"/>
    <col min="15485" max="15485" width="6.85546875" style="36" customWidth="1"/>
    <col min="15486" max="15486" width="6.5703125" style="36" customWidth="1"/>
    <col min="15487" max="15487" width="5.5703125" style="36" customWidth="1"/>
    <col min="15488" max="15488" width="11.28515625" style="36" customWidth="1"/>
    <col min="15489" max="15493" width="9.5703125" style="36" customWidth="1"/>
    <col min="15494" max="15724" width="9.140625" style="36"/>
    <col min="15725" max="15725" width="3" style="36" customWidth="1"/>
    <col min="15726" max="15728" width="3.140625" style="36" customWidth="1"/>
    <col min="15729" max="15729" width="4.28515625" style="36" customWidth="1"/>
    <col min="15730" max="15730" width="10.5703125" style="36" bestFit="1" customWidth="1"/>
    <col min="15731" max="15731" width="12.5703125" style="36" customWidth="1"/>
    <col min="15732" max="15732" width="10.140625" style="36" customWidth="1"/>
    <col min="15733" max="15733" width="5" style="36" bestFit="1" customWidth="1"/>
    <col min="15734" max="15734" width="4.28515625" style="36" customWidth="1"/>
    <col min="15735" max="15735" width="9" style="36" customWidth="1"/>
    <col min="15736" max="15736" width="4.42578125" style="36" customWidth="1"/>
    <col min="15737" max="15737" width="5" style="36" customWidth="1"/>
    <col min="15738" max="15738" width="6.85546875" style="36" customWidth="1"/>
    <col min="15739" max="15739" width="6.5703125" style="36" customWidth="1"/>
    <col min="15740" max="15740" width="5.5703125" style="36" customWidth="1"/>
    <col min="15741" max="15741" width="6.85546875" style="36" customWidth="1"/>
    <col min="15742" max="15742" width="6.5703125" style="36" customWidth="1"/>
    <col min="15743" max="15743" width="5.5703125" style="36" customWidth="1"/>
    <col min="15744" max="15744" width="11.28515625" style="36" customWidth="1"/>
    <col min="15745" max="15749" width="9.5703125" style="36" customWidth="1"/>
    <col min="15750" max="15980" width="9.140625" style="36"/>
    <col min="15981" max="15981" width="3" style="36" customWidth="1"/>
    <col min="15982" max="15984" width="3.140625" style="36" customWidth="1"/>
    <col min="15985" max="15985" width="4.28515625" style="36" customWidth="1"/>
    <col min="15986" max="15986" width="10.5703125" style="36" bestFit="1" customWidth="1"/>
    <col min="15987" max="15987" width="12.5703125" style="36" customWidth="1"/>
    <col min="15988" max="15988" width="10.140625" style="36" customWidth="1"/>
    <col min="15989" max="15989" width="5" style="36" bestFit="1" customWidth="1"/>
    <col min="15990" max="15990" width="4.28515625" style="36" customWidth="1"/>
    <col min="15991" max="15991" width="9" style="36" customWidth="1"/>
    <col min="15992" max="15992" width="4.42578125" style="36" customWidth="1"/>
    <col min="15993" max="15993" width="5" style="36" customWidth="1"/>
    <col min="15994" max="15994" width="6.85546875" style="36" customWidth="1"/>
    <col min="15995" max="15995" width="6.5703125" style="36" customWidth="1"/>
    <col min="15996" max="15996" width="5.5703125" style="36" customWidth="1"/>
    <col min="15997" max="15997" width="6.85546875" style="36" customWidth="1"/>
    <col min="15998" max="15998" width="6.5703125" style="36" customWidth="1"/>
    <col min="15999" max="15999" width="5.5703125" style="36" customWidth="1"/>
    <col min="16000" max="16000" width="11.28515625" style="36" customWidth="1"/>
    <col min="16001" max="16005" width="9.5703125" style="36" customWidth="1"/>
    <col min="16006" max="16384" width="9.140625" style="36"/>
  </cols>
  <sheetData>
    <row r="1" spans="1:23" ht="20.25" customHeight="1" x14ac:dyDescent="0.3">
      <c r="A1" s="1" t="s">
        <v>241</v>
      </c>
      <c r="B1" s="2"/>
      <c r="C1" s="2"/>
      <c r="D1" s="2"/>
      <c r="E1" s="2"/>
      <c r="F1" s="3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3" ht="12.75" customHeight="1" x14ac:dyDescent="0.25">
      <c r="A2" s="2"/>
      <c r="B2" s="2"/>
      <c r="C2" s="2"/>
      <c r="D2" s="2"/>
      <c r="E2" s="2"/>
      <c r="F2" s="4" t="s">
        <v>222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3" ht="6.75" customHeight="1" x14ac:dyDescent="0.25">
      <c r="E3" s="3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3" ht="20.100000000000001" customHeight="1" x14ac:dyDescent="0.2">
      <c r="A4" s="39"/>
      <c r="B4" s="39"/>
      <c r="C4" s="39"/>
      <c r="D4" s="39"/>
      <c r="E4" s="39"/>
      <c r="F4" s="40" t="s">
        <v>61</v>
      </c>
      <c r="G4" s="39"/>
      <c r="H4" s="39"/>
      <c r="I4" s="39"/>
      <c r="J4" s="39"/>
      <c r="K4" s="39"/>
      <c r="L4" s="39"/>
      <c r="M4" s="39"/>
      <c r="N4" s="41"/>
      <c r="O4" s="41"/>
      <c r="P4" s="41"/>
      <c r="Q4" s="41"/>
      <c r="R4" s="41"/>
      <c r="S4" s="41"/>
      <c r="T4" s="39"/>
      <c r="U4" s="39"/>
      <c r="V4" s="39"/>
      <c r="W4" s="39"/>
    </row>
    <row r="5" spans="1:23" ht="2.1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1"/>
      <c r="O5" s="41"/>
      <c r="P5" s="41"/>
      <c r="Q5" s="41"/>
      <c r="R5" s="41"/>
      <c r="S5" s="41"/>
      <c r="T5" s="39"/>
      <c r="U5" s="39"/>
      <c r="V5" s="39"/>
      <c r="W5" s="39"/>
    </row>
    <row r="6" spans="1:23" ht="15.6" customHeight="1" x14ac:dyDescent="0.2">
      <c r="A6" s="42"/>
      <c r="B6" s="42"/>
      <c r="C6" s="42"/>
      <c r="D6" s="42"/>
      <c r="E6" s="39"/>
      <c r="F6" s="299" t="s">
        <v>238</v>
      </c>
      <c r="G6" s="300"/>
      <c r="H6" s="39"/>
      <c r="I6" s="39"/>
      <c r="J6" s="39"/>
      <c r="K6" s="39"/>
      <c r="L6" s="39"/>
      <c r="M6" s="39"/>
      <c r="N6" s="314" t="s">
        <v>2</v>
      </c>
      <c r="O6" s="315"/>
      <c r="P6" s="316"/>
      <c r="Q6" s="314" t="s">
        <v>1</v>
      </c>
      <c r="R6" s="315"/>
      <c r="S6" s="316"/>
      <c r="T6" s="12"/>
      <c r="U6" s="39"/>
      <c r="V6" s="39"/>
      <c r="W6" s="39"/>
    </row>
    <row r="7" spans="1:23" ht="12.6" customHeight="1" x14ac:dyDescent="0.2">
      <c r="A7" s="307" t="s">
        <v>3</v>
      </c>
      <c r="B7" s="308"/>
      <c r="C7" s="308"/>
      <c r="D7" s="309"/>
      <c r="E7" s="310" t="s">
        <v>4</v>
      </c>
      <c r="F7" s="305" t="s">
        <v>5</v>
      </c>
      <c r="G7" s="312" t="s">
        <v>6</v>
      </c>
      <c r="H7" s="303" t="s">
        <v>7</v>
      </c>
      <c r="I7" s="301" t="s">
        <v>8</v>
      </c>
      <c r="J7" s="301" t="s">
        <v>9</v>
      </c>
      <c r="K7" s="301" t="s">
        <v>10</v>
      </c>
      <c r="L7" s="301" t="s">
        <v>12</v>
      </c>
      <c r="M7" s="303" t="s">
        <v>13</v>
      </c>
      <c r="N7" s="290" t="s">
        <v>14</v>
      </c>
      <c r="O7" s="284" t="s">
        <v>15</v>
      </c>
      <c r="P7" s="284" t="s">
        <v>16</v>
      </c>
      <c r="Q7" s="290" t="s">
        <v>14</v>
      </c>
      <c r="R7" s="284" t="s">
        <v>15</v>
      </c>
      <c r="S7" s="284" t="s">
        <v>16</v>
      </c>
      <c r="T7" s="284" t="s">
        <v>17</v>
      </c>
      <c r="U7" s="39"/>
      <c r="V7" s="39"/>
      <c r="W7" s="39"/>
    </row>
    <row r="8" spans="1:23" ht="15" customHeight="1" x14ac:dyDescent="0.2">
      <c r="A8" s="43" t="s">
        <v>18</v>
      </c>
      <c r="B8" s="44" t="s">
        <v>19</v>
      </c>
      <c r="C8" s="45" t="s">
        <v>20</v>
      </c>
      <c r="D8" s="46" t="s">
        <v>21</v>
      </c>
      <c r="E8" s="311"/>
      <c r="F8" s="306"/>
      <c r="G8" s="313"/>
      <c r="H8" s="304"/>
      <c r="I8" s="302"/>
      <c r="J8" s="302"/>
      <c r="K8" s="302"/>
      <c r="L8" s="302"/>
      <c r="M8" s="304"/>
      <c r="N8" s="291"/>
      <c r="O8" s="285"/>
      <c r="P8" s="285"/>
      <c r="Q8" s="291"/>
      <c r="R8" s="285"/>
      <c r="S8" s="285"/>
      <c r="T8" s="285"/>
      <c r="U8" s="39" t="s">
        <v>224</v>
      </c>
      <c r="V8" s="39" t="s">
        <v>225</v>
      </c>
      <c r="W8" s="39"/>
    </row>
    <row r="9" spans="1:23" ht="18" customHeight="1" x14ac:dyDescent="0.25">
      <c r="A9" s="47">
        <v>1</v>
      </c>
      <c r="B9" s="48"/>
      <c r="C9" s="48"/>
      <c r="D9" s="27"/>
      <c r="E9" s="28">
        <v>18</v>
      </c>
      <c r="F9" s="18" t="s">
        <v>62</v>
      </c>
      <c r="G9" s="19" t="s">
        <v>63</v>
      </c>
      <c r="H9" s="20">
        <v>34926</v>
      </c>
      <c r="I9" s="21">
        <f>IF(COUNT(H9)=0,"---",43890-H9)</f>
        <v>8964</v>
      </c>
      <c r="J9" s="22" t="s">
        <v>57</v>
      </c>
      <c r="K9" s="23" t="s">
        <v>39</v>
      </c>
      <c r="L9" s="24">
        <v>0.95</v>
      </c>
      <c r="M9" s="25"/>
      <c r="N9" s="49">
        <v>8.23</v>
      </c>
      <c r="O9" s="50">
        <f t="shared" ref="O9:P12" si="0">N9*L9</f>
        <v>7.8185000000000002</v>
      </c>
      <c r="P9" s="50">
        <f t="shared" si="0"/>
        <v>0</v>
      </c>
      <c r="Q9" s="49">
        <v>8.14</v>
      </c>
      <c r="R9" s="50">
        <f t="shared" ref="R9:S12" si="1">Q9*L9</f>
        <v>7.7330000000000005</v>
      </c>
      <c r="S9" s="50">
        <f t="shared" si="1"/>
        <v>0</v>
      </c>
      <c r="T9" s="26" t="s">
        <v>66</v>
      </c>
      <c r="U9" s="36">
        <v>1</v>
      </c>
      <c r="V9" s="36">
        <v>2</v>
      </c>
    </row>
    <row r="10" spans="1:23" ht="18" customHeight="1" x14ac:dyDescent="0.2">
      <c r="A10" s="47">
        <v>2</v>
      </c>
      <c r="B10" s="44">
        <v>1</v>
      </c>
      <c r="C10" s="48"/>
      <c r="D10" s="27"/>
      <c r="E10" s="28">
        <v>48</v>
      </c>
      <c r="F10" s="262" t="s">
        <v>83</v>
      </c>
      <c r="G10" s="263" t="s">
        <v>153</v>
      </c>
      <c r="H10" s="20">
        <v>37141</v>
      </c>
      <c r="I10" s="21">
        <f>IF(COUNT(H10)=0,"---",43890-H10)</f>
        <v>6749</v>
      </c>
      <c r="J10" s="22" t="s">
        <v>24</v>
      </c>
      <c r="K10" s="23" t="s">
        <v>144</v>
      </c>
      <c r="L10" s="24">
        <v>1</v>
      </c>
      <c r="M10" s="25"/>
      <c r="N10" s="49">
        <v>8.14</v>
      </c>
      <c r="O10" s="50">
        <f t="shared" si="0"/>
        <v>8.14</v>
      </c>
      <c r="P10" s="50">
        <f t="shared" si="0"/>
        <v>0</v>
      </c>
      <c r="Q10" s="49">
        <v>8.2200000000000006</v>
      </c>
      <c r="R10" s="50">
        <f t="shared" si="1"/>
        <v>8.2200000000000006</v>
      </c>
      <c r="S10" s="50">
        <f t="shared" si="1"/>
        <v>0</v>
      </c>
      <c r="T10" s="26" t="s">
        <v>189</v>
      </c>
      <c r="U10" s="36">
        <v>1</v>
      </c>
      <c r="V10" s="36">
        <v>4</v>
      </c>
    </row>
    <row r="11" spans="1:23" ht="18" customHeight="1" x14ac:dyDescent="0.2">
      <c r="A11" s="47">
        <v>3</v>
      </c>
      <c r="B11" s="48"/>
      <c r="C11" s="48"/>
      <c r="D11" s="27"/>
      <c r="E11" s="28">
        <v>63</v>
      </c>
      <c r="F11" s="18" t="s">
        <v>69</v>
      </c>
      <c r="G11" s="19" t="s">
        <v>70</v>
      </c>
      <c r="H11" s="20">
        <v>35930</v>
      </c>
      <c r="I11" s="21">
        <f>IF(COUNT(H11)=0,"---",43890-H11)</f>
        <v>7960</v>
      </c>
      <c r="J11" s="22" t="s">
        <v>24</v>
      </c>
      <c r="K11" s="23" t="s">
        <v>46</v>
      </c>
      <c r="L11" s="24">
        <v>1</v>
      </c>
      <c r="M11" s="25"/>
      <c r="N11" s="49">
        <v>9.1999999999999993</v>
      </c>
      <c r="O11" s="50">
        <f t="shared" si="0"/>
        <v>9.1999999999999993</v>
      </c>
      <c r="P11" s="50">
        <f t="shared" si="0"/>
        <v>0</v>
      </c>
      <c r="Q11" s="49">
        <v>9.2200000000000006</v>
      </c>
      <c r="R11" s="50">
        <f t="shared" si="1"/>
        <v>9.2200000000000006</v>
      </c>
      <c r="S11" s="50">
        <f t="shared" si="1"/>
        <v>0</v>
      </c>
      <c r="T11" s="26" t="s">
        <v>168</v>
      </c>
      <c r="U11" s="36">
        <v>3</v>
      </c>
      <c r="V11" s="36">
        <v>1</v>
      </c>
    </row>
    <row r="12" spans="1:23" ht="18" customHeight="1" x14ac:dyDescent="0.25">
      <c r="A12" s="47">
        <v>4</v>
      </c>
      <c r="B12" s="48"/>
      <c r="C12" s="45">
        <v>1</v>
      </c>
      <c r="D12" s="27"/>
      <c r="E12" s="28">
        <v>13</v>
      </c>
      <c r="F12" s="262" t="s">
        <v>184</v>
      </c>
      <c r="G12" s="263" t="s">
        <v>185</v>
      </c>
      <c r="H12" s="20">
        <v>38582</v>
      </c>
      <c r="I12" s="21">
        <f>IF(COUNT(H12)=0,"---",43890-H12)</f>
        <v>5308</v>
      </c>
      <c r="J12" s="22" t="s">
        <v>57</v>
      </c>
      <c r="K12" s="23" t="s">
        <v>42</v>
      </c>
      <c r="L12" s="24">
        <v>0.95</v>
      </c>
      <c r="M12" s="25"/>
      <c r="N12" s="49">
        <v>9.68</v>
      </c>
      <c r="O12" s="50">
        <f t="shared" si="0"/>
        <v>9.1959999999999997</v>
      </c>
      <c r="P12" s="50">
        <f t="shared" si="0"/>
        <v>0</v>
      </c>
      <c r="Q12" s="49">
        <v>9.81</v>
      </c>
      <c r="R12" s="50">
        <f t="shared" si="1"/>
        <v>9.3194999999999997</v>
      </c>
      <c r="S12" s="50">
        <f t="shared" si="1"/>
        <v>0</v>
      </c>
      <c r="T12" s="26" t="s">
        <v>171</v>
      </c>
      <c r="U12" s="36">
        <v>5</v>
      </c>
      <c r="V12" s="36">
        <v>2</v>
      </c>
    </row>
    <row r="13" spans="1:23" ht="2.1" customHeight="1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1"/>
      <c r="O13" s="41"/>
      <c r="P13" s="41"/>
      <c r="Q13" s="41"/>
      <c r="R13" s="41"/>
      <c r="S13" s="41"/>
      <c r="T13" s="39"/>
      <c r="U13" s="39"/>
      <c r="V13" s="39"/>
      <c r="W13" s="39"/>
    </row>
    <row r="14" spans="1:23" ht="12.6" customHeight="1" x14ac:dyDescent="0.2">
      <c r="A14" s="307" t="s">
        <v>3</v>
      </c>
      <c r="B14" s="308"/>
      <c r="C14" s="308"/>
      <c r="D14" s="309"/>
      <c r="E14" s="310" t="s">
        <v>4</v>
      </c>
      <c r="F14" s="305" t="s">
        <v>5</v>
      </c>
      <c r="G14" s="312" t="s">
        <v>6</v>
      </c>
      <c r="H14" s="303" t="s">
        <v>7</v>
      </c>
      <c r="I14" s="301" t="s">
        <v>8</v>
      </c>
      <c r="J14" s="301" t="s">
        <v>9</v>
      </c>
      <c r="K14" s="301" t="s">
        <v>10</v>
      </c>
      <c r="L14" s="301" t="s">
        <v>12</v>
      </c>
      <c r="M14" s="303" t="s">
        <v>13</v>
      </c>
      <c r="N14" s="290" t="s">
        <v>14</v>
      </c>
      <c r="O14" s="284" t="s">
        <v>15</v>
      </c>
      <c r="P14" s="284" t="s">
        <v>16</v>
      </c>
      <c r="Q14" s="290" t="s">
        <v>14</v>
      </c>
      <c r="R14" s="284" t="s">
        <v>15</v>
      </c>
      <c r="S14" s="284" t="s">
        <v>16</v>
      </c>
      <c r="T14" s="284" t="s">
        <v>17</v>
      </c>
      <c r="U14" s="39"/>
      <c r="V14" s="39"/>
      <c r="W14" s="39"/>
    </row>
    <row r="15" spans="1:23" ht="15" customHeight="1" x14ac:dyDescent="0.2">
      <c r="A15" s="43" t="s">
        <v>18</v>
      </c>
      <c r="B15" s="44" t="s">
        <v>19</v>
      </c>
      <c r="C15" s="45" t="s">
        <v>20</v>
      </c>
      <c r="D15" s="46" t="s">
        <v>21</v>
      </c>
      <c r="E15" s="311"/>
      <c r="F15" s="306"/>
      <c r="G15" s="313"/>
      <c r="H15" s="304"/>
      <c r="I15" s="302"/>
      <c r="J15" s="302"/>
      <c r="K15" s="302"/>
      <c r="L15" s="302"/>
      <c r="M15" s="304"/>
      <c r="N15" s="291"/>
      <c r="O15" s="285"/>
      <c r="P15" s="285"/>
      <c r="Q15" s="291"/>
      <c r="R15" s="285"/>
      <c r="S15" s="285"/>
      <c r="T15" s="285"/>
      <c r="U15" s="39" t="s">
        <v>224</v>
      </c>
      <c r="V15" s="39" t="s">
        <v>225</v>
      </c>
      <c r="W15" s="39"/>
    </row>
    <row r="16" spans="1:23" ht="18" customHeight="1" x14ac:dyDescent="0.2">
      <c r="A16" s="47">
        <v>5</v>
      </c>
      <c r="B16" s="48"/>
      <c r="C16" s="48"/>
      <c r="D16" s="46">
        <v>1</v>
      </c>
      <c r="E16" s="28">
        <v>57</v>
      </c>
      <c r="F16" s="18" t="s">
        <v>73</v>
      </c>
      <c r="G16" s="19" t="s">
        <v>74</v>
      </c>
      <c r="H16" s="20">
        <v>22836</v>
      </c>
      <c r="I16" s="21">
        <f t="shared" ref="I16:I31" si="2">IF(COUNT(H16)=0,"---",43890-H16)</f>
        <v>21054</v>
      </c>
      <c r="J16" s="22" t="s">
        <v>194</v>
      </c>
      <c r="K16" s="23" t="s">
        <v>46</v>
      </c>
      <c r="L16" s="24">
        <v>0.95</v>
      </c>
      <c r="M16" s="24">
        <v>0.84309999999999996</v>
      </c>
      <c r="N16" s="49">
        <v>9.8000000000000007</v>
      </c>
      <c r="O16" s="50">
        <f t="shared" ref="O16:O28" si="3">N16*L16</f>
        <v>9.31</v>
      </c>
      <c r="P16" s="50">
        <f t="shared" ref="P16:P28" si="4">O16*M16</f>
        <v>7.8492610000000003</v>
      </c>
      <c r="Q16" s="49"/>
      <c r="R16" s="50">
        <f t="shared" ref="R16:R31" si="5">Q16*L16</f>
        <v>0</v>
      </c>
      <c r="S16" s="50">
        <f t="shared" ref="S16:S31" si="6">R16*M16</f>
        <v>0</v>
      </c>
      <c r="T16" s="26" t="s">
        <v>49</v>
      </c>
      <c r="U16" s="36">
        <v>2</v>
      </c>
      <c r="V16" s="36">
        <v>3</v>
      </c>
    </row>
    <row r="17" spans="1:22" ht="18" customHeight="1" x14ac:dyDescent="0.2">
      <c r="A17" s="47">
        <v>6</v>
      </c>
      <c r="B17" s="48"/>
      <c r="C17" s="48"/>
      <c r="D17" s="27"/>
      <c r="E17" s="28">
        <v>35</v>
      </c>
      <c r="F17" s="18" t="s">
        <v>148</v>
      </c>
      <c r="G17" s="19" t="s">
        <v>149</v>
      </c>
      <c r="H17" s="20">
        <v>33279</v>
      </c>
      <c r="I17" s="21">
        <f t="shared" si="2"/>
        <v>10611</v>
      </c>
      <c r="J17" s="22" t="s">
        <v>180</v>
      </c>
      <c r="K17" s="23" t="s">
        <v>33</v>
      </c>
      <c r="L17" s="24">
        <v>1</v>
      </c>
      <c r="M17" s="25"/>
      <c r="N17" s="49">
        <v>9.5399999999999991</v>
      </c>
      <c r="O17" s="50">
        <f t="shared" si="3"/>
        <v>9.5399999999999991</v>
      </c>
      <c r="P17" s="50">
        <f t="shared" si="4"/>
        <v>0</v>
      </c>
      <c r="Q17" s="49"/>
      <c r="R17" s="50">
        <f t="shared" si="5"/>
        <v>0</v>
      </c>
      <c r="S17" s="50">
        <f t="shared" si="6"/>
        <v>0</v>
      </c>
      <c r="T17" s="26" t="s">
        <v>34</v>
      </c>
      <c r="U17" s="36">
        <v>5</v>
      </c>
      <c r="V17" s="36">
        <v>1</v>
      </c>
    </row>
    <row r="18" spans="1:22" ht="18" customHeight="1" x14ac:dyDescent="0.25">
      <c r="A18" s="47">
        <v>7</v>
      </c>
      <c r="B18" s="48"/>
      <c r="C18" s="48"/>
      <c r="D18" s="27"/>
      <c r="E18" s="28">
        <v>10</v>
      </c>
      <c r="F18" s="262" t="s">
        <v>71</v>
      </c>
      <c r="G18" s="263" t="s">
        <v>72</v>
      </c>
      <c r="H18" s="20">
        <v>35295</v>
      </c>
      <c r="I18" s="21">
        <f t="shared" si="2"/>
        <v>8595</v>
      </c>
      <c r="J18" s="22" t="s">
        <v>57</v>
      </c>
      <c r="K18" s="23" t="s">
        <v>42</v>
      </c>
      <c r="L18" s="24">
        <v>0.95</v>
      </c>
      <c r="M18" s="25"/>
      <c r="N18" s="49">
        <v>10.06</v>
      </c>
      <c r="O18" s="50">
        <f t="shared" si="3"/>
        <v>9.5570000000000004</v>
      </c>
      <c r="P18" s="50">
        <f t="shared" si="4"/>
        <v>0</v>
      </c>
      <c r="Q18" s="49"/>
      <c r="R18" s="50">
        <f t="shared" si="5"/>
        <v>0</v>
      </c>
      <c r="S18" s="50">
        <f t="shared" si="6"/>
        <v>0</v>
      </c>
      <c r="T18" s="26" t="s">
        <v>171</v>
      </c>
      <c r="U18" s="36">
        <v>4</v>
      </c>
      <c r="V18" s="36">
        <v>2</v>
      </c>
    </row>
    <row r="19" spans="1:22" ht="18" customHeight="1" x14ac:dyDescent="0.2">
      <c r="A19" s="47">
        <v>8</v>
      </c>
      <c r="B19" s="48"/>
      <c r="C19" s="48"/>
      <c r="D19" s="27"/>
      <c r="E19" s="28">
        <v>45</v>
      </c>
      <c r="F19" s="18" t="s">
        <v>90</v>
      </c>
      <c r="G19" s="19" t="s">
        <v>91</v>
      </c>
      <c r="H19" s="20">
        <v>36686</v>
      </c>
      <c r="I19" s="21">
        <f t="shared" si="2"/>
        <v>7204</v>
      </c>
      <c r="J19" s="22" t="s">
        <v>24</v>
      </c>
      <c r="K19" s="23" t="s">
        <v>144</v>
      </c>
      <c r="L19" s="24">
        <v>1</v>
      </c>
      <c r="M19" s="25"/>
      <c r="N19" s="49">
        <v>9.6999999999999993</v>
      </c>
      <c r="O19" s="50">
        <f t="shared" si="3"/>
        <v>9.6999999999999993</v>
      </c>
      <c r="P19" s="50">
        <f t="shared" si="4"/>
        <v>0</v>
      </c>
      <c r="Q19" s="49"/>
      <c r="R19" s="50">
        <f t="shared" si="5"/>
        <v>0</v>
      </c>
      <c r="S19" s="50">
        <f t="shared" si="6"/>
        <v>0</v>
      </c>
      <c r="T19" s="26" t="s">
        <v>166</v>
      </c>
      <c r="U19" s="36">
        <v>4</v>
      </c>
      <c r="V19" s="36">
        <v>1</v>
      </c>
    </row>
    <row r="20" spans="1:22" ht="18" customHeight="1" x14ac:dyDescent="0.2">
      <c r="A20" s="47">
        <v>9</v>
      </c>
      <c r="B20" s="48"/>
      <c r="C20" s="48"/>
      <c r="D20" s="46">
        <v>5</v>
      </c>
      <c r="E20" s="28">
        <v>43</v>
      </c>
      <c r="F20" s="18" t="s">
        <v>192</v>
      </c>
      <c r="G20" s="19" t="s">
        <v>193</v>
      </c>
      <c r="H20" s="20">
        <v>27930</v>
      </c>
      <c r="I20" s="21">
        <f t="shared" si="2"/>
        <v>15960</v>
      </c>
      <c r="J20" s="22" t="s">
        <v>24</v>
      </c>
      <c r="K20" s="23" t="s">
        <v>144</v>
      </c>
      <c r="L20" s="24">
        <v>1</v>
      </c>
      <c r="M20" s="24">
        <v>0.93079999999999996</v>
      </c>
      <c r="N20" s="49">
        <v>9.73</v>
      </c>
      <c r="O20" s="50">
        <f t="shared" si="3"/>
        <v>9.73</v>
      </c>
      <c r="P20" s="50">
        <f t="shared" si="4"/>
        <v>9.0566840000000006</v>
      </c>
      <c r="Q20" s="49"/>
      <c r="R20" s="50">
        <f t="shared" si="5"/>
        <v>0</v>
      </c>
      <c r="S20" s="50">
        <f t="shared" si="6"/>
        <v>0</v>
      </c>
      <c r="T20" s="26" t="s">
        <v>34</v>
      </c>
      <c r="U20" s="36">
        <v>4</v>
      </c>
      <c r="V20" s="36">
        <v>5</v>
      </c>
    </row>
    <row r="21" spans="1:22" ht="18" customHeight="1" x14ac:dyDescent="0.2">
      <c r="A21" s="47">
        <v>10</v>
      </c>
      <c r="B21" s="48"/>
      <c r="C21" s="48"/>
      <c r="D21" s="46">
        <v>2</v>
      </c>
      <c r="E21" s="28">
        <v>60</v>
      </c>
      <c r="F21" s="18" t="s">
        <v>95</v>
      </c>
      <c r="G21" s="19" t="s">
        <v>147</v>
      </c>
      <c r="H21" s="20">
        <v>21607</v>
      </c>
      <c r="I21" s="21">
        <f t="shared" si="2"/>
        <v>22283</v>
      </c>
      <c r="J21" s="22" t="s">
        <v>195</v>
      </c>
      <c r="K21" s="23" t="s">
        <v>46</v>
      </c>
      <c r="L21" s="24">
        <v>1</v>
      </c>
      <c r="M21" s="24">
        <v>0.82089999999999996</v>
      </c>
      <c r="N21" s="49">
        <v>9.94</v>
      </c>
      <c r="O21" s="50">
        <f t="shared" si="3"/>
        <v>9.94</v>
      </c>
      <c r="P21" s="50">
        <f t="shared" si="4"/>
        <v>8.1597459999999984</v>
      </c>
      <c r="Q21" s="49"/>
      <c r="R21" s="50">
        <f t="shared" si="5"/>
        <v>0</v>
      </c>
      <c r="S21" s="50">
        <f t="shared" si="6"/>
        <v>0</v>
      </c>
      <c r="T21" s="26" t="s">
        <v>49</v>
      </c>
      <c r="U21" s="36">
        <v>2</v>
      </c>
      <c r="V21" s="36">
        <v>5</v>
      </c>
    </row>
    <row r="22" spans="1:22" ht="18" customHeight="1" x14ac:dyDescent="0.2">
      <c r="A22" s="47">
        <v>11</v>
      </c>
      <c r="B22" s="48"/>
      <c r="C22" s="45">
        <v>2</v>
      </c>
      <c r="D22" s="27"/>
      <c r="E22" s="28">
        <v>47</v>
      </c>
      <c r="F22" s="262" t="s">
        <v>154</v>
      </c>
      <c r="G22" s="263" t="s">
        <v>155</v>
      </c>
      <c r="H22" s="20">
        <v>39289</v>
      </c>
      <c r="I22" s="21">
        <f t="shared" si="2"/>
        <v>4601</v>
      </c>
      <c r="J22" s="22" t="s">
        <v>24</v>
      </c>
      <c r="K22" s="23" t="s">
        <v>144</v>
      </c>
      <c r="L22" s="24">
        <v>1</v>
      </c>
      <c r="M22" s="25"/>
      <c r="N22" s="49">
        <v>10.14</v>
      </c>
      <c r="O22" s="50">
        <f t="shared" si="3"/>
        <v>10.14</v>
      </c>
      <c r="P22" s="50">
        <f t="shared" si="4"/>
        <v>0</v>
      </c>
      <c r="Q22" s="49"/>
      <c r="R22" s="50">
        <f t="shared" si="5"/>
        <v>0</v>
      </c>
      <c r="S22" s="50">
        <f t="shared" si="6"/>
        <v>0</v>
      </c>
      <c r="T22" s="26" t="s">
        <v>166</v>
      </c>
      <c r="U22" s="36">
        <v>1</v>
      </c>
      <c r="V22" s="36">
        <v>1</v>
      </c>
    </row>
    <row r="23" spans="1:22" ht="18" customHeight="1" x14ac:dyDescent="0.2">
      <c r="A23" s="47">
        <v>12</v>
      </c>
      <c r="B23" s="48"/>
      <c r="C23" s="48"/>
      <c r="D23" s="27"/>
      <c r="E23" s="28">
        <v>71</v>
      </c>
      <c r="F23" s="262" t="s">
        <v>77</v>
      </c>
      <c r="G23" s="263" t="s">
        <v>78</v>
      </c>
      <c r="H23" s="20">
        <v>30480</v>
      </c>
      <c r="I23" s="21">
        <f t="shared" si="2"/>
        <v>13410</v>
      </c>
      <c r="J23" s="22" t="s">
        <v>180</v>
      </c>
      <c r="K23" s="23" t="s">
        <v>54</v>
      </c>
      <c r="L23" s="24">
        <v>1</v>
      </c>
      <c r="M23" s="25"/>
      <c r="N23" s="49">
        <v>10.45</v>
      </c>
      <c r="O23" s="50">
        <f t="shared" si="3"/>
        <v>10.45</v>
      </c>
      <c r="P23" s="50">
        <f t="shared" si="4"/>
        <v>0</v>
      </c>
      <c r="Q23" s="49"/>
      <c r="R23" s="50">
        <f t="shared" si="5"/>
        <v>0</v>
      </c>
      <c r="S23" s="50">
        <f t="shared" si="6"/>
        <v>0</v>
      </c>
      <c r="T23" s="26" t="s">
        <v>34</v>
      </c>
      <c r="U23" s="36">
        <v>2</v>
      </c>
      <c r="V23" s="36">
        <v>2</v>
      </c>
    </row>
    <row r="24" spans="1:22" ht="18" customHeight="1" x14ac:dyDescent="0.2">
      <c r="A24" s="47">
        <v>13</v>
      </c>
      <c r="B24" s="48"/>
      <c r="C24" s="45">
        <v>3</v>
      </c>
      <c r="D24" s="27"/>
      <c r="E24" s="28">
        <v>50</v>
      </c>
      <c r="F24" s="18" t="s">
        <v>182</v>
      </c>
      <c r="G24" s="19" t="s">
        <v>183</v>
      </c>
      <c r="H24" s="20">
        <v>39590</v>
      </c>
      <c r="I24" s="21">
        <f t="shared" si="2"/>
        <v>4300</v>
      </c>
      <c r="J24" s="22" t="s">
        <v>24</v>
      </c>
      <c r="K24" s="23" t="s">
        <v>144</v>
      </c>
      <c r="L24" s="24">
        <v>1</v>
      </c>
      <c r="M24" s="25">
        <v>0.9</v>
      </c>
      <c r="N24" s="49">
        <v>10.91</v>
      </c>
      <c r="O24" s="50">
        <f t="shared" si="3"/>
        <v>10.91</v>
      </c>
      <c r="P24" s="50">
        <f t="shared" si="4"/>
        <v>9.8190000000000008</v>
      </c>
      <c r="Q24" s="49"/>
      <c r="R24" s="50">
        <f t="shared" si="5"/>
        <v>0</v>
      </c>
      <c r="S24" s="50">
        <f t="shared" si="6"/>
        <v>0</v>
      </c>
      <c r="T24" s="26" t="s">
        <v>166</v>
      </c>
      <c r="U24" s="36">
        <v>2</v>
      </c>
      <c r="V24" s="36">
        <v>1</v>
      </c>
    </row>
    <row r="25" spans="1:22" ht="18" customHeight="1" x14ac:dyDescent="0.2">
      <c r="A25" s="47">
        <v>14</v>
      </c>
      <c r="B25" s="48"/>
      <c r="C25" s="48"/>
      <c r="D25" s="46">
        <v>4</v>
      </c>
      <c r="E25" s="28">
        <v>67</v>
      </c>
      <c r="F25" s="18" t="s">
        <v>145</v>
      </c>
      <c r="G25" s="19" t="s">
        <v>146</v>
      </c>
      <c r="H25" s="20">
        <v>19298</v>
      </c>
      <c r="I25" s="21">
        <f t="shared" si="2"/>
        <v>24592</v>
      </c>
      <c r="J25" s="22" t="s">
        <v>180</v>
      </c>
      <c r="K25" s="23" t="s">
        <v>46</v>
      </c>
      <c r="L25" s="24">
        <v>1</v>
      </c>
      <c r="M25" s="24">
        <v>0.78990000000000005</v>
      </c>
      <c r="N25" s="49">
        <v>11.11</v>
      </c>
      <c r="O25" s="50">
        <f t="shared" si="3"/>
        <v>11.11</v>
      </c>
      <c r="P25" s="50">
        <f t="shared" si="4"/>
        <v>8.7757889999999996</v>
      </c>
      <c r="Q25" s="49"/>
      <c r="R25" s="50">
        <f t="shared" si="5"/>
        <v>0</v>
      </c>
      <c r="S25" s="50">
        <f t="shared" si="6"/>
        <v>0</v>
      </c>
      <c r="T25" s="26" t="s">
        <v>49</v>
      </c>
      <c r="U25" s="36">
        <v>1</v>
      </c>
      <c r="V25" s="36">
        <v>5</v>
      </c>
    </row>
    <row r="26" spans="1:22" ht="18" customHeight="1" x14ac:dyDescent="0.25">
      <c r="A26" s="47">
        <v>15</v>
      </c>
      <c r="B26" s="48"/>
      <c r="C26" s="48"/>
      <c r="D26" s="46">
        <v>6</v>
      </c>
      <c r="E26" s="28">
        <v>4</v>
      </c>
      <c r="F26" s="18" t="s">
        <v>64</v>
      </c>
      <c r="G26" s="19" t="s">
        <v>79</v>
      </c>
      <c r="H26" s="20">
        <v>23311</v>
      </c>
      <c r="I26" s="21">
        <f t="shared" si="2"/>
        <v>20579</v>
      </c>
      <c r="J26" s="22" t="s">
        <v>38</v>
      </c>
      <c r="K26" s="23" t="s">
        <v>42</v>
      </c>
      <c r="L26" s="24">
        <v>1</v>
      </c>
      <c r="M26" s="24">
        <v>0.8488</v>
      </c>
      <c r="N26" s="49">
        <v>11.41</v>
      </c>
      <c r="O26" s="50">
        <f t="shared" si="3"/>
        <v>11.41</v>
      </c>
      <c r="P26" s="50">
        <f t="shared" si="4"/>
        <v>9.6848080000000003</v>
      </c>
      <c r="Q26" s="49"/>
      <c r="R26" s="50">
        <f t="shared" si="5"/>
        <v>0</v>
      </c>
      <c r="S26" s="50">
        <f t="shared" si="6"/>
        <v>0</v>
      </c>
      <c r="T26" s="26" t="s">
        <v>171</v>
      </c>
      <c r="U26" s="36">
        <v>3</v>
      </c>
      <c r="V26" s="36">
        <v>3</v>
      </c>
    </row>
    <row r="27" spans="1:22" ht="18" customHeight="1" x14ac:dyDescent="0.2">
      <c r="A27" s="47">
        <v>16</v>
      </c>
      <c r="B27" s="44">
        <v>2</v>
      </c>
      <c r="C27" s="48"/>
      <c r="D27" s="27"/>
      <c r="E27" s="28">
        <v>53</v>
      </c>
      <c r="F27" s="18" t="s">
        <v>187</v>
      </c>
      <c r="G27" s="19" t="s">
        <v>188</v>
      </c>
      <c r="H27" s="20">
        <v>37447</v>
      </c>
      <c r="I27" s="21">
        <f t="shared" si="2"/>
        <v>6443</v>
      </c>
      <c r="J27" s="22" t="s">
        <v>24</v>
      </c>
      <c r="K27" s="23" t="s">
        <v>144</v>
      </c>
      <c r="L27" s="24">
        <v>1</v>
      </c>
      <c r="M27" s="25"/>
      <c r="N27" s="49">
        <v>13.23</v>
      </c>
      <c r="O27" s="50">
        <f t="shared" si="3"/>
        <v>13.23</v>
      </c>
      <c r="P27" s="50">
        <f t="shared" si="4"/>
        <v>0</v>
      </c>
      <c r="Q27" s="49"/>
      <c r="R27" s="50">
        <f t="shared" si="5"/>
        <v>0</v>
      </c>
      <c r="S27" s="50">
        <f t="shared" si="6"/>
        <v>0</v>
      </c>
      <c r="T27" s="26" t="s">
        <v>166</v>
      </c>
      <c r="U27" s="36">
        <v>5</v>
      </c>
      <c r="V27" s="36">
        <v>4</v>
      </c>
    </row>
    <row r="28" spans="1:22" ht="18" customHeight="1" x14ac:dyDescent="0.2">
      <c r="A28" s="48" t="s">
        <v>226</v>
      </c>
      <c r="B28" s="48"/>
      <c r="C28" s="48"/>
      <c r="D28" s="46">
        <v>3</v>
      </c>
      <c r="E28" s="28">
        <v>1</v>
      </c>
      <c r="F28" s="18" t="s">
        <v>67</v>
      </c>
      <c r="G28" s="19" t="s">
        <v>68</v>
      </c>
      <c r="H28" s="20">
        <v>21585</v>
      </c>
      <c r="I28" s="21">
        <f t="shared" si="2"/>
        <v>22305</v>
      </c>
      <c r="J28" s="22" t="s">
        <v>57</v>
      </c>
      <c r="K28" s="23" t="s">
        <v>42</v>
      </c>
      <c r="L28" s="24">
        <v>0.95</v>
      </c>
      <c r="M28" s="24">
        <v>0.82089999999999996</v>
      </c>
      <c r="N28" s="49">
        <v>10.54</v>
      </c>
      <c r="O28" s="50">
        <f t="shared" si="3"/>
        <v>10.012999999999998</v>
      </c>
      <c r="P28" s="50">
        <f t="shared" si="4"/>
        <v>8.2196716999999975</v>
      </c>
      <c r="Q28" s="49"/>
      <c r="R28" s="50">
        <f t="shared" si="5"/>
        <v>0</v>
      </c>
      <c r="S28" s="50">
        <f t="shared" si="6"/>
        <v>0</v>
      </c>
      <c r="T28" s="26" t="s">
        <v>171</v>
      </c>
      <c r="U28" s="36">
        <v>3</v>
      </c>
      <c r="V28" s="36">
        <v>4</v>
      </c>
    </row>
    <row r="29" spans="1:22" ht="18" customHeight="1" x14ac:dyDescent="0.2">
      <c r="A29" s="47"/>
      <c r="B29" s="44"/>
      <c r="C29" s="48"/>
      <c r="D29" s="27"/>
      <c r="E29" s="28">
        <v>42</v>
      </c>
      <c r="F29" s="18" t="s">
        <v>83</v>
      </c>
      <c r="G29" s="19" t="s">
        <v>186</v>
      </c>
      <c r="H29" s="20">
        <v>37802</v>
      </c>
      <c r="I29" s="21">
        <f t="shared" si="2"/>
        <v>6088</v>
      </c>
      <c r="J29" s="22" t="s">
        <v>24</v>
      </c>
      <c r="K29" s="23" t="s">
        <v>144</v>
      </c>
      <c r="L29" s="24">
        <v>1</v>
      </c>
      <c r="M29" s="25"/>
      <c r="N29" s="49" t="s">
        <v>227</v>
      </c>
      <c r="O29" s="50"/>
      <c r="P29" s="50"/>
      <c r="Q29" s="49"/>
      <c r="R29" s="50">
        <f t="shared" si="5"/>
        <v>0</v>
      </c>
      <c r="S29" s="50">
        <f t="shared" si="6"/>
        <v>0</v>
      </c>
      <c r="T29" s="26" t="s">
        <v>166</v>
      </c>
      <c r="U29" s="36">
        <v>3</v>
      </c>
      <c r="V29" s="36">
        <v>2</v>
      </c>
    </row>
    <row r="30" spans="1:22" ht="18" customHeight="1" x14ac:dyDescent="0.2">
      <c r="A30" s="47"/>
      <c r="B30" s="48"/>
      <c r="C30" s="48"/>
      <c r="D30" s="46"/>
      <c r="E30" s="28">
        <v>17</v>
      </c>
      <c r="F30" s="18" t="s">
        <v>80</v>
      </c>
      <c r="G30" s="19" t="s">
        <v>81</v>
      </c>
      <c r="H30" s="20">
        <v>28768</v>
      </c>
      <c r="I30" s="21">
        <f t="shared" si="2"/>
        <v>15122</v>
      </c>
      <c r="J30" s="22" t="s">
        <v>38</v>
      </c>
      <c r="K30" s="23" t="s">
        <v>39</v>
      </c>
      <c r="L30" s="24">
        <v>1</v>
      </c>
      <c r="M30" s="24">
        <v>0.94469999999999998</v>
      </c>
      <c r="N30" s="49" t="s">
        <v>227</v>
      </c>
      <c r="O30" s="50"/>
      <c r="P30" s="50"/>
      <c r="Q30" s="49"/>
      <c r="R30" s="50">
        <f t="shared" si="5"/>
        <v>0</v>
      </c>
      <c r="S30" s="50">
        <f t="shared" si="6"/>
        <v>0</v>
      </c>
      <c r="T30" s="26" t="s">
        <v>177</v>
      </c>
      <c r="U30" s="36">
        <v>4</v>
      </c>
      <c r="V30" s="36">
        <v>4</v>
      </c>
    </row>
    <row r="31" spans="1:22" ht="18" customHeight="1" x14ac:dyDescent="0.2">
      <c r="A31" s="47"/>
      <c r="B31" s="48"/>
      <c r="C31" s="48"/>
      <c r="D31" s="27"/>
      <c r="E31" s="28">
        <v>21</v>
      </c>
      <c r="F31" s="18" t="s">
        <v>190</v>
      </c>
      <c r="G31" s="19" t="s">
        <v>191</v>
      </c>
      <c r="H31" s="20">
        <v>36013</v>
      </c>
      <c r="I31" s="21">
        <f t="shared" si="2"/>
        <v>7877</v>
      </c>
      <c r="J31" s="22" t="s">
        <v>24</v>
      </c>
      <c r="K31" s="23" t="s">
        <v>39</v>
      </c>
      <c r="L31" s="24">
        <v>1</v>
      </c>
      <c r="M31" s="25"/>
      <c r="N31" s="49" t="s">
        <v>227</v>
      </c>
      <c r="O31" s="50"/>
      <c r="P31" s="50"/>
      <c r="Q31" s="49"/>
      <c r="R31" s="50">
        <f t="shared" si="5"/>
        <v>0</v>
      </c>
      <c r="S31" s="50">
        <f t="shared" si="6"/>
        <v>0</v>
      </c>
      <c r="T31" s="26" t="s">
        <v>177</v>
      </c>
      <c r="U31" s="36">
        <v>5</v>
      </c>
      <c r="V31" s="36">
        <v>5</v>
      </c>
    </row>
  </sheetData>
  <sortState ref="A9:WQO14">
    <sortCondition ref="R9:R14"/>
  </sortState>
  <mergeCells count="37">
    <mergeCell ref="A7:D7"/>
    <mergeCell ref="E7:E8"/>
    <mergeCell ref="F7:F8"/>
    <mergeCell ref="G7:G8"/>
    <mergeCell ref="H7:H8"/>
    <mergeCell ref="R7:R8"/>
    <mergeCell ref="S7:S8"/>
    <mergeCell ref="T7:T8"/>
    <mergeCell ref="O7:O8"/>
    <mergeCell ref="F6:G6"/>
    <mergeCell ref="N6:P6"/>
    <mergeCell ref="Q6:S6"/>
    <mergeCell ref="I7:I8"/>
    <mergeCell ref="J7:J8"/>
    <mergeCell ref="K7:K8"/>
    <mergeCell ref="L7:L8"/>
    <mergeCell ref="M7:M8"/>
    <mergeCell ref="N7:N8"/>
    <mergeCell ref="P7:P8"/>
    <mergeCell ref="Q7:Q8"/>
    <mergeCell ref="F14:F15"/>
    <mergeCell ref="A14:D14"/>
    <mergeCell ref="E14:E15"/>
    <mergeCell ref="G14:G15"/>
    <mergeCell ref="H14:H15"/>
    <mergeCell ref="I14:I15"/>
    <mergeCell ref="J14:J15"/>
    <mergeCell ref="K14:K15"/>
    <mergeCell ref="L14:L15"/>
    <mergeCell ref="M14:M15"/>
    <mergeCell ref="S14:S15"/>
    <mergeCell ref="T14:T15"/>
    <mergeCell ref="N14:N15"/>
    <mergeCell ref="O14:O15"/>
    <mergeCell ref="P14:P15"/>
    <mergeCell ref="Q14:Q15"/>
    <mergeCell ref="R14:R15"/>
  </mergeCells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12"/>
  <sheetViews>
    <sheetView showZeros="0" workbookViewId="0">
      <selection activeCell="A3" sqref="A3"/>
    </sheetView>
  </sheetViews>
  <sheetFormatPr defaultColWidth="9.140625" defaultRowHeight="12.75" x14ac:dyDescent="0.2"/>
  <cols>
    <col min="1" max="1" width="6.140625" style="83" customWidth="1"/>
    <col min="2" max="2" width="4.5703125" style="83" customWidth="1"/>
    <col min="3" max="3" width="9.42578125" style="83" customWidth="1"/>
    <col min="4" max="4" width="12.5703125" style="83" customWidth="1"/>
    <col min="5" max="5" width="9" style="113" customWidth="1"/>
    <col min="6" max="6" width="5" style="83" bestFit="1" customWidth="1"/>
    <col min="7" max="7" width="4.140625" style="83" customWidth="1"/>
    <col min="8" max="8" width="8.28515625" style="83" customWidth="1"/>
    <col min="9" max="9" width="4.42578125" style="83" customWidth="1"/>
    <col min="10" max="10" width="9.5703125" style="200" customWidth="1"/>
    <col min="11" max="11" width="7.85546875" style="200" customWidth="1"/>
    <col min="12" max="12" width="11.28515625" style="83" customWidth="1"/>
    <col min="13" max="14" width="2" style="83" customWidth="1"/>
    <col min="15" max="15" width="9.5703125" style="83" customWidth="1"/>
    <col min="16" max="16384" width="9.140625" style="83"/>
  </cols>
  <sheetData>
    <row r="1" spans="1:23" ht="20.25" customHeight="1" x14ac:dyDescent="0.3">
      <c r="A1" s="82" t="s">
        <v>241</v>
      </c>
      <c r="C1" s="121"/>
      <c r="D1" s="121"/>
      <c r="E1" s="215"/>
      <c r="F1" s="121"/>
      <c r="G1" s="121"/>
      <c r="H1" s="121"/>
      <c r="I1" s="121"/>
      <c r="J1" s="214"/>
      <c r="K1" s="214"/>
    </row>
    <row r="2" spans="1:23" ht="12.75" customHeight="1" x14ac:dyDescent="0.25">
      <c r="A2" s="120"/>
      <c r="C2" s="251" t="s">
        <v>223</v>
      </c>
      <c r="D2" s="85"/>
      <c r="E2" s="107"/>
      <c r="F2" s="85"/>
      <c r="G2" s="85"/>
      <c r="H2" s="85"/>
      <c r="I2" s="85"/>
      <c r="J2" s="213"/>
      <c r="K2" s="213"/>
    </row>
    <row r="3" spans="1:23" ht="12.75" customHeight="1" x14ac:dyDescent="0.25">
      <c r="B3" s="86"/>
      <c r="C3" s="85"/>
      <c r="D3" s="85"/>
      <c r="E3" s="107"/>
      <c r="F3" s="85"/>
      <c r="G3" s="85"/>
      <c r="H3" s="85"/>
      <c r="I3" s="85"/>
      <c r="J3" s="213"/>
      <c r="K3" s="213"/>
    </row>
    <row r="4" spans="1:23" ht="20.100000000000001" customHeight="1" x14ac:dyDescent="0.2">
      <c r="A4" s="87"/>
      <c r="B4" s="87"/>
      <c r="C4" s="125" t="s">
        <v>127</v>
      </c>
      <c r="D4" s="87"/>
      <c r="E4" s="108"/>
      <c r="F4" s="87"/>
      <c r="G4" s="87"/>
      <c r="H4" s="87"/>
      <c r="I4" s="87"/>
      <c r="J4" s="187"/>
      <c r="K4" s="187"/>
      <c r="L4" s="87"/>
      <c r="M4" s="87"/>
      <c r="N4" s="87"/>
      <c r="O4" s="87"/>
    </row>
    <row r="5" spans="1:23" ht="2.1" customHeight="1" x14ac:dyDescent="0.25">
      <c r="A5" s="87"/>
      <c r="B5" s="87"/>
      <c r="C5" s="87"/>
      <c r="D5" s="87"/>
      <c r="E5" s="108"/>
      <c r="F5" s="87"/>
      <c r="G5" s="87"/>
      <c r="H5" s="87"/>
      <c r="I5" s="87"/>
      <c r="J5" s="187"/>
      <c r="K5" s="187"/>
      <c r="L5" s="87"/>
      <c r="M5" s="87"/>
      <c r="N5" s="87"/>
      <c r="O5" s="87"/>
    </row>
    <row r="6" spans="1:23" s="207" customFormat="1" ht="20.100000000000001" customHeight="1" x14ac:dyDescent="0.25">
      <c r="A6" s="212"/>
      <c r="B6" s="212"/>
      <c r="C6" s="299"/>
      <c r="D6" s="300"/>
      <c r="E6" s="208"/>
      <c r="F6" s="317"/>
      <c r="G6" s="318"/>
      <c r="H6" s="208"/>
      <c r="I6" s="208"/>
      <c r="J6" s="211"/>
      <c r="K6" s="211"/>
      <c r="L6" s="208"/>
      <c r="M6" s="210"/>
      <c r="N6" s="209"/>
      <c r="O6" s="209"/>
      <c r="P6" s="209"/>
      <c r="Q6" s="209"/>
      <c r="R6" s="12"/>
      <c r="S6" s="208"/>
      <c r="T6" s="208"/>
      <c r="U6" s="208"/>
      <c r="V6" s="208"/>
      <c r="W6" s="208"/>
    </row>
    <row r="7" spans="1:23" ht="20.100000000000001" customHeight="1" x14ac:dyDescent="0.2">
      <c r="A7" s="206" t="s">
        <v>3</v>
      </c>
      <c r="B7" s="319" t="s">
        <v>4</v>
      </c>
      <c r="C7" s="321" t="s">
        <v>5</v>
      </c>
      <c r="D7" s="323" t="s">
        <v>6</v>
      </c>
      <c r="E7" s="325" t="s">
        <v>7</v>
      </c>
      <c r="F7" s="327" t="s">
        <v>8</v>
      </c>
      <c r="G7" s="327" t="s">
        <v>9</v>
      </c>
      <c r="H7" s="327" t="s">
        <v>10</v>
      </c>
      <c r="I7" s="327" t="s">
        <v>12</v>
      </c>
      <c r="J7" s="329" t="s">
        <v>85</v>
      </c>
      <c r="K7" s="330" t="s">
        <v>15</v>
      </c>
      <c r="L7" s="331" t="s">
        <v>17</v>
      </c>
      <c r="M7" s="87"/>
      <c r="N7" s="87"/>
      <c r="O7" s="87"/>
    </row>
    <row r="8" spans="1:23" ht="15" customHeight="1" x14ac:dyDescent="0.2">
      <c r="A8" s="91" t="s">
        <v>18</v>
      </c>
      <c r="B8" s="320"/>
      <c r="C8" s="322"/>
      <c r="D8" s="324"/>
      <c r="E8" s="326"/>
      <c r="F8" s="328"/>
      <c r="G8" s="328"/>
      <c r="H8" s="328"/>
      <c r="I8" s="328"/>
      <c r="J8" s="329"/>
      <c r="K8" s="330"/>
      <c r="L8" s="285"/>
      <c r="M8" s="87"/>
      <c r="N8" s="87"/>
      <c r="O8" s="87"/>
    </row>
    <row r="9" spans="1:23" s="106" customFormat="1" ht="20.100000000000001" customHeight="1" x14ac:dyDescent="0.2">
      <c r="A9" s="205">
        <v>1</v>
      </c>
      <c r="B9" s="204">
        <v>46</v>
      </c>
      <c r="C9" s="131" t="s">
        <v>27</v>
      </c>
      <c r="D9" s="132" t="s">
        <v>28</v>
      </c>
      <c r="E9" s="194">
        <v>37217</v>
      </c>
      <c r="F9" s="193">
        <f>IF(COUNT(E9)=0,"---",43890-E9)</f>
        <v>6673</v>
      </c>
      <c r="G9" s="98" t="s">
        <v>24</v>
      </c>
      <c r="H9" s="99" t="s">
        <v>144</v>
      </c>
      <c r="I9" s="100">
        <v>1</v>
      </c>
      <c r="J9" s="283">
        <v>3.9201388888888885E-4</v>
      </c>
      <c r="K9" s="283">
        <f>J9*I9</f>
        <v>3.9201388888888885E-4</v>
      </c>
      <c r="L9" s="202" t="s">
        <v>166</v>
      </c>
      <c r="M9" s="201"/>
      <c r="N9" s="201"/>
      <c r="O9" s="201"/>
    </row>
    <row r="10" spans="1:23" s="106" customFormat="1" ht="20.100000000000001" customHeight="1" x14ac:dyDescent="0.2">
      <c r="A10" s="205">
        <v>2</v>
      </c>
      <c r="B10" s="204">
        <v>52</v>
      </c>
      <c r="C10" s="131" t="s">
        <v>43</v>
      </c>
      <c r="D10" s="132" t="s">
        <v>143</v>
      </c>
      <c r="E10" s="194">
        <v>39934</v>
      </c>
      <c r="F10" s="193">
        <f>IF(COUNT(E10)=0,"---",43890-E10)</f>
        <v>3956</v>
      </c>
      <c r="G10" s="98" t="s">
        <v>24</v>
      </c>
      <c r="H10" s="99" t="s">
        <v>144</v>
      </c>
      <c r="I10" s="100">
        <v>1</v>
      </c>
      <c r="J10" s="283">
        <v>4.416666666666666E-4</v>
      </c>
      <c r="K10" s="283">
        <f>J10*I10</f>
        <v>4.416666666666666E-4</v>
      </c>
      <c r="L10" s="202" t="s">
        <v>166</v>
      </c>
      <c r="M10" s="201"/>
      <c r="N10" s="201"/>
      <c r="O10" s="201"/>
    </row>
    <row r="11" spans="1:23" s="106" customFormat="1" ht="20.100000000000001" customHeight="1" x14ac:dyDescent="0.2">
      <c r="A11" s="205">
        <v>3</v>
      </c>
      <c r="B11" s="204">
        <v>41</v>
      </c>
      <c r="C11" s="131" t="s">
        <v>174</v>
      </c>
      <c r="D11" s="132" t="s">
        <v>175</v>
      </c>
      <c r="E11" s="194">
        <v>29571</v>
      </c>
      <c r="F11" s="193">
        <f>IF(COUNT(E11)=0,"---",43890-E11)</f>
        <v>14319</v>
      </c>
      <c r="G11" s="98" t="s">
        <v>32</v>
      </c>
      <c r="H11" s="99" t="s">
        <v>33</v>
      </c>
      <c r="I11" s="100">
        <v>1</v>
      </c>
      <c r="J11" s="283">
        <v>5.84837962962963E-4</v>
      </c>
      <c r="K11" s="283">
        <f>J11*I11</f>
        <v>5.84837962962963E-4</v>
      </c>
      <c r="L11" s="202" t="s">
        <v>34</v>
      </c>
      <c r="M11" s="201"/>
      <c r="N11" s="201"/>
      <c r="O11" s="201"/>
    </row>
    <row r="12" spans="1:23" s="106" customFormat="1" ht="20.100000000000001" customHeight="1" x14ac:dyDescent="0.2">
      <c r="A12" s="205"/>
      <c r="B12" s="204">
        <v>12</v>
      </c>
      <c r="C12" s="131" t="s">
        <v>169</v>
      </c>
      <c r="D12" s="132" t="s">
        <v>170</v>
      </c>
      <c r="E12" s="194">
        <v>35293</v>
      </c>
      <c r="F12" s="193">
        <f>IF(COUNT(E12)=0,"---",43890-E12)</f>
        <v>8597</v>
      </c>
      <c r="G12" s="98" t="s">
        <v>38</v>
      </c>
      <c r="H12" s="99" t="s">
        <v>42</v>
      </c>
      <c r="I12" s="100">
        <v>1</v>
      </c>
      <c r="J12" s="250" t="s">
        <v>227</v>
      </c>
      <c r="K12" s="250"/>
      <c r="L12" s="202" t="s">
        <v>171</v>
      </c>
      <c r="M12" s="201"/>
      <c r="N12" s="201"/>
      <c r="O12" s="201"/>
    </row>
  </sheetData>
  <sortState ref="A9:W12">
    <sortCondition ref="A9"/>
  </sortState>
  <mergeCells count="13">
    <mergeCell ref="I7:I8"/>
    <mergeCell ref="J7:J8"/>
    <mergeCell ref="K7:K8"/>
    <mergeCell ref="L7:L8"/>
    <mergeCell ref="H7:H8"/>
    <mergeCell ref="C6:D6"/>
    <mergeCell ref="F6:G6"/>
    <mergeCell ref="B7:B8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1"/>
  <sheetViews>
    <sheetView showZeros="0" workbookViewId="0">
      <selection activeCell="A2" sqref="A2"/>
    </sheetView>
  </sheetViews>
  <sheetFormatPr defaultColWidth="9.140625" defaultRowHeight="12.75" x14ac:dyDescent="0.2"/>
  <cols>
    <col min="1" max="1" width="6.140625" style="83" customWidth="1"/>
    <col min="2" max="2" width="4.5703125" style="83" customWidth="1"/>
    <col min="3" max="3" width="10.5703125" style="83" bestFit="1" customWidth="1"/>
    <col min="4" max="4" width="12.5703125" style="83" customWidth="1"/>
    <col min="5" max="5" width="9" style="113" customWidth="1"/>
    <col min="6" max="6" width="5" style="83" bestFit="1" customWidth="1"/>
    <col min="7" max="7" width="4.140625" style="83" customWidth="1"/>
    <col min="8" max="8" width="7.7109375" style="83" customWidth="1"/>
    <col min="9" max="9" width="4.42578125" style="83" customWidth="1"/>
    <col min="10" max="10" width="9.5703125" style="200" customWidth="1"/>
    <col min="11" max="11" width="7.85546875" style="200" customWidth="1"/>
    <col min="12" max="12" width="15.7109375" style="83" bestFit="1" customWidth="1"/>
    <col min="13" max="14" width="2" style="83" customWidth="1"/>
    <col min="15" max="16384" width="9.140625" style="83"/>
  </cols>
  <sheetData>
    <row r="1" spans="1:21" ht="20.25" customHeight="1" x14ac:dyDescent="0.3">
      <c r="A1" s="82" t="s">
        <v>241</v>
      </c>
      <c r="C1" s="121"/>
      <c r="D1" s="121"/>
      <c r="E1" s="215"/>
      <c r="F1" s="121"/>
      <c r="G1" s="121"/>
      <c r="H1" s="121"/>
      <c r="I1" s="121"/>
      <c r="J1" s="214"/>
      <c r="K1" s="214"/>
    </row>
    <row r="2" spans="1:21" ht="12.75" customHeight="1" x14ac:dyDescent="0.25">
      <c r="A2" s="120"/>
      <c r="C2" s="251" t="s">
        <v>223</v>
      </c>
      <c r="D2" s="85"/>
      <c r="E2" s="107"/>
      <c r="F2" s="85"/>
      <c r="G2" s="85"/>
      <c r="H2" s="85"/>
      <c r="I2" s="85"/>
      <c r="J2" s="213"/>
      <c r="K2" s="213"/>
    </row>
    <row r="3" spans="1:21" ht="12.75" customHeight="1" x14ac:dyDescent="0.25">
      <c r="B3" s="86"/>
      <c r="C3" s="85"/>
      <c r="D3" s="85"/>
      <c r="E3" s="107"/>
      <c r="F3" s="85"/>
      <c r="G3" s="85"/>
      <c r="H3" s="85"/>
      <c r="I3" s="85"/>
      <c r="J3" s="213"/>
      <c r="K3" s="213"/>
    </row>
    <row r="4" spans="1:21" ht="20.100000000000001" customHeight="1" x14ac:dyDescent="0.2">
      <c r="A4" s="87"/>
      <c r="B4" s="87"/>
      <c r="C4" s="125" t="s">
        <v>128</v>
      </c>
      <c r="D4" s="87"/>
      <c r="E4" s="108"/>
      <c r="F4" s="87"/>
      <c r="G4" s="87"/>
      <c r="H4" s="87"/>
      <c r="I4" s="87"/>
      <c r="J4" s="187"/>
      <c r="K4" s="187"/>
      <c r="L4" s="87"/>
      <c r="M4" s="87"/>
      <c r="N4" s="87"/>
    </row>
    <row r="5" spans="1:21" ht="2.1" customHeight="1" x14ac:dyDescent="0.25">
      <c r="A5" s="87"/>
      <c r="B5" s="87"/>
      <c r="C5" s="87"/>
      <c r="D5" s="87"/>
      <c r="E5" s="108"/>
      <c r="F5" s="87"/>
      <c r="G5" s="87"/>
      <c r="H5" s="87"/>
      <c r="I5" s="87"/>
      <c r="J5" s="187"/>
      <c r="K5" s="187"/>
      <c r="L5" s="87"/>
      <c r="M5" s="87"/>
      <c r="N5" s="87"/>
    </row>
    <row r="6" spans="1:21" s="207" customFormat="1" ht="20.100000000000001" customHeight="1" x14ac:dyDescent="0.25">
      <c r="A6" s="212"/>
      <c r="B6" s="212"/>
      <c r="C6" s="299"/>
      <c r="D6" s="300"/>
      <c r="E6" s="208"/>
      <c r="F6" s="317"/>
      <c r="G6" s="318"/>
      <c r="H6" s="208"/>
      <c r="I6" s="208"/>
      <c r="J6" s="211"/>
      <c r="K6" s="211"/>
      <c r="L6" s="208"/>
      <c r="M6" s="209"/>
      <c r="N6" s="209"/>
      <c r="O6" s="209"/>
      <c r="P6" s="12"/>
      <c r="Q6" s="208"/>
      <c r="R6" s="208"/>
      <c r="S6" s="208"/>
      <c r="T6" s="208"/>
      <c r="U6" s="208"/>
    </row>
    <row r="7" spans="1:21" ht="20.100000000000001" customHeight="1" x14ac:dyDescent="0.2">
      <c r="A7" s="206" t="s">
        <v>3</v>
      </c>
      <c r="B7" s="319" t="s">
        <v>4</v>
      </c>
      <c r="C7" s="321" t="s">
        <v>5</v>
      </c>
      <c r="D7" s="323" t="s">
        <v>6</v>
      </c>
      <c r="E7" s="325" t="s">
        <v>7</v>
      </c>
      <c r="F7" s="327" t="s">
        <v>8</v>
      </c>
      <c r="G7" s="327" t="s">
        <v>9</v>
      </c>
      <c r="H7" s="327" t="s">
        <v>10</v>
      </c>
      <c r="I7" s="327" t="s">
        <v>12</v>
      </c>
      <c r="J7" s="329" t="s">
        <v>85</v>
      </c>
      <c r="K7" s="330" t="s">
        <v>15</v>
      </c>
      <c r="L7" s="331" t="s">
        <v>17</v>
      </c>
      <c r="M7" s="87"/>
      <c r="N7" s="87"/>
    </row>
    <row r="8" spans="1:21" ht="15" customHeight="1" x14ac:dyDescent="0.2">
      <c r="A8" s="91" t="s">
        <v>18</v>
      </c>
      <c r="B8" s="320"/>
      <c r="C8" s="322"/>
      <c r="D8" s="324"/>
      <c r="E8" s="326"/>
      <c r="F8" s="328"/>
      <c r="G8" s="328"/>
      <c r="H8" s="328"/>
      <c r="I8" s="328"/>
      <c r="J8" s="329"/>
      <c r="K8" s="330"/>
      <c r="L8" s="285"/>
      <c r="M8" s="87"/>
      <c r="N8" s="87"/>
    </row>
    <row r="9" spans="1:21" s="106" customFormat="1" ht="19.899999999999999" customHeight="1" x14ac:dyDescent="0.2">
      <c r="A9" s="205">
        <v>1</v>
      </c>
      <c r="B9" s="204">
        <v>48</v>
      </c>
      <c r="C9" s="131" t="s">
        <v>83</v>
      </c>
      <c r="D9" s="132" t="s">
        <v>153</v>
      </c>
      <c r="E9" s="194">
        <v>37141</v>
      </c>
      <c r="F9" s="193">
        <f t="shared" ref="F9:F20" si="0">IF(COUNT(E9)=0,"---",43890-E9)</f>
        <v>6749</v>
      </c>
      <c r="G9" s="98" t="s">
        <v>24</v>
      </c>
      <c r="H9" s="99" t="s">
        <v>144</v>
      </c>
      <c r="I9" s="100">
        <v>1</v>
      </c>
      <c r="J9" s="189">
        <v>28.54</v>
      </c>
      <c r="K9" s="203">
        <f t="shared" ref="K9:K17" si="1">J9*I9</f>
        <v>28.54</v>
      </c>
      <c r="L9" s="202" t="s">
        <v>189</v>
      </c>
      <c r="M9" s="201"/>
      <c r="N9" s="201"/>
    </row>
    <row r="10" spans="1:21" s="106" customFormat="1" ht="19.899999999999999" customHeight="1" x14ac:dyDescent="0.2">
      <c r="A10" s="205">
        <v>2</v>
      </c>
      <c r="B10" s="204">
        <v>68</v>
      </c>
      <c r="C10" s="131" t="s">
        <v>196</v>
      </c>
      <c r="D10" s="132" t="s">
        <v>197</v>
      </c>
      <c r="E10" s="194">
        <v>34027</v>
      </c>
      <c r="F10" s="193">
        <f t="shared" si="0"/>
        <v>9863</v>
      </c>
      <c r="G10" s="98" t="s">
        <v>180</v>
      </c>
      <c r="H10" s="99" t="s">
        <v>46</v>
      </c>
      <c r="I10" s="100">
        <v>1</v>
      </c>
      <c r="J10" s="189">
        <v>32.07</v>
      </c>
      <c r="K10" s="203">
        <f t="shared" si="1"/>
        <v>32.07</v>
      </c>
      <c r="L10" s="202" t="s">
        <v>49</v>
      </c>
      <c r="M10" s="201"/>
      <c r="N10" s="201"/>
    </row>
    <row r="11" spans="1:21" s="106" customFormat="1" ht="19.899999999999999" customHeight="1" x14ac:dyDescent="0.25">
      <c r="A11" s="205">
        <v>3</v>
      </c>
      <c r="B11" s="204">
        <v>13</v>
      </c>
      <c r="C11" s="131" t="s">
        <v>184</v>
      </c>
      <c r="D11" s="132" t="s">
        <v>185</v>
      </c>
      <c r="E11" s="194">
        <v>38582</v>
      </c>
      <c r="F11" s="193">
        <f t="shared" si="0"/>
        <v>5308</v>
      </c>
      <c r="G11" s="98" t="s">
        <v>57</v>
      </c>
      <c r="H11" s="99" t="s">
        <v>42</v>
      </c>
      <c r="I11" s="100">
        <v>0.95</v>
      </c>
      <c r="J11" s="189">
        <v>34.25</v>
      </c>
      <c r="K11" s="203">
        <f t="shared" si="1"/>
        <v>32.537500000000001</v>
      </c>
      <c r="L11" s="202" t="s">
        <v>171</v>
      </c>
      <c r="M11" s="201"/>
      <c r="N11" s="201"/>
    </row>
    <row r="12" spans="1:21" s="106" customFormat="1" ht="19.899999999999999" customHeight="1" x14ac:dyDescent="0.2">
      <c r="A12" s="205">
        <v>4</v>
      </c>
      <c r="B12" s="204">
        <v>57</v>
      </c>
      <c r="C12" s="131" t="s">
        <v>73</v>
      </c>
      <c r="D12" s="132" t="s">
        <v>74</v>
      </c>
      <c r="E12" s="194">
        <v>22836</v>
      </c>
      <c r="F12" s="193">
        <f t="shared" si="0"/>
        <v>21054</v>
      </c>
      <c r="G12" s="98" t="s">
        <v>194</v>
      </c>
      <c r="H12" s="99" t="s">
        <v>46</v>
      </c>
      <c r="I12" s="100">
        <v>0.95</v>
      </c>
      <c r="J12" s="189">
        <v>35.799999999999997</v>
      </c>
      <c r="K12" s="203">
        <f t="shared" si="1"/>
        <v>34.01</v>
      </c>
      <c r="L12" s="202" t="s">
        <v>49</v>
      </c>
      <c r="M12" s="201"/>
      <c r="N12" s="201"/>
    </row>
    <row r="13" spans="1:21" s="106" customFormat="1" ht="19.899999999999999" customHeight="1" x14ac:dyDescent="0.2">
      <c r="A13" s="205">
        <v>5</v>
      </c>
      <c r="B13" s="204">
        <v>71</v>
      </c>
      <c r="C13" s="131" t="s">
        <v>77</v>
      </c>
      <c r="D13" s="132" t="s">
        <v>78</v>
      </c>
      <c r="E13" s="194">
        <v>30480</v>
      </c>
      <c r="F13" s="193">
        <f t="shared" si="0"/>
        <v>13410</v>
      </c>
      <c r="G13" s="98" t="s">
        <v>180</v>
      </c>
      <c r="H13" s="99" t="s">
        <v>54</v>
      </c>
      <c r="I13" s="100">
        <v>1</v>
      </c>
      <c r="J13" s="189">
        <v>37.56</v>
      </c>
      <c r="K13" s="203">
        <f t="shared" si="1"/>
        <v>37.56</v>
      </c>
      <c r="L13" s="202" t="s">
        <v>34</v>
      </c>
      <c r="M13" s="201"/>
      <c r="N13" s="201"/>
    </row>
    <row r="14" spans="1:21" s="106" customFormat="1" ht="19.899999999999999" customHeight="1" x14ac:dyDescent="0.2">
      <c r="A14" s="205">
        <v>6</v>
      </c>
      <c r="B14" s="204">
        <v>47</v>
      </c>
      <c r="C14" s="131" t="s">
        <v>154</v>
      </c>
      <c r="D14" s="132" t="s">
        <v>155</v>
      </c>
      <c r="E14" s="194">
        <v>39289</v>
      </c>
      <c r="F14" s="193">
        <f t="shared" si="0"/>
        <v>4601</v>
      </c>
      <c r="G14" s="98" t="s">
        <v>24</v>
      </c>
      <c r="H14" s="99" t="s">
        <v>144</v>
      </c>
      <c r="I14" s="100">
        <v>1</v>
      </c>
      <c r="J14" s="189">
        <v>38.020000000000003</v>
      </c>
      <c r="K14" s="203">
        <f t="shared" si="1"/>
        <v>38.020000000000003</v>
      </c>
      <c r="L14" s="202" t="s">
        <v>166</v>
      </c>
      <c r="M14" s="201"/>
      <c r="N14" s="201"/>
    </row>
    <row r="15" spans="1:21" s="106" customFormat="1" ht="19.899999999999999" customHeight="1" x14ac:dyDescent="0.2">
      <c r="A15" s="205">
        <v>7</v>
      </c>
      <c r="B15" s="204">
        <v>43</v>
      </c>
      <c r="C15" s="131" t="s">
        <v>192</v>
      </c>
      <c r="D15" s="132" t="s">
        <v>193</v>
      </c>
      <c r="E15" s="194">
        <v>27930</v>
      </c>
      <c r="F15" s="193">
        <f t="shared" si="0"/>
        <v>15960</v>
      </c>
      <c r="G15" s="98" t="s">
        <v>24</v>
      </c>
      <c r="H15" s="99" t="s">
        <v>144</v>
      </c>
      <c r="I15" s="100">
        <v>1</v>
      </c>
      <c r="J15" s="189">
        <v>38.090000000000003</v>
      </c>
      <c r="K15" s="203">
        <f t="shared" si="1"/>
        <v>38.090000000000003</v>
      </c>
      <c r="L15" s="202" t="s">
        <v>34</v>
      </c>
      <c r="M15" s="201"/>
      <c r="N15" s="201"/>
    </row>
    <row r="16" spans="1:21" s="106" customFormat="1" ht="19.899999999999999" customHeight="1" x14ac:dyDescent="0.2">
      <c r="A16" s="205">
        <v>8</v>
      </c>
      <c r="B16" s="204">
        <v>50</v>
      </c>
      <c r="C16" s="131" t="s">
        <v>182</v>
      </c>
      <c r="D16" s="132" t="s">
        <v>183</v>
      </c>
      <c r="E16" s="194">
        <v>39590</v>
      </c>
      <c r="F16" s="193">
        <f t="shared" si="0"/>
        <v>4300</v>
      </c>
      <c r="G16" s="98" t="s">
        <v>24</v>
      </c>
      <c r="H16" s="99" t="s">
        <v>144</v>
      </c>
      <c r="I16" s="100">
        <v>1</v>
      </c>
      <c r="J16" s="189">
        <v>38.67</v>
      </c>
      <c r="K16" s="203">
        <f t="shared" si="1"/>
        <v>38.67</v>
      </c>
      <c r="L16" s="202" t="s">
        <v>166</v>
      </c>
      <c r="M16" s="201"/>
      <c r="N16" s="201"/>
    </row>
    <row r="17" spans="1:14" s="106" customFormat="1" ht="19.899999999999999" customHeight="1" x14ac:dyDescent="0.2">
      <c r="A17" s="205">
        <v>9</v>
      </c>
      <c r="B17" s="204">
        <v>49</v>
      </c>
      <c r="C17" s="131" t="s">
        <v>156</v>
      </c>
      <c r="D17" s="132" t="s">
        <v>157</v>
      </c>
      <c r="E17" s="194">
        <v>36906</v>
      </c>
      <c r="F17" s="193">
        <f t="shared" si="0"/>
        <v>6984</v>
      </c>
      <c r="G17" s="98" t="s">
        <v>57</v>
      </c>
      <c r="H17" s="99" t="s">
        <v>144</v>
      </c>
      <c r="I17" s="100">
        <v>0.95</v>
      </c>
      <c r="J17" s="189">
        <v>44.83</v>
      </c>
      <c r="K17" s="203">
        <f t="shared" si="1"/>
        <v>42.588499999999996</v>
      </c>
      <c r="L17" s="202" t="s">
        <v>166</v>
      </c>
      <c r="M17" s="201"/>
      <c r="N17" s="201"/>
    </row>
    <row r="18" spans="1:14" s="106" customFormat="1" ht="19.899999999999999" customHeight="1" x14ac:dyDescent="0.2">
      <c r="A18" s="205"/>
      <c r="B18" s="204">
        <v>35</v>
      </c>
      <c r="C18" s="131" t="s">
        <v>148</v>
      </c>
      <c r="D18" s="132" t="s">
        <v>149</v>
      </c>
      <c r="E18" s="194">
        <v>33279</v>
      </c>
      <c r="F18" s="193">
        <f t="shared" si="0"/>
        <v>10611</v>
      </c>
      <c r="G18" s="98" t="s">
        <v>180</v>
      </c>
      <c r="H18" s="99" t="s">
        <v>33</v>
      </c>
      <c r="I18" s="100">
        <v>1</v>
      </c>
      <c r="J18" s="189" t="s">
        <v>227</v>
      </c>
      <c r="K18" s="203"/>
      <c r="L18" s="202" t="s">
        <v>34</v>
      </c>
      <c r="M18" s="201"/>
      <c r="N18" s="201"/>
    </row>
    <row r="19" spans="1:14" s="106" customFormat="1" ht="19.899999999999999" customHeight="1" x14ac:dyDescent="0.2">
      <c r="A19" s="205"/>
      <c r="B19" s="204">
        <v>42</v>
      </c>
      <c r="C19" s="131" t="s">
        <v>83</v>
      </c>
      <c r="D19" s="132" t="s">
        <v>186</v>
      </c>
      <c r="E19" s="194">
        <v>37802</v>
      </c>
      <c r="F19" s="193">
        <f t="shared" si="0"/>
        <v>6088</v>
      </c>
      <c r="G19" s="98" t="s">
        <v>24</v>
      </c>
      <c r="H19" s="99" t="s">
        <v>144</v>
      </c>
      <c r="I19" s="100">
        <v>1</v>
      </c>
      <c r="J19" s="189" t="s">
        <v>227</v>
      </c>
      <c r="K19" s="203"/>
      <c r="L19" s="202" t="s">
        <v>166</v>
      </c>
      <c r="M19" s="201"/>
      <c r="N19" s="201"/>
    </row>
    <row r="20" spans="1:14" s="106" customFormat="1" ht="19.899999999999999" customHeight="1" x14ac:dyDescent="0.25">
      <c r="A20" s="205"/>
      <c r="B20" s="204">
        <v>10</v>
      </c>
      <c r="C20" s="131" t="s">
        <v>71</v>
      </c>
      <c r="D20" s="132" t="s">
        <v>72</v>
      </c>
      <c r="E20" s="194">
        <v>35295</v>
      </c>
      <c r="F20" s="193">
        <f t="shared" si="0"/>
        <v>8595</v>
      </c>
      <c r="G20" s="98" t="s">
        <v>57</v>
      </c>
      <c r="H20" s="99" t="s">
        <v>42</v>
      </c>
      <c r="I20" s="100">
        <v>0.95</v>
      </c>
      <c r="J20" s="189" t="s">
        <v>227</v>
      </c>
      <c r="K20" s="203"/>
      <c r="L20" s="202" t="s">
        <v>171</v>
      </c>
      <c r="M20" s="201"/>
      <c r="N20" s="201"/>
    </row>
    <row r="21" spans="1:14" ht="13.15" x14ac:dyDescent="0.25">
      <c r="C21" s="113"/>
      <c r="E21" s="83"/>
      <c r="H21" s="200"/>
      <c r="J21" s="83"/>
      <c r="K21" s="83"/>
    </row>
  </sheetData>
  <sortState ref="A9:U21">
    <sortCondition ref="K9:K21"/>
  </sortState>
  <mergeCells count="13">
    <mergeCell ref="I7:I8"/>
    <mergeCell ref="J7:J8"/>
    <mergeCell ref="K7:K8"/>
    <mergeCell ref="L7:L8"/>
    <mergeCell ref="H7:H8"/>
    <mergeCell ref="C6:D6"/>
    <mergeCell ref="F6:G6"/>
    <mergeCell ref="B7:B8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V16"/>
  <sheetViews>
    <sheetView showZeros="0" workbookViewId="0">
      <selection activeCell="A2" sqref="A2"/>
    </sheetView>
  </sheetViews>
  <sheetFormatPr defaultColWidth="9.140625" defaultRowHeight="12.75" x14ac:dyDescent="0.2"/>
  <cols>
    <col min="1" max="4" width="3.140625" style="52" customWidth="1"/>
    <col min="5" max="5" width="4.5703125" style="52" customWidth="1"/>
    <col min="6" max="6" width="10.5703125" style="52" bestFit="1" customWidth="1"/>
    <col min="7" max="7" width="12.5703125" style="52" customWidth="1"/>
    <col min="8" max="8" width="9" style="78" customWidth="1"/>
    <col min="9" max="9" width="5" style="52" bestFit="1" customWidth="1"/>
    <col min="10" max="10" width="3.42578125" style="52" customWidth="1"/>
    <col min="11" max="11" width="7.7109375" style="52" bestFit="1" customWidth="1"/>
    <col min="12" max="12" width="7.7109375" style="52" customWidth="1"/>
    <col min="13" max="13" width="4.42578125" style="52" customWidth="1"/>
    <col min="14" max="14" width="4.7109375" style="52" customWidth="1"/>
    <col min="15" max="15" width="9.5703125" style="52" customWidth="1"/>
    <col min="16" max="17" width="7.85546875" style="52" customWidth="1"/>
    <col min="18" max="18" width="15.7109375" style="52" customWidth="1"/>
    <col min="19" max="20" width="2" style="52" bestFit="1" customWidth="1"/>
    <col min="21" max="22" width="9.5703125" style="52" customWidth="1"/>
    <col min="23" max="16384" width="9.140625" style="52"/>
  </cols>
  <sheetData>
    <row r="1" spans="1:22" ht="20.25" customHeight="1" x14ac:dyDescent="0.3">
      <c r="A1" s="51" t="s">
        <v>241</v>
      </c>
      <c r="F1" s="53"/>
      <c r="G1" s="53"/>
      <c r="H1" s="54"/>
      <c r="I1" s="53"/>
      <c r="J1" s="53"/>
      <c r="K1" s="53"/>
      <c r="L1" s="53"/>
      <c r="M1" s="53"/>
      <c r="N1" s="53"/>
      <c r="O1" s="53"/>
      <c r="P1" s="53"/>
      <c r="Q1" s="53"/>
    </row>
    <row r="2" spans="1:22" ht="12.75" customHeight="1" x14ac:dyDescent="0.25">
      <c r="A2" s="55"/>
      <c r="F2" s="4" t="s">
        <v>222</v>
      </c>
      <c r="G2" s="57"/>
      <c r="H2" s="58"/>
      <c r="I2" s="57"/>
      <c r="J2" s="57"/>
      <c r="K2" s="57"/>
      <c r="L2" s="57"/>
      <c r="M2" s="57"/>
      <c r="N2" s="57"/>
      <c r="O2" s="57"/>
      <c r="P2" s="57"/>
      <c r="Q2" s="57"/>
    </row>
    <row r="3" spans="1:22" ht="12.75" customHeight="1" x14ac:dyDescent="0.25">
      <c r="E3" s="56"/>
      <c r="F3" s="57"/>
      <c r="G3" s="57"/>
      <c r="H3" s="58"/>
      <c r="I3" s="57"/>
      <c r="J3" s="57"/>
      <c r="K3" s="57"/>
      <c r="L3" s="57"/>
      <c r="M3" s="57"/>
      <c r="N3" s="57"/>
      <c r="O3" s="57"/>
      <c r="P3" s="57"/>
      <c r="Q3" s="57"/>
    </row>
    <row r="4" spans="1:22" ht="20.100000000000001" customHeight="1" x14ac:dyDescent="0.2">
      <c r="A4" s="59"/>
      <c r="B4" s="59"/>
      <c r="C4" s="59"/>
      <c r="D4" s="59"/>
      <c r="E4" s="59"/>
      <c r="F4" s="60" t="s">
        <v>84</v>
      </c>
      <c r="G4" s="59"/>
      <c r="H4" s="61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2.1" customHeight="1" x14ac:dyDescent="0.25">
      <c r="A5" s="59"/>
      <c r="B5" s="59"/>
      <c r="C5" s="59"/>
      <c r="D5" s="59"/>
      <c r="E5" s="59"/>
      <c r="F5" s="59"/>
      <c r="G5" s="59"/>
      <c r="H5" s="61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20.100000000000001" customHeight="1" x14ac:dyDescent="0.25">
      <c r="A6" s="62"/>
      <c r="B6" s="62"/>
      <c r="C6" s="62"/>
      <c r="D6" s="62"/>
      <c r="E6" s="59"/>
      <c r="F6" s="299"/>
      <c r="G6" s="300"/>
      <c r="H6" s="61"/>
      <c r="I6" s="59"/>
      <c r="J6" s="59"/>
      <c r="K6" s="59"/>
      <c r="L6" s="59"/>
      <c r="M6" s="59"/>
      <c r="N6" s="59"/>
      <c r="O6" s="63"/>
      <c r="P6" s="63"/>
      <c r="Q6" s="63"/>
      <c r="R6" s="59"/>
      <c r="S6" s="59"/>
      <c r="T6" s="59"/>
      <c r="U6" s="59"/>
      <c r="V6" s="59"/>
    </row>
    <row r="7" spans="1:22" ht="20.100000000000001" customHeight="1" x14ac:dyDescent="0.2">
      <c r="A7" s="340" t="s">
        <v>3</v>
      </c>
      <c r="B7" s="341"/>
      <c r="C7" s="342"/>
      <c r="D7" s="343"/>
      <c r="E7" s="344" t="s">
        <v>4</v>
      </c>
      <c r="F7" s="346" t="s">
        <v>5</v>
      </c>
      <c r="G7" s="348" t="s">
        <v>6</v>
      </c>
      <c r="H7" s="334" t="s">
        <v>7</v>
      </c>
      <c r="I7" s="332" t="s">
        <v>8</v>
      </c>
      <c r="J7" s="332" t="s">
        <v>9</v>
      </c>
      <c r="K7" s="332" t="s">
        <v>10</v>
      </c>
      <c r="L7" s="338" t="s">
        <v>11</v>
      </c>
      <c r="M7" s="332" t="s">
        <v>12</v>
      </c>
      <c r="N7" s="334" t="s">
        <v>13</v>
      </c>
      <c r="O7" s="336" t="s">
        <v>85</v>
      </c>
      <c r="P7" s="337" t="s">
        <v>15</v>
      </c>
      <c r="Q7" s="284" t="s">
        <v>16</v>
      </c>
      <c r="R7" s="284" t="s">
        <v>17</v>
      </c>
      <c r="S7" s="59"/>
      <c r="T7" s="59"/>
      <c r="U7" s="59"/>
      <c r="V7" s="59"/>
    </row>
    <row r="8" spans="1:22" ht="15" customHeight="1" x14ac:dyDescent="0.2">
      <c r="A8" s="43" t="s">
        <v>18</v>
      </c>
      <c r="B8" s="64" t="s">
        <v>19</v>
      </c>
      <c r="C8" s="45" t="s">
        <v>20</v>
      </c>
      <c r="D8" s="46" t="s">
        <v>21</v>
      </c>
      <c r="E8" s="345"/>
      <c r="F8" s="347"/>
      <c r="G8" s="349"/>
      <c r="H8" s="335"/>
      <c r="I8" s="333"/>
      <c r="J8" s="333"/>
      <c r="K8" s="333"/>
      <c r="L8" s="339"/>
      <c r="M8" s="333"/>
      <c r="N8" s="335"/>
      <c r="O8" s="336"/>
      <c r="P8" s="337"/>
      <c r="Q8" s="285"/>
      <c r="R8" s="285"/>
      <c r="S8" s="59"/>
      <c r="T8" s="59"/>
      <c r="U8" s="59"/>
      <c r="V8" s="59"/>
    </row>
    <row r="9" spans="1:22" ht="20.100000000000001" customHeight="1" x14ac:dyDescent="0.2">
      <c r="A9" s="65">
        <v>1</v>
      </c>
      <c r="B9" s="43"/>
      <c r="C9" s="43"/>
      <c r="D9" s="43"/>
      <c r="E9" s="66">
        <v>56</v>
      </c>
      <c r="F9" s="67" t="s">
        <v>199</v>
      </c>
      <c r="G9" s="68" t="s">
        <v>200</v>
      </c>
      <c r="H9" s="69">
        <v>36697</v>
      </c>
      <c r="I9" s="70">
        <f t="shared" ref="I9:I16" si="0">IF(COUNT(H9)=0,"---",43890-H9)</f>
        <v>7193</v>
      </c>
      <c r="J9" s="71" t="s">
        <v>180</v>
      </c>
      <c r="K9" s="72" t="s">
        <v>46</v>
      </c>
      <c r="L9" s="72"/>
      <c r="M9" s="73">
        <v>1</v>
      </c>
      <c r="N9" s="74"/>
      <c r="O9" s="75">
        <v>1.0898148148148147E-3</v>
      </c>
      <c r="P9" s="76">
        <f t="shared" ref="P9:P16" si="1">O9*M9</f>
        <v>1.0898148148148147E-3</v>
      </c>
      <c r="Q9" s="76">
        <f>O9*N9</f>
        <v>0</v>
      </c>
      <c r="R9" s="77" t="s">
        <v>49</v>
      </c>
      <c r="S9" s="59"/>
      <c r="T9" s="59"/>
      <c r="U9" s="59"/>
      <c r="V9" s="59"/>
    </row>
    <row r="10" spans="1:22" ht="20.100000000000001" customHeight="1" x14ac:dyDescent="0.2">
      <c r="A10" s="65">
        <v>2</v>
      </c>
      <c r="B10" s="43"/>
      <c r="C10" s="43"/>
      <c r="D10" s="46">
        <v>3</v>
      </c>
      <c r="E10" s="66">
        <v>38</v>
      </c>
      <c r="F10" s="67" t="s">
        <v>30</v>
      </c>
      <c r="G10" s="68" t="s">
        <v>31</v>
      </c>
      <c r="H10" s="69">
        <v>30163</v>
      </c>
      <c r="I10" s="70">
        <f t="shared" si="0"/>
        <v>13727</v>
      </c>
      <c r="J10" s="71" t="s">
        <v>32</v>
      </c>
      <c r="K10" s="72" t="s">
        <v>33</v>
      </c>
      <c r="L10" s="72"/>
      <c r="M10" s="73">
        <v>1</v>
      </c>
      <c r="N10" s="74">
        <v>0.93740000000000001</v>
      </c>
      <c r="O10" s="75">
        <v>1.1002314814814815E-3</v>
      </c>
      <c r="P10" s="76">
        <f t="shared" si="1"/>
        <v>1.1002314814814815E-3</v>
      </c>
      <c r="Q10" s="76">
        <f>O10*N10</f>
        <v>1.0313569907407407E-3</v>
      </c>
      <c r="R10" s="77" t="s">
        <v>34</v>
      </c>
      <c r="S10" s="59"/>
      <c r="T10" s="59"/>
      <c r="U10" s="59"/>
      <c r="V10" s="59"/>
    </row>
    <row r="11" spans="1:22" ht="20.100000000000001" customHeight="1" x14ac:dyDescent="0.2">
      <c r="A11" s="65">
        <v>3</v>
      </c>
      <c r="B11" s="43"/>
      <c r="C11" s="43"/>
      <c r="D11" s="46">
        <v>4</v>
      </c>
      <c r="E11" s="66">
        <v>41</v>
      </c>
      <c r="F11" s="67" t="s">
        <v>174</v>
      </c>
      <c r="G11" s="68" t="s">
        <v>175</v>
      </c>
      <c r="H11" s="69">
        <v>29571</v>
      </c>
      <c r="I11" s="70">
        <f t="shared" si="0"/>
        <v>14319</v>
      </c>
      <c r="J11" s="71" t="s">
        <v>32</v>
      </c>
      <c r="K11" s="72" t="s">
        <v>33</v>
      </c>
      <c r="L11" s="72"/>
      <c r="M11" s="73">
        <v>1</v>
      </c>
      <c r="N11" s="74">
        <v>0.91679999999999995</v>
      </c>
      <c r="O11" s="75">
        <v>1.1405092592592593E-3</v>
      </c>
      <c r="P11" s="76">
        <f t="shared" si="1"/>
        <v>1.1405092592592593E-3</v>
      </c>
      <c r="Q11" s="76">
        <f>O11*N11</f>
        <v>1.0456188888888888E-3</v>
      </c>
      <c r="R11" s="77" t="s">
        <v>34</v>
      </c>
      <c r="S11" s="59"/>
      <c r="T11" s="59"/>
      <c r="U11" s="59"/>
      <c r="V11" s="59"/>
    </row>
    <row r="12" spans="1:22" ht="20.100000000000001" customHeight="1" x14ac:dyDescent="0.2">
      <c r="A12" s="65">
        <v>4</v>
      </c>
      <c r="B12" s="43"/>
      <c r="C12" s="45">
        <v>1</v>
      </c>
      <c r="D12" s="43"/>
      <c r="E12" s="66">
        <v>62</v>
      </c>
      <c r="F12" s="67" t="s">
        <v>44</v>
      </c>
      <c r="G12" s="68" t="s">
        <v>45</v>
      </c>
      <c r="H12" s="69">
        <v>38430</v>
      </c>
      <c r="I12" s="70">
        <f t="shared" si="0"/>
        <v>5460</v>
      </c>
      <c r="J12" s="71" t="s">
        <v>167</v>
      </c>
      <c r="K12" s="72" t="s">
        <v>46</v>
      </c>
      <c r="L12" s="72"/>
      <c r="M12" s="73">
        <v>1</v>
      </c>
      <c r="N12" s="74"/>
      <c r="O12" s="75">
        <v>1.1500000000000002E-3</v>
      </c>
      <c r="P12" s="76">
        <f t="shared" si="1"/>
        <v>1.1500000000000002E-3</v>
      </c>
      <c r="Q12" s="76">
        <f>P12*N12</f>
        <v>0</v>
      </c>
      <c r="R12" s="77" t="s">
        <v>49</v>
      </c>
      <c r="S12" s="59"/>
      <c r="T12" s="59"/>
      <c r="U12" s="59"/>
      <c r="V12" s="59"/>
    </row>
    <row r="13" spans="1:22" ht="20.100000000000001" customHeight="1" x14ac:dyDescent="0.2">
      <c r="A13" s="65">
        <v>5</v>
      </c>
      <c r="B13" s="43"/>
      <c r="C13" s="45">
        <v>2</v>
      </c>
      <c r="D13" s="43"/>
      <c r="E13" s="66">
        <v>70</v>
      </c>
      <c r="F13" s="67" t="s">
        <v>55</v>
      </c>
      <c r="G13" s="68" t="s">
        <v>45</v>
      </c>
      <c r="H13" s="69">
        <v>39759</v>
      </c>
      <c r="I13" s="70">
        <f t="shared" si="0"/>
        <v>4131</v>
      </c>
      <c r="J13" s="71" t="s">
        <v>167</v>
      </c>
      <c r="K13" s="72" t="s">
        <v>46</v>
      </c>
      <c r="L13" s="72"/>
      <c r="M13" s="73">
        <v>1</v>
      </c>
      <c r="N13" s="74"/>
      <c r="O13" s="75">
        <v>1.1644675925925926E-3</v>
      </c>
      <c r="P13" s="76">
        <f t="shared" si="1"/>
        <v>1.1644675925925926E-3</v>
      </c>
      <c r="Q13" s="76">
        <f>P13*N13</f>
        <v>0</v>
      </c>
      <c r="R13" s="77" t="s">
        <v>168</v>
      </c>
      <c r="S13" s="59"/>
      <c r="T13" s="59"/>
      <c r="U13" s="59"/>
      <c r="V13" s="59"/>
    </row>
    <row r="14" spans="1:22" ht="20.100000000000001" customHeight="1" x14ac:dyDescent="0.2">
      <c r="A14" s="65">
        <v>6</v>
      </c>
      <c r="B14" s="43"/>
      <c r="C14" s="45">
        <v>3</v>
      </c>
      <c r="D14" s="43"/>
      <c r="E14" s="66">
        <v>65</v>
      </c>
      <c r="F14" s="67" t="s">
        <v>141</v>
      </c>
      <c r="G14" s="68" t="s">
        <v>162</v>
      </c>
      <c r="H14" s="69">
        <v>38438</v>
      </c>
      <c r="I14" s="70">
        <f t="shared" si="0"/>
        <v>5452</v>
      </c>
      <c r="J14" s="71" t="s">
        <v>167</v>
      </c>
      <c r="K14" s="72" t="s">
        <v>46</v>
      </c>
      <c r="L14" s="72"/>
      <c r="M14" s="73">
        <v>1</v>
      </c>
      <c r="N14" s="74"/>
      <c r="O14" s="75">
        <v>1.1961805555555556E-3</v>
      </c>
      <c r="P14" s="76">
        <f t="shared" si="1"/>
        <v>1.1961805555555556E-3</v>
      </c>
      <c r="Q14" s="76">
        <f>O14*N14</f>
        <v>0</v>
      </c>
      <c r="R14" s="77" t="s">
        <v>49</v>
      </c>
      <c r="S14" s="59"/>
      <c r="T14" s="59"/>
      <c r="U14" s="59"/>
      <c r="V14" s="59"/>
    </row>
    <row r="15" spans="1:22" ht="20.100000000000001" customHeight="1" x14ac:dyDescent="0.2">
      <c r="A15" s="65">
        <v>7</v>
      </c>
      <c r="B15" s="43"/>
      <c r="C15" s="43"/>
      <c r="D15" s="46">
        <v>2</v>
      </c>
      <c r="E15" s="66">
        <v>40</v>
      </c>
      <c r="F15" s="67" t="s">
        <v>138</v>
      </c>
      <c r="G15" s="68" t="s">
        <v>139</v>
      </c>
      <c r="H15" s="69">
        <v>21128</v>
      </c>
      <c r="I15" s="70">
        <f t="shared" si="0"/>
        <v>22762</v>
      </c>
      <c r="J15" s="71" t="s">
        <v>24</v>
      </c>
      <c r="K15" s="72" t="s">
        <v>33</v>
      </c>
      <c r="L15" s="72"/>
      <c r="M15" s="73">
        <v>1</v>
      </c>
      <c r="N15" s="74">
        <v>0.73329999999999995</v>
      </c>
      <c r="O15" s="75">
        <v>1.311111111111111E-3</v>
      </c>
      <c r="P15" s="76">
        <f t="shared" si="1"/>
        <v>1.311111111111111E-3</v>
      </c>
      <c r="Q15" s="76">
        <f>O15*N15</f>
        <v>9.6143777777777761E-4</v>
      </c>
      <c r="R15" s="77" t="s">
        <v>34</v>
      </c>
      <c r="S15" s="59"/>
      <c r="T15" s="59"/>
      <c r="U15" s="59"/>
      <c r="V15" s="59"/>
    </row>
    <row r="16" spans="1:22" ht="20.100000000000001" customHeight="1" x14ac:dyDescent="0.2">
      <c r="A16" s="43" t="s">
        <v>226</v>
      </c>
      <c r="B16" s="43"/>
      <c r="C16" s="43"/>
      <c r="D16" s="46">
        <v>1</v>
      </c>
      <c r="E16" s="66">
        <v>61</v>
      </c>
      <c r="F16" s="67" t="s">
        <v>59</v>
      </c>
      <c r="G16" s="68" t="s">
        <v>60</v>
      </c>
      <c r="H16" s="69">
        <v>22772</v>
      </c>
      <c r="I16" s="70">
        <f t="shared" si="0"/>
        <v>21118</v>
      </c>
      <c r="J16" s="71" t="s">
        <v>181</v>
      </c>
      <c r="K16" s="72" t="s">
        <v>46</v>
      </c>
      <c r="L16" s="72"/>
      <c r="M16" s="73">
        <v>0.95</v>
      </c>
      <c r="N16" s="74">
        <v>0.76670000000000005</v>
      </c>
      <c r="O16" s="75">
        <v>1.0618055555555556E-3</v>
      </c>
      <c r="P16" s="76">
        <f t="shared" si="1"/>
        <v>1.0087152777777779E-3</v>
      </c>
      <c r="Q16" s="76">
        <f>P16*N16</f>
        <v>7.7338200347222238E-4</v>
      </c>
      <c r="R16" s="77" t="s">
        <v>49</v>
      </c>
      <c r="S16" s="59"/>
      <c r="T16" s="59"/>
      <c r="U16" s="59"/>
      <c r="V16" s="59"/>
    </row>
  </sheetData>
  <sortState ref="A9:V16">
    <sortCondition ref="P9:P16"/>
  </sortState>
  <mergeCells count="16">
    <mergeCell ref="F6:G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R7:R8"/>
    <mergeCell ref="M7:M8"/>
    <mergeCell ref="N7:N8"/>
    <mergeCell ref="O7:O8"/>
    <mergeCell ref="P7:P8"/>
    <mergeCell ref="Q7:Q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M17"/>
  <sheetViews>
    <sheetView showZeros="0" workbookViewId="0">
      <selection activeCell="A2" sqref="A2"/>
    </sheetView>
  </sheetViews>
  <sheetFormatPr defaultColWidth="9.140625" defaultRowHeight="12.75" x14ac:dyDescent="0.2"/>
  <cols>
    <col min="1" max="4" width="3.140625" style="52" customWidth="1"/>
    <col min="5" max="5" width="4.5703125" style="52" customWidth="1"/>
    <col min="6" max="6" width="10.5703125" style="52" bestFit="1" customWidth="1"/>
    <col min="7" max="7" width="12.5703125" style="52" customWidth="1"/>
    <col min="8" max="8" width="9" style="78" customWidth="1"/>
    <col min="9" max="9" width="5" style="52" bestFit="1" customWidth="1"/>
    <col min="10" max="10" width="3.42578125" style="52" customWidth="1"/>
    <col min="11" max="11" width="7.7109375" style="52" bestFit="1" customWidth="1"/>
    <col min="12" max="12" width="4.42578125" style="52" customWidth="1"/>
    <col min="13" max="13" width="9.140625" style="52" customWidth="1"/>
    <col min="14" max="14" width="9.5703125" style="52" customWidth="1"/>
    <col min="15" max="15" width="11.85546875" style="52" customWidth="1"/>
    <col min="16" max="16" width="7.85546875" style="52" customWidth="1"/>
    <col min="17" max="17" width="16.28515625" style="52" bestFit="1" customWidth="1"/>
    <col min="18" max="18" width="3.28515625" style="36" customWidth="1"/>
    <col min="19" max="19" width="2.7109375" style="36" customWidth="1"/>
    <col min="20" max="195" width="9.140625" style="36"/>
    <col min="196" max="16384" width="9.140625" style="52"/>
  </cols>
  <sheetData>
    <row r="1" spans="1:195" ht="20.25" customHeight="1" x14ac:dyDescent="0.3">
      <c r="A1" s="51" t="s">
        <v>241</v>
      </c>
      <c r="F1" s="53"/>
      <c r="G1" s="53"/>
      <c r="H1" s="54"/>
      <c r="I1" s="53"/>
      <c r="J1" s="53"/>
      <c r="K1" s="53"/>
      <c r="L1" s="53"/>
      <c r="M1" s="53"/>
      <c r="N1" s="53"/>
      <c r="O1" s="53"/>
      <c r="P1" s="53"/>
    </row>
    <row r="2" spans="1:195" ht="12.75" customHeight="1" x14ac:dyDescent="0.25">
      <c r="A2" s="55"/>
      <c r="F2" s="4" t="s">
        <v>222</v>
      </c>
      <c r="G2" s="57"/>
      <c r="H2" s="58"/>
      <c r="I2" s="57"/>
      <c r="J2" s="57"/>
      <c r="K2" s="57"/>
      <c r="L2" s="57"/>
      <c r="M2" s="57"/>
      <c r="N2" s="57"/>
      <c r="O2" s="57"/>
      <c r="P2" s="57"/>
    </row>
    <row r="3" spans="1:195" ht="12.75" customHeight="1" x14ac:dyDescent="0.25">
      <c r="E3" s="56"/>
      <c r="F3" s="57"/>
      <c r="G3" s="57"/>
      <c r="H3" s="58"/>
      <c r="I3" s="57"/>
      <c r="J3" s="57"/>
      <c r="K3" s="57"/>
      <c r="L3" s="57"/>
      <c r="M3" s="57"/>
      <c r="N3" s="57"/>
      <c r="O3" s="57"/>
      <c r="P3" s="57"/>
    </row>
    <row r="4" spans="1:195" ht="20.100000000000001" customHeight="1" x14ac:dyDescent="0.2">
      <c r="A4" s="59"/>
      <c r="B4" s="59"/>
      <c r="C4" s="59"/>
      <c r="D4" s="59"/>
      <c r="E4" s="59"/>
      <c r="F4" s="60" t="s">
        <v>86</v>
      </c>
      <c r="G4" s="59"/>
      <c r="H4" s="61"/>
      <c r="I4" s="59"/>
      <c r="J4" s="59"/>
      <c r="K4" s="59"/>
      <c r="L4" s="59"/>
      <c r="M4" s="59"/>
      <c r="N4" s="59"/>
      <c r="O4" s="59"/>
      <c r="P4" s="59"/>
      <c r="Q4" s="59"/>
    </row>
    <row r="5" spans="1:195" ht="2.1" customHeight="1" x14ac:dyDescent="0.25">
      <c r="A5" s="59"/>
      <c r="B5" s="59"/>
      <c r="C5" s="59"/>
      <c r="D5" s="59"/>
      <c r="E5" s="59"/>
      <c r="F5" s="59"/>
      <c r="G5" s="59"/>
      <c r="H5" s="61"/>
      <c r="I5" s="59"/>
      <c r="J5" s="59"/>
      <c r="K5" s="59"/>
      <c r="L5" s="59"/>
      <c r="M5" s="59"/>
      <c r="N5" s="59"/>
      <c r="O5" s="59"/>
      <c r="P5" s="59"/>
      <c r="Q5" s="59"/>
    </row>
    <row r="6" spans="1:195" ht="20.100000000000001" customHeight="1" x14ac:dyDescent="0.25">
      <c r="A6" s="62"/>
      <c r="B6" s="62"/>
      <c r="C6" s="62"/>
      <c r="D6" s="62"/>
      <c r="E6" s="59"/>
      <c r="F6" s="299"/>
      <c r="G6" s="300"/>
      <c r="H6" s="61"/>
      <c r="I6" s="59"/>
      <c r="J6" s="59"/>
      <c r="K6" s="59"/>
      <c r="L6" s="59"/>
      <c r="M6" s="59"/>
      <c r="N6" s="63"/>
      <c r="O6" s="63"/>
      <c r="P6" s="63"/>
      <c r="Q6" s="59"/>
    </row>
    <row r="7" spans="1:195" ht="20.100000000000001" customHeight="1" x14ac:dyDescent="0.2">
      <c r="A7" s="340" t="s">
        <v>3</v>
      </c>
      <c r="B7" s="341"/>
      <c r="C7" s="342"/>
      <c r="D7" s="343"/>
      <c r="E7" s="344" t="s">
        <v>4</v>
      </c>
      <c r="F7" s="346" t="s">
        <v>5</v>
      </c>
      <c r="G7" s="348" t="s">
        <v>6</v>
      </c>
      <c r="H7" s="334" t="s">
        <v>7</v>
      </c>
      <c r="I7" s="332" t="s">
        <v>8</v>
      </c>
      <c r="J7" s="332" t="s">
        <v>9</v>
      </c>
      <c r="K7" s="332" t="s">
        <v>10</v>
      </c>
      <c r="L7" s="332" t="s">
        <v>12</v>
      </c>
      <c r="M7" s="334" t="s">
        <v>13</v>
      </c>
      <c r="N7" s="336" t="s">
        <v>85</v>
      </c>
      <c r="O7" s="337" t="s">
        <v>15</v>
      </c>
      <c r="P7" s="284" t="s">
        <v>16</v>
      </c>
      <c r="Q7" s="284" t="s">
        <v>17</v>
      </c>
    </row>
    <row r="8" spans="1:195" ht="15" customHeight="1" x14ac:dyDescent="0.2">
      <c r="A8" s="43" t="s">
        <v>18</v>
      </c>
      <c r="B8" s="64" t="s">
        <v>19</v>
      </c>
      <c r="C8" s="45" t="s">
        <v>20</v>
      </c>
      <c r="D8" s="46" t="s">
        <v>21</v>
      </c>
      <c r="E8" s="345"/>
      <c r="F8" s="347"/>
      <c r="G8" s="349"/>
      <c r="H8" s="335"/>
      <c r="I8" s="333"/>
      <c r="J8" s="333"/>
      <c r="K8" s="333"/>
      <c r="L8" s="333"/>
      <c r="M8" s="335"/>
      <c r="N8" s="336"/>
      <c r="O8" s="337"/>
      <c r="P8" s="285"/>
      <c r="Q8" s="285"/>
    </row>
    <row r="9" spans="1:195" s="81" customFormat="1" ht="20.100000000000001" customHeight="1" x14ac:dyDescent="0.2">
      <c r="A9" s="79">
        <v>1</v>
      </c>
      <c r="B9" s="64">
        <v>1</v>
      </c>
      <c r="C9" s="80"/>
      <c r="D9" s="80"/>
      <c r="E9" s="66">
        <v>48</v>
      </c>
      <c r="F9" s="67" t="s">
        <v>83</v>
      </c>
      <c r="G9" s="68" t="s">
        <v>153</v>
      </c>
      <c r="H9" s="69">
        <v>37141</v>
      </c>
      <c r="I9" s="70">
        <f t="shared" ref="I9:I17" si="0">IF(COUNT(H9)=0,"---",43890-H9)</f>
        <v>6749</v>
      </c>
      <c r="J9" s="71" t="s">
        <v>24</v>
      </c>
      <c r="K9" s="72" t="s">
        <v>144</v>
      </c>
      <c r="L9" s="73">
        <v>1</v>
      </c>
      <c r="M9" s="74"/>
      <c r="N9" s="75">
        <v>7.7442129629629638E-4</v>
      </c>
      <c r="O9" s="76">
        <f t="shared" ref="O9:P15" si="1">N9*L9</f>
        <v>7.7442129629629638E-4</v>
      </c>
      <c r="P9" s="76">
        <f t="shared" si="1"/>
        <v>0</v>
      </c>
      <c r="Q9" s="77" t="s">
        <v>189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</row>
    <row r="10" spans="1:195" s="81" customFormat="1" ht="20.100000000000001" customHeight="1" x14ac:dyDescent="0.2">
      <c r="A10" s="79">
        <v>2</v>
      </c>
      <c r="B10" s="80"/>
      <c r="C10" s="80"/>
      <c r="D10" s="80"/>
      <c r="E10" s="66">
        <v>68</v>
      </c>
      <c r="F10" s="67" t="s">
        <v>196</v>
      </c>
      <c r="G10" s="68" t="s">
        <v>197</v>
      </c>
      <c r="H10" s="69">
        <v>34027</v>
      </c>
      <c r="I10" s="70">
        <f t="shared" si="0"/>
        <v>9863</v>
      </c>
      <c r="J10" s="71" t="s">
        <v>180</v>
      </c>
      <c r="K10" s="72" t="s">
        <v>46</v>
      </c>
      <c r="L10" s="73">
        <v>1</v>
      </c>
      <c r="M10" s="74"/>
      <c r="N10" s="75">
        <v>8.5868055555555556E-4</v>
      </c>
      <c r="O10" s="76">
        <f t="shared" si="1"/>
        <v>8.5868055555555556E-4</v>
      </c>
      <c r="P10" s="76">
        <f t="shared" si="1"/>
        <v>0</v>
      </c>
      <c r="Q10" s="77" t="s">
        <v>49</v>
      </c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</row>
    <row r="11" spans="1:195" s="81" customFormat="1" ht="20.100000000000001" customHeight="1" x14ac:dyDescent="0.2">
      <c r="A11" s="79">
        <v>3</v>
      </c>
      <c r="B11" s="80"/>
      <c r="C11" s="80"/>
      <c r="D11" s="46">
        <v>1</v>
      </c>
      <c r="E11" s="66">
        <v>59</v>
      </c>
      <c r="F11" s="67" t="s">
        <v>87</v>
      </c>
      <c r="G11" s="68" t="s">
        <v>88</v>
      </c>
      <c r="H11" s="69">
        <v>24406</v>
      </c>
      <c r="I11" s="70">
        <f t="shared" si="0"/>
        <v>19484</v>
      </c>
      <c r="J11" s="71" t="s">
        <v>180</v>
      </c>
      <c r="K11" s="72" t="s">
        <v>46</v>
      </c>
      <c r="L11" s="73">
        <v>1</v>
      </c>
      <c r="M11" s="74">
        <v>0.85470000000000002</v>
      </c>
      <c r="N11" s="75">
        <v>8.8530092592592577E-4</v>
      </c>
      <c r="O11" s="76">
        <f t="shared" si="1"/>
        <v>8.8530092592592577E-4</v>
      </c>
      <c r="P11" s="76">
        <f t="shared" si="1"/>
        <v>7.5666670138888872E-4</v>
      </c>
      <c r="Q11" s="77" t="s">
        <v>49</v>
      </c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</row>
    <row r="12" spans="1:195" s="81" customFormat="1" ht="20.100000000000001" customHeight="1" x14ac:dyDescent="0.2">
      <c r="A12" s="79">
        <v>4</v>
      </c>
      <c r="B12" s="80"/>
      <c r="C12" s="80"/>
      <c r="D12" s="46">
        <v>2</v>
      </c>
      <c r="E12" s="66">
        <v>57</v>
      </c>
      <c r="F12" s="67" t="s">
        <v>73</v>
      </c>
      <c r="G12" s="68" t="s">
        <v>74</v>
      </c>
      <c r="H12" s="69">
        <v>22836</v>
      </c>
      <c r="I12" s="70">
        <f t="shared" si="0"/>
        <v>21054</v>
      </c>
      <c r="J12" s="71" t="s">
        <v>194</v>
      </c>
      <c r="K12" s="72" t="s">
        <v>46</v>
      </c>
      <c r="L12" s="73">
        <v>0.95</v>
      </c>
      <c r="M12" s="74">
        <v>0.83260000000000001</v>
      </c>
      <c r="N12" s="75">
        <v>9.7245370370370367E-4</v>
      </c>
      <c r="O12" s="76">
        <f t="shared" si="1"/>
        <v>9.2383101851851849E-4</v>
      </c>
      <c r="P12" s="76">
        <f t="shared" si="1"/>
        <v>7.6918170601851846E-4</v>
      </c>
      <c r="Q12" s="77" t="s">
        <v>49</v>
      </c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</row>
    <row r="13" spans="1:195" s="81" customFormat="1" ht="20.100000000000001" customHeight="1" x14ac:dyDescent="0.2">
      <c r="A13" s="79">
        <v>5</v>
      </c>
      <c r="B13" s="80"/>
      <c r="C13" s="80"/>
      <c r="D13" s="80"/>
      <c r="E13" s="66">
        <v>51</v>
      </c>
      <c r="F13" s="67" t="s">
        <v>67</v>
      </c>
      <c r="G13" s="68" t="s">
        <v>198</v>
      </c>
      <c r="H13" s="69">
        <v>36495</v>
      </c>
      <c r="I13" s="70">
        <f t="shared" si="0"/>
        <v>7395</v>
      </c>
      <c r="J13" s="71" t="s">
        <v>57</v>
      </c>
      <c r="K13" s="72" t="s">
        <v>144</v>
      </c>
      <c r="L13" s="73">
        <v>0.95</v>
      </c>
      <c r="M13" s="74"/>
      <c r="N13" s="75">
        <v>1.0439814814814815E-3</v>
      </c>
      <c r="O13" s="76">
        <f t="shared" si="1"/>
        <v>9.9178240740740737E-4</v>
      </c>
      <c r="P13" s="76">
        <f t="shared" si="1"/>
        <v>0</v>
      </c>
      <c r="Q13" s="77" t="s">
        <v>166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</row>
    <row r="14" spans="1:195" s="81" customFormat="1" ht="20.100000000000001" customHeight="1" x14ac:dyDescent="0.25">
      <c r="A14" s="79">
        <v>6</v>
      </c>
      <c r="B14" s="80"/>
      <c r="C14" s="45">
        <v>1</v>
      </c>
      <c r="D14" s="80"/>
      <c r="E14" s="66">
        <v>13</v>
      </c>
      <c r="F14" s="67" t="s">
        <v>184</v>
      </c>
      <c r="G14" s="68" t="s">
        <v>185</v>
      </c>
      <c r="H14" s="69">
        <v>38582</v>
      </c>
      <c r="I14" s="70">
        <f t="shared" si="0"/>
        <v>5308</v>
      </c>
      <c r="J14" s="71" t="s">
        <v>57</v>
      </c>
      <c r="K14" s="72" t="s">
        <v>42</v>
      </c>
      <c r="L14" s="73">
        <v>0.95</v>
      </c>
      <c r="M14" s="74"/>
      <c r="N14" s="75">
        <v>1.058101851851852E-3</v>
      </c>
      <c r="O14" s="76">
        <f t="shared" si="1"/>
        <v>1.0051967592592593E-3</v>
      </c>
      <c r="P14" s="76">
        <f t="shared" si="1"/>
        <v>0</v>
      </c>
      <c r="Q14" s="77" t="s">
        <v>171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</row>
    <row r="15" spans="1:195" s="81" customFormat="1" ht="20.100000000000001" customHeight="1" x14ac:dyDescent="0.2">
      <c r="A15" s="79">
        <v>7</v>
      </c>
      <c r="B15" s="64">
        <v>2</v>
      </c>
      <c r="C15" s="80"/>
      <c r="D15" s="80"/>
      <c r="E15" s="66">
        <v>49</v>
      </c>
      <c r="F15" s="67" t="s">
        <v>156</v>
      </c>
      <c r="G15" s="68" t="s">
        <v>157</v>
      </c>
      <c r="H15" s="69">
        <v>36906</v>
      </c>
      <c r="I15" s="70">
        <f t="shared" si="0"/>
        <v>6984</v>
      </c>
      <c r="J15" s="71" t="s">
        <v>57</v>
      </c>
      <c r="K15" s="72" t="s">
        <v>144</v>
      </c>
      <c r="L15" s="73">
        <v>0.95</v>
      </c>
      <c r="M15" s="74"/>
      <c r="N15" s="75">
        <v>1.102199074074074E-3</v>
      </c>
      <c r="O15" s="76">
        <f t="shared" si="1"/>
        <v>1.0470891203703703E-3</v>
      </c>
      <c r="P15" s="76">
        <f t="shared" si="1"/>
        <v>0</v>
      </c>
      <c r="Q15" s="77" t="s">
        <v>166</v>
      </c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</row>
    <row r="16" spans="1:195" s="81" customFormat="1" ht="20.100000000000001" customHeight="1" x14ac:dyDescent="0.2">
      <c r="A16" s="266" t="s">
        <v>226</v>
      </c>
      <c r="B16" s="80"/>
      <c r="C16" s="80"/>
      <c r="D16" s="46">
        <v>3</v>
      </c>
      <c r="E16" s="66">
        <v>2</v>
      </c>
      <c r="F16" s="67" t="s">
        <v>96</v>
      </c>
      <c r="G16" s="68" t="s">
        <v>97</v>
      </c>
      <c r="H16" s="69">
        <v>24822</v>
      </c>
      <c r="I16" s="70">
        <f t="shared" si="0"/>
        <v>19068</v>
      </c>
      <c r="J16" s="71" t="s">
        <v>24</v>
      </c>
      <c r="K16" s="72" t="s">
        <v>42</v>
      </c>
      <c r="L16" s="73">
        <v>1</v>
      </c>
      <c r="M16" s="74">
        <v>0.86040000000000005</v>
      </c>
      <c r="N16" s="75">
        <v>1.0018518518518519E-3</v>
      </c>
      <c r="O16" s="76">
        <f t="shared" ref="O16:P16" si="2">N16*L16</f>
        <v>1.0018518518518519E-3</v>
      </c>
      <c r="P16" s="76">
        <f t="shared" si="2"/>
        <v>8.619933333333334E-4</v>
      </c>
      <c r="Q16" s="77" t="s">
        <v>66</v>
      </c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</row>
    <row r="17" spans="1:195" s="81" customFormat="1" ht="20.100000000000001" customHeight="1" x14ac:dyDescent="0.2">
      <c r="A17" s="79"/>
      <c r="B17" s="80"/>
      <c r="C17" s="80"/>
      <c r="D17" s="46"/>
      <c r="E17" s="66">
        <v>69</v>
      </c>
      <c r="F17" s="67" t="s">
        <v>64</v>
      </c>
      <c r="G17" s="68" t="s">
        <v>95</v>
      </c>
      <c r="H17" s="69">
        <v>27159</v>
      </c>
      <c r="I17" s="70">
        <f t="shared" si="0"/>
        <v>16731</v>
      </c>
      <c r="J17" s="71" t="s">
        <v>180</v>
      </c>
      <c r="K17" s="72" t="s">
        <v>46</v>
      </c>
      <c r="L17" s="73">
        <v>1</v>
      </c>
      <c r="M17" s="74">
        <v>0.90229999999999999</v>
      </c>
      <c r="N17" s="75" t="s">
        <v>227</v>
      </c>
      <c r="O17" s="76"/>
      <c r="P17" s="76"/>
      <c r="Q17" s="77" t="s">
        <v>49</v>
      </c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</row>
  </sheetData>
  <sortState ref="A9:GM15">
    <sortCondition ref="O9:O15"/>
  </sortState>
  <mergeCells count="15">
    <mergeCell ref="F6:G6"/>
    <mergeCell ref="A7:D7"/>
    <mergeCell ref="E7:E8"/>
    <mergeCell ref="F7:F8"/>
    <mergeCell ref="G7:G8"/>
    <mergeCell ref="P7:P8"/>
    <mergeCell ref="Q7:Q8"/>
    <mergeCell ref="H7:H8"/>
    <mergeCell ref="I7:I8"/>
    <mergeCell ref="J7:J8"/>
    <mergeCell ref="K7:K8"/>
    <mergeCell ref="L7:L8"/>
    <mergeCell ref="M7:M8"/>
    <mergeCell ref="N7:N8"/>
    <mergeCell ref="O7:O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S11"/>
  <sheetViews>
    <sheetView showZeros="0" workbookViewId="0">
      <selection activeCell="A2" sqref="A2"/>
    </sheetView>
  </sheetViews>
  <sheetFormatPr defaultColWidth="9.140625" defaultRowHeight="12.75" x14ac:dyDescent="0.2"/>
  <cols>
    <col min="1" max="3" width="3.140625" style="83" customWidth="1"/>
    <col min="4" max="4" width="4.5703125" style="83" customWidth="1"/>
    <col min="5" max="5" width="10.5703125" style="83" bestFit="1" customWidth="1"/>
    <col min="6" max="6" width="12.5703125" style="83" customWidth="1"/>
    <col min="7" max="7" width="9" style="113" customWidth="1"/>
    <col min="8" max="8" width="5" style="83" bestFit="1" customWidth="1"/>
    <col min="9" max="9" width="3.42578125" style="83" customWidth="1"/>
    <col min="10" max="10" width="7.7109375" style="83" bestFit="1" customWidth="1"/>
    <col min="11" max="11" width="4.42578125" style="83" customWidth="1"/>
    <col min="12" max="12" width="9.5703125" style="218" customWidth="1"/>
    <col min="13" max="13" width="7.85546875" style="218" customWidth="1"/>
    <col min="14" max="14" width="16.28515625" style="83" bestFit="1" customWidth="1"/>
    <col min="15" max="19" width="9.5703125" style="83" customWidth="1"/>
    <col min="20" max="16384" width="9.140625" style="83"/>
  </cols>
  <sheetData>
    <row r="1" spans="1:19" ht="20.25" customHeight="1" x14ac:dyDescent="0.3">
      <c r="A1" s="82" t="s">
        <v>241</v>
      </c>
      <c r="E1" s="121"/>
      <c r="F1" s="121"/>
      <c r="G1" s="215"/>
      <c r="H1" s="121"/>
      <c r="I1" s="121"/>
      <c r="J1" s="121"/>
      <c r="K1" s="121"/>
      <c r="L1" s="221"/>
      <c r="M1" s="221"/>
    </row>
    <row r="2" spans="1:19" ht="12.75" customHeight="1" x14ac:dyDescent="0.25">
      <c r="A2" s="120"/>
      <c r="E2" s="251" t="s">
        <v>223</v>
      </c>
      <c r="F2" s="85"/>
      <c r="G2" s="107"/>
      <c r="H2" s="85"/>
      <c r="I2" s="85"/>
      <c r="J2" s="85"/>
      <c r="K2" s="85"/>
      <c r="L2" s="220"/>
      <c r="M2" s="220"/>
    </row>
    <row r="3" spans="1:19" ht="12.75" customHeight="1" x14ac:dyDescent="0.25">
      <c r="D3" s="86"/>
      <c r="E3" s="85"/>
      <c r="F3" s="85"/>
      <c r="G3" s="107"/>
      <c r="H3" s="85"/>
      <c r="I3" s="85"/>
      <c r="J3" s="85"/>
      <c r="K3" s="85"/>
      <c r="L3" s="220"/>
      <c r="M3" s="220"/>
    </row>
    <row r="4" spans="1:19" ht="20.100000000000001" customHeight="1" x14ac:dyDescent="0.2">
      <c r="A4" s="87"/>
      <c r="B4" s="87"/>
      <c r="C4" s="87"/>
      <c r="D4" s="87"/>
      <c r="E4" s="125" t="s">
        <v>129</v>
      </c>
      <c r="F4" s="87"/>
      <c r="G4" s="108"/>
      <c r="H4" s="87"/>
      <c r="I4" s="87"/>
      <c r="J4" s="87"/>
      <c r="K4" s="87"/>
      <c r="L4" s="219"/>
      <c r="M4" s="219"/>
      <c r="N4" s="87"/>
      <c r="O4" s="87"/>
      <c r="P4" s="87"/>
      <c r="Q4" s="87"/>
      <c r="R4" s="87"/>
      <c r="S4" s="87"/>
    </row>
    <row r="5" spans="1:19" ht="2.1" customHeight="1" x14ac:dyDescent="0.25">
      <c r="A5" s="87"/>
      <c r="B5" s="87"/>
      <c r="C5" s="87"/>
      <c r="D5" s="87"/>
      <c r="E5" s="87"/>
      <c r="F5" s="87"/>
      <c r="G5" s="108"/>
      <c r="H5" s="87"/>
      <c r="I5" s="87"/>
      <c r="J5" s="87"/>
      <c r="K5" s="87"/>
      <c r="L5" s="219"/>
      <c r="M5" s="219"/>
      <c r="N5" s="87"/>
      <c r="O5" s="87"/>
      <c r="P5" s="87"/>
      <c r="Q5" s="87"/>
      <c r="R5" s="87"/>
      <c r="S5" s="87"/>
    </row>
    <row r="6" spans="1:19" ht="20.100000000000001" customHeight="1" x14ac:dyDescent="0.2">
      <c r="A6" s="354" t="s">
        <v>3</v>
      </c>
      <c r="B6" s="355"/>
      <c r="C6" s="355"/>
      <c r="D6" s="319" t="s">
        <v>4</v>
      </c>
      <c r="E6" s="356" t="s">
        <v>5</v>
      </c>
      <c r="F6" s="358" t="s">
        <v>6</v>
      </c>
      <c r="G6" s="325" t="s">
        <v>7</v>
      </c>
      <c r="H6" s="319" t="s">
        <v>8</v>
      </c>
      <c r="I6" s="319" t="s">
        <v>9</v>
      </c>
      <c r="J6" s="319" t="s">
        <v>10</v>
      </c>
      <c r="K6" s="319" t="s">
        <v>12</v>
      </c>
      <c r="L6" s="350" t="s">
        <v>85</v>
      </c>
      <c r="M6" s="352" t="s">
        <v>15</v>
      </c>
      <c r="N6" s="331" t="s">
        <v>17</v>
      </c>
      <c r="O6" s="87"/>
      <c r="P6" s="87"/>
      <c r="Q6" s="87"/>
      <c r="R6" s="87"/>
      <c r="S6" s="87"/>
    </row>
    <row r="7" spans="1:19" ht="15" customHeight="1" x14ac:dyDescent="0.2">
      <c r="A7" s="91" t="s">
        <v>18</v>
      </c>
      <c r="B7" s="195" t="s">
        <v>19</v>
      </c>
      <c r="C7" s="197" t="s">
        <v>20</v>
      </c>
      <c r="D7" s="320"/>
      <c r="E7" s="357"/>
      <c r="F7" s="359"/>
      <c r="G7" s="326"/>
      <c r="H7" s="320"/>
      <c r="I7" s="320"/>
      <c r="J7" s="320"/>
      <c r="K7" s="320"/>
      <c r="L7" s="351"/>
      <c r="M7" s="353"/>
      <c r="N7" s="285"/>
      <c r="O7" s="87"/>
      <c r="P7" s="87"/>
      <c r="Q7" s="87"/>
      <c r="R7" s="87"/>
      <c r="S7" s="87"/>
    </row>
    <row r="8" spans="1:19" ht="20.100000000000001" customHeight="1" x14ac:dyDescent="0.2">
      <c r="A8" s="196">
        <v>1</v>
      </c>
      <c r="B8" s="91"/>
      <c r="C8" s="197">
        <v>1</v>
      </c>
      <c r="D8" s="94">
        <v>62</v>
      </c>
      <c r="E8" s="131" t="s">
        <v>44</v>
      </c>
      <c r="F8" s="132" t="s">
        <v>45</v>
      </c>
      <c r="G8" s="110">
        <v>38430</v>
      </c>
      <c r="H8" s="97">
        <f>IF(COUNT(G8)=0,"---",43890-G8)</f>
        <v>5460</v>
      </c>
      <c r="I8" s="98" t="s">
        <v>167</v>
      </c>
      <c r="J8" s="99" t="s">
        <v>46</v>
      </c>
      <c r="K8" s="100">
        <v>1</v>
      </c>
      <c r="L8" s="216">
        <v>2.5712962962962964E-3</v>
      </c>
      <c r="M8" s="103">
        <f>L8*K8</f>
        <v>2.5712962962962964E-3</v>
      </c>
      <c r="N8" s="202" t="s">
        <v>49</v>
      </c>
      <c r="O8" s="87"/>
      <c r="P8" s="87"/>
      <c r="Q8" s="87"/>
      <c r="R8" s="87"/>
      <c r="S8" s="87"/>
    </row>
    <row r="9" spans="1:19" ht="20.100000000000001" customHeight="1" x14ac:dyDescent="0.2">
      <c r="A9" s="196">
        <v>2</v>
      </c>
      <c r="B9" s="91"/>
      <c r="C9" s="252"/>
      <c r="D9" s="94">
        <v>56</v>
      </c>
      <c r="E9" s="131" t="s">
        <v>199</v>
      </c>
      <c r="F9" s="132" t="s">
        <v>200</v>
      </c>
      <c r="G9" s="110">
        <v>36697</v>
      </c>
      <c r="H9" s="97">
        <f>IF(COUNT(G9)=0,"---",43890-G9)</f>
        <v>7193</v>
      </c>
      <c r="I9" s="98" t="s">
        <v>180</v>
      </c>
      <c r="J9" s="99" t="s">
        <v>46</v>
      </c>
      <c r="K9" s="100">
        <v>1</v>
      </c>
      <c r="L9" s="216">
        <v>2.6311342592592588E-3</v>
      </c>
      <c r="M9" s="103">
        <f>L9*K9</f>
        <v>2.6311342592592588E-3</v>
      </c>
      <c r="N9" s="202" t="s">
        <v>49</v>
      </c>
      <c r="O9" s="87"/>
      <c r="P9" s="87"/>
      <c r="Q9" s="87"/>
      <c r="R9" s="87"/>
      <c r="S9" s="87"/>
    </row>
    <row r="10" spans="1:19" ht="20.100000000000001" customHeight="1" x14ac:dyDescent="0.2">
      <c r="A10" s="196">
        <v>3</v>
      </c>
      <c r="B10" s="91"/>
      <c r="C10" s="197">
        <v>2</v>
      </c>
      <c r="D10" s="94">
        <v>70</v>
      </c>
      <c r="E10" s="131" t="s">
        <v>55</v>
      </c>
      <c r="F10" s="132" t="s">
        <v>45</v>
      </c>
      <c r="G10" s="110">
        <v>39759</v>
      </c>
      <c r="H10" s="97">
        <f>IF(COUNT(G10)=0,"---",43890-G10)</f>
        <v>4131</v>
      </c>
      <c r="I10" s="98" t="s">
        <v>167</v>
      </c>
      <c r="J10" s="99" t="s">
        <v>46</v>
      </c>
      <c r="K10" s="100">
        <v>1</v>
      </c>
      <c r="L10" s="216">
        <v>2.6443287037037039E-3</v>
      </c>
      <c r="M10" s="103">
        <f>L10*K10</f>
        <v>2.6443287037037039E-3</v>
      </c>
      <c r="N10" s="202" t="s">
        <v>168</v>
      </c>
      <c r="O10" s="87"/>
      <c r="P10" s="87"/>
      <c r="Q10" s="87"/>
      <c r="R10" s="87"/>
      <c r="S10" s="87"/>
    </row>
    <row r="11" spans="1:19" ht="20.100000000000001" customHeight="1" x14ac:dyDescent="0.2">
      <c r="A11" s="196">
        <v>4</v>
      </c>
      <c r="B11" s="91"/>
      <c r="C11" s="197">
        <v>3</v>
      </c>
      <c r="D11" s="94">
        <v>65</v>
      </c>
      <c r="E11" s="131" t="s">
        <v>141</v>
      </c>
      <c r="F11" s="132" t="s">
        <v>162</v>
      </c>
      <c r="G11" s="110">
        <v>38438</v>
      </c>
      <c r="H11" s="97">
        <f>IF(COUNT(G11)=0,"---",43890-G11)</f>
        <v>5452</v>
      </c>
      <c r="I11" s="98" t="s">
        <v>167</v>
      </c>
      <c r="J11" s="99" t="s">
        <v>46</v>
      </c>
      <c r="K11" s="100">
        <v>1</v>
      </c>
      <c r="L11" s="216">
        <v>2.7644675925925927E-3</v>
      </c>
      <c r="M11" s="103">
        <f>L11*K11</f>
        <v>2.7644675925925927E-3</v>
      </c>
      <c r="N11" s="202" t="s">
        <v>49</v>
      </c>
      <c r="O11" s="87"/>
      <c r="P11" s="87"/>
      <c r="Q11" s="87"/>
      <c r="R11" s="87"/>
      <c r="S11" s="87"/>
    </row>
  </sheetData>
  <sortState ref="A8:S11">
    <sortCondition ref="A8"/>
  </sortState>
  <mergeCells count="12">
    <mergeCell ref="H6:H7"/>
    <mergeCell ref="A6:C6"/>
    <mergeCell ref="D6:D7"/>
    <mergeCell ref="E6:E7"/>
    <mergeCell ref="F6:F7"/>
    <mergeCell ref="G6:G7"/>
    <mergeCell ref="N6:N7"/>
    <mergeCell ref="I6:I7"/>
    <mergeCell ref="J6:J7"/>
    <mergeCell ref="K6:K7"/>
    <mergeCell ref="L6:L7"/>
    <mergeCell ref="M6:M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3"/>
  <sheetViews>
    <sheetView showZeros="0" workbookViewId="0">
      <selection activeCell="A3" sqref="A3"/>
    </sheetView>
  </sheetViews>
  <sheetFormatPr defaultColWidth="9.140625" defaultRowHeight="12.75" x14ac:dyDescent="0.2"/>
  <cols>
    <col min="1" max="1" width="4.5703125" style="83" customWidth="1"/>
    <col min="2" max="2" width="3.140625" style="83" customWidth="1"/>
    <col min="3" max="3" width="4.5703125" style="83" customWidth="1"/>
    <col min="4" max="4" width="10.5703125" style="83" bestFit="1" customWidth="1"/>
    <col min="5" max="5" width="12.5703125" style="83" customWidth="1"/>
    <col min="6" max="6" width="9" style="83" customWidth="1"/>
    <col min="7" max="7" width="5" style="83" bestFit="1" customWidth="1"/>
    <col min="8" max="8" width="3.42578125" style="83" customWidth="1"/>
    <col min="9" max="9" width="7.7109375" style="83" bestFit="1" customWidth="1"/>
    <col min="10" max="10" width="4.7109375" style="83" customWidth="1"/>
    <col min="11" max="11" width="9.5703125" style="218" customWidth="1"/>
    <col min="12" max="12" width="7.85546875" style="218" customWidth="1"/>
    <col min="13" max="13" width="13.5703125" style="83" customWidth="1"/>
    <col min="14" max="14" width="9.5703125" style="83" customWidth="1"/>
    <col min="15" max="16384" width="9.140625" style="83"/>
  </cols>
  <sheetData>
    <row r="1" spans="1:14" ht="20.25" customHeight="1" x14ac:dyDescent="0.3">
      <c r="A1" s="82" t="s">
        <v>241</v>
      </c>
      <c r="D1" s="121"/>
      <c r="E1" s="121"/>
      <c r="F1" s="121"/>
      <c r="G1" s="121"/>
      <c r="H1" s="121"/>
      <c r="I1" s="121"/>
      <c r="J1" s="121"/>
      <c r="K1" s="221"/>
      <c r="L1" s="221"/>
    </row>
    <row r="2" spans="1:14" ht="12.75" customHeight="1" x14ac:dyDescent="0.25">
      <c r="A2" s="120"/>
      <c r="D2" s="251" t="s">
        <v>223</v>
      </c>
      <c r="E2" s="85"/>
      <c r="F2" s="85"/>
      <c r="G2" s="85"/>
      <c r="H2" s="85"/>
      <c r="I2" s="85"/>
      <c r="J2" s="85"/>
      <c r="K2" s="220"/>
      <c r="L2" s="220"/>
    </row>
    <row r="3" spans="1:14" ht="12.75" customHeight="1" x14ac:dyDescent="0.25">
      <c r="C3" s="86"/>
      <c r="D3" s="85"/>
      <c r="E3" s="85"/>
      <c r="F3" s="85"/>
      <c r="G3" s="85"/>
      <c r="H3" s="85"/>
      <c r="I3" s="85"/>
      <c r="J3" s="85"/>
      <c r="K3" s="220"/>
      <c r="L3" s="220"/>
    </row>
    <row r="4" spans="1:14" ht="20.100000000000001" customHeight="1" x14ac:dyDescent="0.2">
      <c r="A4" s="87"/>
      <c r="B4" s="87"/>
      <c r="C4" s="87"/>
      <c r="D4" s="125" t="s">
        <v>130</v>
      </c>
      <c r="E4" s="87"/>
      <c r="F4" s="87"/>
      <c r="G4" s="87"/>
      <c r="H4" s="87"/>
      <c r="I4" s="87"/>
      <c r="J4" s="87"/>
      <c r="K4" s="219"/>
      <c r="L4" s="219"/>
      <c r="M4" s="87"/>
      <c r="N4" s="87"/>
    </row>
    <row r="5" spans="1:14" ht="2.1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219"/>
      <c r="L5" s="219"/>
      <c r="M5" s="87"/>
      <c r="N5" s="87"/>
    </row>
    <row r="6" spans="1:14" ht="20.100000000000001" customHeight="1" x14ac:dyDescent="0.2">
      <c r="A6" s="354" t="s">
        <v>3</v>
      </c>
      <c r="B6" s="355"/>
      <c r="C6" s="319" t="s">
        <v>4</v>
      </c>
      <c r="D6" s="321" t="s">
        <v>5</v>
      </c>
      <c r="E6" s="323" t="s">
        <v>6</v>
      </c>
      <c r="F6" s="325" t="s">
        <v>7</v>
      </c>
      <c r="G6" s="327" t="s">
        <v>8</v>
      </c>
      <c r="H6" s="327" t="s">
        <v>9</v>
      </c>
      <c r="I6" s="327" t="s">
        <v>10</v>
      </c>
      <c r="J6" s="327" t="s">
        <v>12</v>
      </c>
      <c r="K6" s="360" t="s">
        <v>85</v>
      </c>
      <c r="L6" s="361" t="s">
        <v>15</v>
      </c>
      <c r="M6" s="331" t="s">
        <v>17</v>
      </c>
      <c r="N6" s="87"/>
    </row>
    <row r="7" spans="1:14" ht="15" customHeight="1" x14ac:dyDescent="0.2">
      <c r="A7" s="91" t="s">
        <v>18</v>
      </c>
      <c r="B7" s="197" t="s">
        <v>20</v>
      </c>
      <c r="C7" s="320"/>
      <c r="D7" s="322"/>
      <c r="E7" s="324"/>
      <c r="F7" s="326"/>
      <c r="G7" s="328"/>
      <c r="H7" s="328"/>
      <c r="I7" s="328"/>
      <c r="J7" s="328"/>
      <c r="K7" s="360"/>
      <c r="L7" s="361"/>
      <c r="M7" s="285"/>
      <c r="N7" s="87"/>
    </row>
    <row r="8" spans="1:14" ht="20.100000000000001" customHeight="1" x14ac:dyDescent="0.25">
      <c r="A8" s="196">
        <v>1</v>
      </c>
      <c r="B8" s="91"/>
      <c r="C8" s="204">
        <v>19</v>
      </c>
      <c r="D8" s="131" t="s">
        <v>94</v>
      </c>
      <c r="E8" s="132" t="s">
        <v>65</v>
      </c>
      <c r="F8" s="110">
        <v>36058</v>
      </c>
      <c r="G8" s="97">
        <f t="shared" ref="G8:G13" si="0">IF(COUNT(F8)=0,"---",43890-F8)</f>
        <v>7832</v>
      </c>
      <c r="H8" s="98" t="s">
        <v>57</v>
      </c>
      <c r="I8" s="99" t="s">
        <v>39</v>
      </c>
      <c r="J8" s="100">
        <v>0.95</v>
      </c>
      <c r="K8" s="216">
        <v>1.7336805555555558E-3</v>
      </c>
      <c r="L8" s="103">
        <f>K8*J8</f>
        <v>1.6469965277777778E-3</v>
      </c>
      <c r="M8" s="202" t="s">
        <v>66</v>
      </c>
      <c r="N8" s="87"/>
    </row>
    <row r="9" spans="1:14" ht="20.100000000000001" customHeight="1" x14ac:dyDescent="0.2">
      <c r="A9" s="196">
        <v>2</v>
      </c>
      <c r="B9" s="91"/>
      <c r="C9" s="204">
        <v>69</v>
      </c>
      <c r="D9" s="131" t="s">
        <v>64</v>
      </c>
      <c r="E9" s="132" t="s">
        <v>95</v>
      </c>
      <c r="F9" s="110">
        <v>27159</v>
      </c>
      <c r="G9" s="97">
        <f t="shared" si="0"/>
        <v>16731</v>
      </c>
      <c r="H9" s="98" t="s">
        <v>180</v>
      </c>
      <c r="I9" s="99" t="s">
        <v>46</v>
      </c>
      <c r="J9" s="100">
        <v>1</v>
      </c>
      <c r="K9" s="216">
        <v>2.0059027777777779E-3</v>
      </c>
      <c r="L9" s="103">
        <f>K9*J9</f>
        <v>2.0059027777777779E-3</v>
      </c>
      <c r="M9" s="202" t="s">
        <v>49</v>
      </c>
      <c r="N9" s="87"/>
    </row>
    <row r="10" spans="1:14" ht="20.100000000000001" customHeight="1" x14ac:dyDescent="0.2">
      <c r="A10" s="196">
        <v>3</v>
      </c>
      <c r="B10" s="91"/>
      <c r="C10" s="204">
        <v>68</v>
      </c>
      <c r="D10" s="131" t="s">
        <v>196</v>
      </c>
      <c r="E10" s="132" t="s">
        <v>197</v>
      </c>
      <c r="F10" s="110">
        <v>34027</v>
      </c>
      <c r="G10" s="97">
        <f t="shared" si="0"/>
        <v>9863</v>
      </c>
      <c r="H10" s="98" t="s">
        <v>180</v>
      </c>
      <c r="I10" s="99" t="s">
        <v>46</v>
      </c>
      <c r="J10" s="100">
        <v>1</v>
      </c>
      <c r="K10" s="216">
        <v>2.1331018518518517E-3</v>
      </c>
      <c r="L10" s="103">
        <f>K10*J10</f>
        <v>2.1331018518518517E-3</v>
      </c>
      <c r="M10" s="202" t="s">
        <v>49</v>
      </c>
      <c r="N10" s="87"/>
    </row>
    <row r="11" spans="1:14" ht="20.100000000000001" customHeight="1" x14ac:dyDescent="0.2">
      <c r="A11" s="196">
        <v>4</v>
      </c>
      <c r="B11" s="91"/>
      <c r="C11" s="204">
        <v>51</v>
      </c>
      <c r="D11" s="131" t="s">
        <v>67</v>
      </c>
      <c r="E11" s="132" t="s">
        <v>198</v>
      </c>
      <c r="F11" s="110">
        <v>36495</v>
      </c>
      <c r="G11" s="97">
        <f t="shared" si="0"/>
        <v>7395</v>
      </c>
      <c r="H11" s="98" t="s">
        <v>57</v>
      </c>
      <c r="I11" s="99" t="s">
        <v>144</v>
      </c>
      <c r="J11" s="100">
        <v>0.95</v>
      </c>
      <c r="K11" s="216">
        <v>2.4633101851851851E-3</v>
      </c>
      <c r="L11" s="103">
        <f>K11*J11</f>
        <v>2.3401446759259256E-3</v>
      </c>
      <c r="M11" s="202" t="s">
        <v>166</v>
      </c>
      <c r="N11" s="87"/>
    </row>
    <row r="12" spans="1:14" ht="20.100000000000001" customHeight="1" x14ac:dyDescent="0.2">
      <c r="A12" s="196">
        <v>5</v>
      </c>
      <c r="B12" s="91"/>
      <c r="C12" s="204">
        <v>54</v>
      </c>
      <c r="D12" s="131" t="s">
        <v>201</v>
      </c>
      <c r="E12" s="132" t="s">
        <v>198</v>
      </c>
      <c r="F12" s="110">
        <v>36495</v>
      </c>
      <c r="G12" s="97">
        <f t="shared" si="0"/>
        <v>7395</v>
      </c>
      <c r="H12" s="98" t="s">
        <v>57</v>
      </c>
      <c r="I12" s="99" t="s">
        <v>144</v>
      </c>
      <c r="J12" s="100">
        <v>0.95</v>
      </c>
      <c r="K12" s="216">
        <v>2.5347222222222221E-3</v>
      </c>
      <c r="L12" s="103">
        <f>K12*J12</f>
        <v>2.4079861111111107E-3</v>
      </c>
      <c r="M12" s="202" t="s">
        <v>166</v>
      </c>
      <c r="N12" s="87"/>
    </row>
    <row r="13" spans="1:14" ht="20.100000000000001" customHeight="1" x14ac:dyDescent="0.2">
      <c r="A13" s="196"/>
      <c r="B13" s="91"/>
      <c r="C13" s="204">
        <v>59</v>
      </c>
      <c r="D13" s="131" t="s">
        <v>87</v>
      </c>
      <c r="E13" s="132" t="s">
        <v>88</v>
      </c>
      <c r="F13" s="110">
        <v>24406</v>
      </c>
      <c r="G13" s="97">
        <f t="shared" si="0"/>
        <v>19484</v>
      </c>
      <c r="H13" s="98" t="s">
        <v>180</v>
      </c>
      <c r="I13" s="99" t="s">
        <v>46</v>
      </c>
      <c r="J13" s="100"/>
      <c r="K13" s="216" t="s">
        <v>227</v>
      </c>
      <c r="L13" s="103"/>
      <c r="M13" s="202" t="s">
        <v>49</v>
      </c>
      <c r="N13" s="87"/>
    </row>
  </sheetData>
  <sortState ref="A8:N12">
    <sortCondition ref="A8"/>
  </sortState>
  <mergeCells count="12">
    <mergeCell ref="M6:M7"/>
    <mergeCell ref="H6:H7"/>
    <mergeCell ref="I6:I7"/>
    <mergeCell ref="J6:J7"/>
    <mergeCell ref="K6:K7"/>
    <mergeCell ref="L6:L7"/>
    <mergeCell ref="G6:G7"/>
    <mergeCell ref="A6:B6"/>
    <mergeCell ref="C6:C7"/>
    <mergeCell ref="D6:D7"/>
    <mergeCell ref="E6:E7"/>
    <mergeCell ref="F6:F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Viršelis</vt:lpstr>
      <vt:lpstr>60 M</vt:lpstr>
      <vt:lpstr>60 V</vt:lpstr>
      <vt:lpstr>200 M</vt:lpstr>
      <vt:lpstr>200 V</vt:lpstr>
      <vt:lpstr>400 M</vt:lpstr>
      <vt:lpstr>400 V</vt:lpstr>
      <vt:lpstr>800 M</vt:lpstr>
      <vt:lpstr>800 V</vt:lpstr>
      <vt:lpstr>1500 M</vt:lpstr>
      <vt:lpstr>1500 V</vt:lpstr>
      <vt:lpstr>3000 M</vt:lpstr>
      <vt:lpstr>3000 V</vt:lpstr>
      <vt:lpstr>Aukštis M </vt:lpstr>
      <vt:lpstr>Aukštis V</vt:lpstr>
      <vt:lpstr>Tolis M </vt:lpstr>
      <vt:lpstr>Tolis V</vt:lpstr>
      <vt:lpstr>Rutulys M</vt:lpstr>
      <vt:lpstr>Rutulys V</vt:lpstr>
      <vt:lpstr>Rutulys M vet </vt:lpstr>
      <vt:lpstr>Rutulys V vet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Neringa Paraščiuk-Balčiūnienė</cp:lastModifiedBy>
  <cp:lastPrinted>2020-03-01T09:40:05Z</cp:lastPrinted>
  <dcterms:created xsi:type="dcterms:W3CDTF">2018-03-10T18:56:19Z</dcterms:created>
  <dcterms:modified xsi:type="dcterms:W3CDTF">2020-03-01T13:31:30Z</dcterms:modified>
</cp:coreProperties>
</file>