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2" windowHeight="7716" tabRatio="645"/>
  </bookViews>
  <sheets>
    <sheet name="Virselis" sheetId="29" r:id="rId1"/>
    <sheet name="60 " sheetId="16" r:id="rId2"/>
    <sheet name="100 M s jn vet Finalas" sheetId="4" r:id="rId3"/>
    <sheet name="100 V s jn vet Finalas" sheetId="2" r:id="rId4"/>
    <sheet name="200 M s" sheetId="17" r:id="rId5"/>
    <sheet name="200 V s Suvestine" sheetId="19" r:id="rId6"/>
    <sheet name="400 M s j v" sheetId="13" r:id="rId7"/>
    <sheet name="400 V jn vet Suvest." sheetId="9" r:id="rId8"/>
    <sheet name="800 M s jn" sheetId="20" r:id="rId9"/>
    <sheet name="800 V s " sheetId="23" r:id="rId10"/>
    <sheet name="1500 M s vet" sheetId="5" r:id="rId11"/>
    <sheet name="1500 V s vet jn" sheetId="6" r:id="rId12"/>
    <sheet name="5000" sheetId="15" r:id="rId13"/>
    <sheet name="Aukštis M s" sheetId="25" r:id="rId14"/>
    <sheet name="Aukštis V s" sheetId="26" r:id="rId15"/>
    <sheet name="Tolis M " sheetId="27" r:id="rId16"/>
    <sheet name="Tolis V" sheetId="18" r:id="rId17"/>
    <sheet name="Diskas M s vet" sheetId="22" r:id="rId18"/>
    <sheet name="Diskas V" sheetId="24" r:id="rId19"/>
    <sheet name="Diskas V vet " sheetId="31" r:id="rId20"/>
    <sheet name="Rutulys M jn vet" sheetId="14" r:id="rId21"/>
    <sheet name="Rutulys M s" sheetId="30" r:id="rId22"/>
    <sheet name="Rutulys V jn vet" sheetId="10" r:id="rId23"/>
    <sheet name="Rutulys V s" sheetId="28" r:id="rId24"/>
    <sheet name="Ietis V" sheetId="12" r:id="rId25"/>
    <sheet name="Kamuoliukas M V ja" sheetId="11" r:id="rId26"/>
  </sheets>
  <definedNames>
    <definedName name="_xlnm._FilterDatabase" localSheetId="10" hidden="1">'1500 M s vet'!#REF!</definedName>
    <definedName name="_xlnm._FilterDatabase" localSheetId="12" hidden="1">'5000'!#REF!</definedName>
    <definedName name="_xlnm._FilterDatabase" localSheetId="8" hidden="1">'800 M s jn'!#REF!</definedName>
    <definedName name="_xlnm._FilterDatabase" localSheetId="9" hidden="1">'800 V s '!#REF!</definedName>
    <definedName name="_xlnm._FilterDatabase" localSheetId="20" hidden="1">'Rutulys M jn vet'!$A$16:$V$17</definedName>
    <definedName name="_xlnm._FilterDatabase" localSheetId="21" hidden="1">'Rutulys M s'!#REF!</definedName>
    <definedName name="_xlnm._FilterDatabase" localSheetId="23" hidden="1">'Rutulys V s'!#REF!</definedName>
  </definedNames>
  <calcPr calcId="144525"/>
</workbook>
</file>

<file path=xl/calcChain.xml><?xml version="1.0" encoding="utf-8"?>
<calcChain xmlns="http://schemas.openxmlformats.org/spreadsheetml/2006/main">
  <c r="G9" i="31" l="1"/>
  <c r="R9" i="31"/>
  <c r="S9" i="31"/>
  <c r="G10" i="31"/>
  <c r="R10" i="31"/>
  <c r="S10" i="31" s="1"/>
  <c r="S13" i="30" l="1"/>
  <c r="R13" i="30"/>
  <c r="F13" i="30"/>
  <c r="R12" i="30"/>
  <c r="S12" i="30" s="1"/>
  <c r="F12" i="30"/>
  <c r="S11" i="30"/>
  <c r="R11" i="30"/>
  <c r="F11" i="30"/>
  <c r="R10" i="30"/>
  <c r="S10" i="30" s="1"/>
  <c r="F10" i="30"/>
  <c r="S9" i="30"/>
  <c r="R9" i="30"/>
  <c r="F9" i="30"/>
  <c r="S14" i="28" l="1"/>
  <c r="R14" i="28"/>
  <c r="F14" i="28"/>
  <c r="R13" i="28"/>
  <c r="S13" i="28"/>
  <c r="F13" i="28"/>
  <c r="S12" i="28"/>
  <c r="R12" i="28"/>
  <c r="F12" i="28"/>
  <c r="R11" i="28"/>
  <c r="S11" i="28"/>
  <c r="F11" i="28"/>
  <c r="S10" i="28"/>
  <c r="R10" i="28"/>
  <c r="F10" i="28"/>
  <c r="R9" i="28"/>
  <c r="S9" i="28"/>
  <c r="F9" i="28"/>
  <c r="H9" i="27"/>
  <c r="T9" i="27"/>
  <c r="U9" i="27"/>
  <c r="V9" i="27"/>
  <c r="H10" i="27"/>
  <c r="T10" i="27"/>
  <c r="U10" i="27"/>
  <c r="V10" i="27"/>
  <c r="H11" i="27"/>
  <c r="T11" i="27"/>
  <c r="U11" i="27"/>
  <c r="V11" i="27"/>
  <c r="H12" i="27"/>
  <c r="T12" i="27"/>
  <c r="U12" i="27"/>
  <c r="V12" i="27"/>
  <c r="H13" i="27"/>
  <c r="T13" i="27"/>
  <c r="U13" i="27"/>
  <c r="V13" i="27"/>
  <c r="H14" i="27"/>
  <c r="T14" i="27"/>
  <c r="U14" i="27"/>
  <c r="V14" i="27"/>
  <c r="F12" i="26"/>
  <c r="F11" i="26"/>
  <c r="F10" i="26"/>
  <c r="F9" i="26"/>
  <c r="F10" i="25"/>
  <c r="F9" i="25"/>
  <c r="S11" i="24"/>
  <c r="R11" i="24"/>
  <c r="G11" i="24"/>
  <c r="R10" i="24"/>
  <c r="S10" i="24"/>
  <c r="G10" i="24"/>
  <c r="S9" i="24"/>
  <c r="R9" i="24"/>
  <c r="G9" i="24"/>
  <c r="M13" i="23"/>
  <c r="G13" i="23"/>
  <c r="M12" i="23"/>
  <c r="G12" i="23"/>
  <c r="M11" i="23"/>
  <c r="G11" i="23"/>
  <c r="M10" i="23"/>
  <c r="G10" i="23"/>
  <c r="M9" i="23"/>
  <c r="G9" i="23"/>
  <c r="G15" i="22"/>
  <c r="S14" i="22"/>
  <c r="T14" i="22"/>
  <c r="U14" i="22"/>
  <c r="G14" i="22"/>
  <c r="S13" i="22"/>
  <c r="T13" i="22"/>
  <c r="U13" i="22"/>
  <c r="G13" i="22"/>
  <c r="S12" i="22"/>
  <c r="T12" i="22"/>
  <c r="U12" i="22"/>
  <c r="G12" i="22"/>
  <c r="S11" i="22"/>
  <c r="T11" i="22"/>
  <c r="U11" i="22"/>
  <c r="G11" i="22"/>
  <c r="S10" i="22"/>
  <c r="T10" i="22"/>
  <c r="U10" i="22"/>
  <c r="G10" i="22"/>
  <c r="S9" i="22"/>
  <c r="T9" i="22"/>
  <c r="U9" i="22"/>
  <c r="G9" i="22"/>
  <c r="H13" i="20"/>
  <c r="N12" i="20"/>
  <c r="H12" i="20"/>
  <c r="N11" i="20"/>
  <c r="H11" i="20"/>
  <c r="N10" i="20"/>
  <c r="H10" i="20"/>
  <c r="N9" i="20"/>
  <c r="H9" i="20"/>
  <c r="G15" i="19"/>
  <c r="M14" i="19"/>
  <c r="G14" i="19"/>
  <c r="M13" i="19"/>
  <c r="G13" i="19"/>
  <c r="M12" i="19"/>
  <c r="G12" i="19"/>
  <c r="M11" i="19"/>
  <c r="G11" i="19"/>
  <c r="M10" i="19"/>
  <c r="G10" i="19"/>
  <c r="M9" i="19"/>
  <c r="G9" i="19"/>
  <c r="H19" i="18"/>
  <c r="H18" i="18"/>
  <c r="H17" i="18"/>
  <c r="T16" i="18"/>
  <c r="U16" i="18"/>
  <c r="V16" i="18"/>
  <c r="H16" i="18"/>
  <c r="T15" i="18"/>
  <c r="U15" i="18"/>
  <c r="V15" i="18"/>
  <c r="H15" i="18"/>
  <c r="V14" i="18"/>
  <c r="U14" i="18"/>
  <c r="H14" i="18"/>
  <c r="U13" i="18"/>
  <c r="V13" i="18"/>
  <c r="T13" i="18"/>
  <c r="H13" i="18"/>
  <c r="U12" i="18"/>
  <c r="V12" i="18"/>
  <c r="T12" i="18"/>
  <c r="H12" i="18"/>
  <c r="U11" i="18"/>
  <c r="V11" i="18"/>
  <c r="T11" i="18"/>
  <c r="H11" i="18"/>
  <c r="U10" i="18"/>
  <c r="V10" i="18"/>
  <c r="T10" i="18"/>
  <c r="H10" i="18"/>
  <c r="U9" i="18"/>
  <c r="V9" i="18"/>
  <c r="T9" i="18"/>
  <c r="H9" i="18"/>
  <c r="L11" i="17"/>
  <c r="F11" i="17"/>
  <c r="L10" i="17"/>
  <c r="F10" i="17"/>
  <c r="L9" i="17"/>
  <c r="F9" i="17"/>
  <c r="M20" i="16"/>
  <c r="M11" i="16"/>
  <c r="M12" i="16"/>
  <c r="M10" i="16"/>
  <c r="G20" i="16"/>
  <c r="G12" i="16"/>
  <c r="G11" i="16"/>
  <c r="G10" i="16"/>
  <c r="G21" i="15"/>
  <c r="M20" i="15"/>
  <c r="N20" i="15"/>
  <c r="G20" i="15"/>
  <c r="N19" i="15"/>
  <c r="M19" i="15"/>
  <c r="G19" i="15"/>
  <c r="M18" i="15"/>
  <c r="N18" i="15"/>
  <c r="G18" i="15"/>
  <c r="N17" i="15"/>
  <c r="M17" i="15"/>
  <c r="G17" i="15"/>
  <c r="M16" i="15"/>
  <c r="N16" i="15"/>
  <c r="G16" i="15"/>
  <c r="M9" i="15"/>
  <c r="G9" i="15"/>
  <c r="S20" i="14"/>
  <c r="T20" i="14"/>
  <c r="S18" i="14"/>
  <c r="T18" i="14"/>
  <c r="S19" i="14"/>
  <c r="T19" i="14"/>
  <c r="F18" i="14"/>
  <c r="F20" i="14"/>
  <c r="F19" i="14"/>
  <c r="R10" i="14"/>
  <c r="S10" i="14"/>
  <c r="F10" i="14"/>
  <c r="R9" i="14"/>
  <c r="S9" i="14"/>
  <c r="F9" i="14"/>
  <c r="I15" i="13"/>
  <c r="P13" i="13"/>
  <c r="O13" i="13"/>
  <c r="I13" i="13"/>
  <c r="O12" i="13"/>
  <c r="I12" i="13"/>
  <c r="P11" i="13"/>
  <c r="O11" i="13"/>
  <c r="I11" i="13"/>
  <c r="P10" i="13"/>
  <c r="O10" i="13"/>
  <c r="I10" i="13"/>
  <c r="P14" i="13"/>
  <c r="O14" i="13"/>
  <c r="I14" i="13"/>
  <c r="P9" i="13"/>
  <c r="O9" i="13"/>
  <c r="I9" i="13"/>
  <c r="F9" i="12"/>
  <c r="Q9" i="12"/>
  <c r="R9" i="12"/>
  <c r="F10" i="12"/>
  <c r="Q10" i="12"/>
  <c r="R10" i="12"/>
  <c r="F11" i="12"/>
  <c r="Q11" i="12"/>
  <c r="R11" i="12"/>
  <c r="F12" i="12"/>
  <c r="Q12" i="12"/>
  <c r="R12" i="12"/>
  <c r="F13" i="12"/>
  <c r="Q13" i="12"/>
  <c r="R13" i="12"/>
  <c r="F14" i="12"/>
  <c r="Q14" i="12"/>
  <c r="R14" i="12"/>
  <c r="F15" i="12"/>
  <c r="F21" i="12"/>
  <c r="Q21" i="12"/>
  <c r="F22" i="12"/>
  <c r="Q22" i="12"/>
  <c r="F23" i="12"/>
  <c r="Q23" i="12"/>
  <c r="F29" i="12"/>
  <c r="Q29" i="12"/>
  <c r="P9" i="11"/>
  <c r="Q9" i="11"/>
  <c r="F9" i="11"/>
  <c r="F9" i="10"/>
  <c r="F10" i="10"/>
  <c r="F11" i="10"/>
  <c r="F17" i="10"/>
  <c r="R17" i="10"/>
  <c r="S17" i="10"/>
  <c r="F18" i="10"/>
  <c r="F19" i="10"/>
  <c r="R26" i="10"/>
  <c r="R27" i="10"/>
  <c r="R28" i="10"/>
  <c r="O14" i="9"/>
  <c r="P14" i="9"/>
  <c r="I14" i="9"/>
  <c r="O10" i="9"/>
  <c r="P10" i="9"/>
  <c r="I10" i="9"/>
  <c r="O13" i="9"/>
  <c r="P13" i="9"/>
  <c r="I13" i="9"/>
  <c r="O11" i="9"/>
  <c r="P11" i="9"/>
  <c r="I11" i="9"/>
  <c r="I17" i="9"/>
  <c r="O15" i="9"/>
  <c r="P15" i="9"/>
  <c r="I15" i="9"/>
  <c r="O12" i="9"/>
  <c r="P12" i="9"/>
  <c r="I12" i="9"/>
  <c r="O11" i="4"/>
  <c r="O15" i="6"/>
  <c r="H15" i="6"/>
  <c r="N14" i="6"/>
  <c r="O14" i="6"/>
  <c r="H14" i="6"/>
  <c r="N13" i="6"/>
  <c r="O13" i="6"/>
  <c r="H13" i="6"/>
  <c r="O12" i="6"/>
  <c r="N12" i="6"/>
  <c r="H12" i="6"/>
  <c r="N11" i="6"/>
  <c r="O11" i="6"/>
  <c r="H11" i="6"/>
  <c r="N10" i="6"/>
  <c r="H10" i="6"/>
  <c r="O9" i="6"/>
  <c r="N9" i="6"/>
  <c r="H9" i="6"/>
  <c r="O14" i="5"/>
  <c r="N14" i="5"/>
  <c r="H14" i="5"/>
  <c r="N13" i="5"/>
  <c r="O13" i="5"/>
  <c r="H13" i="5"/>
  <c r="O12" i="5"/>
  <c r="N12" i="5"/>
  <c r="H12" i="5"/>
  <c r="N11" i="5"/>
  <c r="O11" i="5"/>
  <c r="H11" i="5"/>
  <c r="O10" i="5"/>
  <c r="N10" i="5"/>
  <c r="H10" i="5"/>
  <c r="N9" i="5"/>
  <c r="O9" i="5"/>
  <c r="H9" i="5"/>
  <c r="H19" i="4"/>
  <c r="O18" i="4"/>
  <c r="H18" i="4"/>
  <c r="Q17" i="4"/>
  <c r="R17" i="4"/>
  <c r="O17" i="4"/>
  <c r="H17" i="4"/>
  <c r="O16" i="4"/>
  <c r="H16" i="4"/>
  <c r="R15" i="4"/>
  <c r="O15" i="4"/>
  <c r="H15" i="4"/>
  <c r="R14" i="4"/>
  <c r="Q14" i="4"/>
  <c r="O14" i="4"/>
  <c r="H14" i="4"/>
  <c r="Q13" i="4"/>
  <c r="H13" i="4"/>
  <c r="R12" i="4"/>
  <c r="Q12" i="4"/>
  <c r="O12" i="4"/>
  <c r="H12" i="4"/>
  <c r="R11" i="4"/>
  <c r="Q11" i="4"/>
  <c r="H11" i="4"/>
  <c r="Q10" i="4"/>
  <c r="H10" i="4"/>
  <c r="R21" i="2"/>
  <c r="Q21" i="2"/>
  <c r="H21" i="2"/>
  <c r="Q20" i="2"/>
  <c r="R20" i="2"/>
  <c r="N20" i="2"/>
  <c r="O20" i="2"/>
  <c r="H20" i="2"/>
  <c r="R19" i="2"/>
  <c r="Q19" i="2"/>
  <c r="O19" i="2"/>
  <c r="N19" i="2"/>
  <c r="H19" i="2"/>
  <c r="Q18" i="2"/>
  <c r="R18" i="2"/>
  <c r="N18" i="2"/>
  <c r="O18" i="2"/>
  <c r="H18" i="2"/>
  <c r="R17" i="2"/>
  <c r="Q17" i="2"/>
  <c r="O17" i="2"/>
  <c r="N17" i="2"/>
  <c r="H17" i="2"/>
  <c r="Q16" i="2"/>
  <c r="R16" i="2"/>
  <c r="N16" i="2"/>
  <c r="O16" i="2"/>
  <c r="H16" i="2"/>
  <c r="R15" i="2"/>
  <c r="Q15" i="2"/>
  <c r="O15" i="2"/>
  <c r="N15" i="2"/>
  <c r="H15" i="2"/>
  <c r="Q14" i="2"/>
  <c r="R14" i="2"/>
  <c r="N14" i="2"/>
  <c r="O14" i="2"/>
  <c r="H14" i="2"/>
  <c r="Q13" i="2"/>
  <c r="R13" i="2"/>
  <c r="N13" i="2"/>
  <c r="O13" i="2"/>
  <c r="H13" i="2"/>
  <c r="Q12" i="2"/>
  <c r="R12" i="2"/>
  <c r="N12" i="2"/>
  <c r="O12" i="2"/>
  <c r="H12" i="2"/>
  <c r="R11" i="2"/>
  <c r="Q11" i="2"/>
  <c r="O11" i="2"/>
  <c r="N11" i="2"/>
  <c r="H11" i="2"/>
  <c r="Q10" i="2"/>
  <c r="R10" i="2"/>
  <c r="N10" i="2"/>
  <c r="O10" i="2"/>
  <c r="H10" i="2"/>
</calcChain>
</file>

<file path=xl/sharedStrings.xml><?xml version="1.0" encoding="utf-8"?>
<sst xmlns="http://schemas.openxmlformats.org/spreadsheetml/2006/main" count="1567" uniqueCount="242">
  <si>
    <t>Lietuvos aklųjų ir silpnaregių lengvosios atletikos vasaros čempionatas</t>
  </si>
  <si>
    <t>Birštonas, 2020-06-27</t>
  </si>
  <si>
    <t>100 m bėgimas vyrams, jauniams, veteranams</t>
  </si>
  <si>
    <t>Atrankos bėg.</t>
  </si>
  <si>
    <t>Finalas</t>
  </si>
  <si>
    <t>Takas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</si>
  <si>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</si>
  <si>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</si>
  <si>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</si>
  <si>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</si>
  <si>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</si>
  <si>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</si>
  <si>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</si>
  <si>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</si>
  <si>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</si>
  <si>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</si>
  <si>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</si>
  <si>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</si>
  <si>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</si>
  <si>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</si>
  <si>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</si>
  <si>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</si>
  <si>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V</t>
  </si>
  <si>
    <t>Petras</t>
  </si>
  <si>
    <t>Jakubauskas</t>
  </si>
  <si>
    <t>B2/3</t>
  </si>
  <si>
    <t>Sveikata</t>
  </si>
  <si>
    <t>Krapikas</t>
  </si>
  <si>
    <t>B2</t>
  </si>
  <si>
    <t>Parolimpietis</t>
  </si>
  <si>
    <t>A.Buliuolis</t>
  </si>
  <si>
    <t>Ernestas</t>
  </si>
  <si>
    <t>Kačiulis</t>
  </si>
  <si>
    <t>Vėjas</t>
  </si>
  <si>
    <t>L. Balsys</t>
  </si>
  <si>
    <t>Pranas</t>
  </si>
  <si>
    <t>Pliuška</t>
  </si>
  <si>
    <t xml:space="preserve">B1 </t>
  </si>
  <si>
    <t>Šviesa</t>
  </si>
  <si>
    <t>S.Sokolovas</t>
  </si>
  <si>
    <t>2 takai</t>
  </si>
  <si>
    <t>Danielius</t>
  </si>
  <si>
    <t>Mikalauskas</t>
  </si>
  <si>
    <t>B1</t>
  </si>
  <si>
    <t>Mindaugas</t>
  </si>
  <si>
    <t>Triušys</t>
  </si>
  <si>
    <t>Pamarys</t>
  </si>
  <si>
    <t>Deividas</t>
  </si>
  <si>
    <t>Martinavičius</t>
  </si>
  <si>
    <t>D. Grigienė</t>
  </si>
  <si>
    <t>Zigmantas</t>
  </si>
  <si>
    <t>Rimkus</t>
  </si>
  <si>
    <t xml:space="preserve">B2 </t>
  </si>
  <si>
    <t>Modestas</t>
  </si>
  <si>
    <t>Grauslys</t>
  </si>
  <si>
    <t>DNS</t>
  </si>
  <si>
    <t>Darius</t>
  </si>
  <si>
    <t>Vaitkevičius</t>
  </si>
  <si>
    <t>Edvardas</t>
  </si>
  <si>
    <t>Medveckis</t>
  </si>
  <si>
    <t>Rokas</t>
  </si>
  <si>
    <t>Ažubalis</t>
  </si>
  <si>
    <t>V.Ščiavinskas</t>
  </si>
  <si>
    <t>100 m bėgimas moterims, jaunėms, veteranėms</t>
  </si>
  <si>
    <t>Elena</t>
  </si>
  <si>
    <t>Dinienė</t>
  </si>
  <si>
    <t>Perkūnas</t>
  </si>
  <si>
    <t>Savarankiškai</t>
  </si>
  <si>
    <t>Giedrė</t>
  </si>
  <si>
    <t>Morkūnaitė</t>
  </si>
  <si>
    <t>Gluosnė</t>
  </si>
  <si>
    <t>Bareikienė</t>
  </si>
  <si>
    <t>Šaltinis</t>
  </si>
  <si>
    <t>A.Januškevičius</t>
  </si>
  <si>
    <t>Vitalija</t>
  </si>
  <si>
    <t>Vaičaitienė</t>
  </si>
  <si>
    <t>B3</t>
  </si>
  <si>
    <t>b.k.</t>
  </si>
  <si>
    <t>Sigita</t>
  </si>
  <si>
    <t>Markevičienė</t>
  </si>
  <si>
    <t>Živilė</t>
  </si>
  <si>
    <t>Karoblienė</t>
  </si>
  <si>
    <t>Monika</t>
  </si>
  <si>
    <t>Aželionytė</t>
  </si>
  <si>
    <t>Dangutė</t>
  </si>
  <si>
    <t>Skėrienė</t>
  </si>
  <si>
    <t>Salomėja</t>
  </si>
  <si>
    <t>Pilipavičienė</t>
  </si>
  <si>
    <t>Roza</t>
  </si>
  <si>
    <t>Nemoliajeva</t>
  </si>
  <si>
    <t>1500 m bėgimas moterims, veteranėms</t>
  </si>
  <si>
    <t>Rezultatas</t>
  </si>
  <si>
    <t>Aušra</t>
  </si>
  <si>
    <t>Garunkšnytė</t>
  </si>
  <si>
    <t>L.Balsys</t>
  </si>
  <si>
    <t>Evelina</t>
  </si>
  <si>
    <t>Raugaitė</t>
  </si>
  <si>
    <t>Dileta</t>
  </si>
  <si>
    <t>Aleknavičiūtė</t>
  </si>
  <si>
    <t>Goda</t>
  </si>
  <si>
    <t>1500 m bėgimas vyrams, jauniams, veteranams</t>
  </si>
  <si>
    <t>Žygimantas</t>
  </si>
  <si>
    <t>Matusevičius</t>
  </si>
  <si>
    <t>Povilas</t>
  </si>
  <si>
    <t>Arvydas</t>
  </si>
  <si>
    <t>Markevičius</t>
  </si>
  <si>
    <t>Kęstutis</t>
  </si>
  <si>
    <t>Bartkėnas</t>
  </si>
  <si>
    <t>Andrej</t>
  </si>
  <si>
    <t>Konorev</t>
  </si>
  <si>
    <t>DNF</t>
  </si>
  <si>
    <t>Kamuoliuko metimas jaunutėms</t>
  </si>
  <si>
    <t>Nr</t>
  </si>
  <si>
    <t>Bandymai</t>
  </si>
  <si>
    <t>JA</t>
  </si>
  <si>
    <t>Eilė</t>
  </si>
  <si>
    <t>Justė</t>
  </si>
  <si>
    <t>Urbonavičiūtė</t>
  </si>
  <si>
    <t>400 m bėgimas jauniams ir veteranams</t>
  </si>
  <si>
    <t>Ignas</t>
  </si>
  <si>
    <t>Mišeikis</t>
  </si>
  <si>
    <t>Augustas</t>
  </si>
  <si>
    <t>Vaitaitis</t>
  </si>
  <si>
    <t>T38</t>
  </si>
  <si>
    <t>LNSF</t>
  </si>
  <si>
    <t>D.Jusys</t>
  </si>
  <si>
    <t>4 kg.</t>
  </si>
  <si>
    <t>F41</t>
  </si>
  <si>
    <t>Valčiukas</t>
  </si>
  <si>
    <t>Egidijus</t>
  </si>
  <si>
    <t>5 kg.</t>
  </si>
  <si>
    <t>J. Baltrušaitis</t>
  </si>
  <si>
    <t>X</t>
  </si>
  <si>
    <t>F 37</t>
  </si>
  <si>
    <t>Dundzys</t>
  </si>
  <si>
    <t>Donatas</t>
  </si>
  <si>
    <t>6 kg.</t>
  </si>
  <si>
    <t>F46</t>
  </si>
  <si>
    <t>Skuja</t>
  </si>
  <si>
    <t>Andrius</t>
  </si>
  <si>
    <t>Įrankio svoris</t>
  </si>
  <si>
    <t xml:space="preserve">Rutulio stūmimas  F 37, F41, F46 - LPOK rinktinė </t>
  </si>
  <si>
    <t>5kg.</t>
  </si>
  <si>
    <t>Girnius</t>
  </si>
  <si>
    <t>Vytautas</t>
  </si>
  <si>
    <t>Stankūnas</t>
  </si>
  <si>
    <t>Anicetas</t>
  </si>
  <si>
    <t>Rutulio stūmimas veteranams</t>
  </si>
  <si>
    <t>Steponavičius</t>
  </si>
  <si>
    <t>Matas</t>
  </si>
  <si>
    <t>-</t>
  </si>
  <si>
    <t>Ašmontas</t>
  </si>
  <si>
    <t>Paulius</t>
  </si>
  <si>
    <t>Rutulio stūmimas jauniams (5 kg)</t>
  </si>
  <si>
    <t>600 g.</t>
  </si>
  <si>
    <t>Vainauskaitė</t>
  </si>
  <si>
    <t>Eivydė</t>
  </si>
  <si>
    <t xml:space="preserve">Ieties metimas moterims -  F46 - LPOK rinktinė </t>
  </si>
  <si>
    <t>800 g.</t>
  </si>
  <si>
    <t>F44</t>
  </si>
  <si>
    <t>Spudis</t>
  </si>
  <si>
    <t>Jonas</t>
  </si>
  <si>
    <t xml:space="preserve">Ieties metimas vyrams - F41, F44, F46 - LPOK rinktinė </t>
  </si>
  <si>
    <t>Tupalskis</t>
  </si>
  <si>
    <t>Karolis</t>
  </si>
  <si>
    <t>Devainis</t>
  </si>
  <si>
    <t>Simas</t>
  </si>
  <si>
    <t>Bareikis</t>
  </si>
  <si>
    <t>Osvaldas</t>
  </si>
  <si>
    <t>Bagdonas</t>
  </si>
  <si>
    <t>Remigijus</t>
  </si>
  <si>
    <t>Eigminas</t>
  </si>
  <si>
    <t>Juozas</t>
  </si>
  <si>
    <t>A.Miliauskas</t>
  </si>
  <si>
    <t>Kucavičius</t>
  </si>
  <si>
    <t>Ieties metimas vyrams</t>
  </si>
  <si>
    <t>400 m bėgimas moterims</t>
  </si>
  <si>
    <t>Amžius</t>
  </si>
  <si>
    <t>1:26.29</t>
  </si>
  <si>
    <t>1:44.60</t>
  </si>
  <si>
    <t>Birštonas, 2020-06-28</t>
  </si>
  <si>
    <t>Rutulio stūmimas jaunėms</t>
  </si>
  <si>
    <t>Karolina</t>
  </si>
  <si>
    <t>Voiciukaitė</t>
  </si>
  <si>
    <t>Rutulio stūmimas veteranėms</t>
  </si>
  <si>
    <t>3kg.</t>
  </si>
  <si>
    <t xml:space="preserve">Rutulio stūmimas (3 kg.) F46 - LPOK rinktinė </t>
  </si>
  <si>
    <t>5000 m bėgimas moterims</t>
  </si>
  <si>
    <t>5000 m bėgimas vyrams</t>
  </si>
  <si>
    <t>Linas</t>
  </si>
  <si>
    <t>Balsys</t>
  </si>
  <si>
    <t>Arnoldas</t>
  </si>
  <si>
    <t>Januškevičius</t>
  </si>
  <si>
    <t>I.Brasevičius</t>
  </si>
  <si>
    <t>60 m bėgimas mergaitėms</t>
  </si>
  <si>
    <t>60 m bėgimas berniukams</t>
  </si>
  <si>
    <t>200 m bėgimas moterims</t>
  </si>
  <si>
    <t>Šuolis į tolį vyrams</t>
  </si>
  <si>
    <t>Aivaras</t>
  </si>
  <si>
    <t>Miliauskas</t>
  </si>
  <si>
    <t>200 m bėgimas vyrams</t>
  </si>
  <si>
    <t>Suvestinė</t>
  </si>
  <si>
    <t>800 m bėgimas moterims, jaunėms</t>
  </si>
  <si>
    <t>Disko metimas veteranams (1.5 kg.)</t>
  </si>
  <si>
    <t>Vet. Koef.</t>
  </si>
  <si>
    <t>Disko metimas moterims ir veteranėms (1kg.)</t>
  </si>
  <si>
    <t>Oksana</t>
  </si>
  <si>
    <t>Dobravolskaja</t>
  </si>
  <si>
    <t>R.Plungė</t>
  </si>
  <si>
    <t>Silva</t>
  </si>
  <si>
    <t>Kovėraitė</t>
  </si>
  <si>
    <t>800 m bėgimas vyrams, jauniams</t>
  </si>
  <si>
    <t>Tomas</t>
  </si>
  <si>
    <t>Žilinskas</t>
  </si>
  <si>
    <t>Disko metimas vyrams (2 kg.)</t>
  </si>
  <si>
    <t xml:space="preserve">Disko metimas F37- LPOK rinktinė </t>
  </si>
  <si>
    <t>T37</t>
  </si>
  <si>
    <t>J.Baltrušaitis</t>
  </si>
  <si>
    <t>Šuolis į aukštį moterims</t>
  </si>
  <si>
    <t>Aukštis</t>
  </si>
  <si>
    <t>1</t>
  </si>
  <si>
    <t>O</t>
  </si>
  <si>
    <t>XXX</t>
  </si>
  <si>
    <t>1.15</t>
  </si>
  <si>
    <t>2</t>
  </si>
  <si>
    <t>XXO</t>
  </si>
  <si>
    <t>Šuolis į aukštį vyrams</t>
  </si>
  <si>
    <t>B2/B3</t>
  </si>
  <si>
    <t>asmeniškai</t>
  </si>
  <si>
    <t>Šuolis į tolį moterims</t>
  </si>
  <si>
    <t>Rutulio stūmimas vyrams  (7.26 kg)</t>
  </si>
  <si>
    <t>LIETUVOS AKLŲJŲ IR SILPNAREGIŲ</t>
  </si>
  <si>
    <t>VASAROS LENGVOSIOS ATLETIKOS</t>
  </si>
  <si>
    <t>ČEMPIONATAS</t>
  </si>
  <si>
    <t xml:space="preserve"> </t>
  </si>
  <si>
    <r>
      <t xml:space="preserve">Birštonas, </t>
    </r>
    <r>
      <rPr>
        <sz val="12"/>
        <rFont val="Verdana"/>
        <family val="2"/>
      </rPr>
      <t xml:space="preserve"> B. Sruogos  g. 18</t>
    </r>
  </si>
  <si>
    <t>Varžybų vyriausiasis teisėjas</t>
  </si>
  <si>
    <t>Alfonsas Buliuolis</t>
  </si>
  <si>
    <t>Varžybų vyriausioji sekretorė</t>
  </si>
  <si>
    <t>Birutė Zacharienė</t>
  </si>
  <si>
    <t>2020 m. birželio 27-28 d.</t>
  </si>
  <si>
    <t>Rutulio stūmimas moterims (4 kg.)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</si>
</sst>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mm\-dd"/>
    <numFmt numFmtId="165" formatCode="yy"/>
    <numFmt numFmtId="166" formatCode="0.0000"/>
    <numFmt numFmtId="167" formatCode="m:ss.00"/>
    <numFmt numFmtId="168" formatCode="yyyy/mm/dd;@"/>
    <numFmt numFmtId="169" formatCode="0.0"/>
    <numFmt numFmtId="170" formatCode="0.000"/>
  </numFmts>
  <fonts count="44" x14ac:knownFonts="1">
    <font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sz val="16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</font>
    <font>
      <b/>
      <sz val="9"/>
      <name val="Arial"/>
      <family val="2"/>
      <charset val="186"/>
    </font>
    <font>
      <sz val="11"/>
      <color indexed="9"/>
      <name val="Arial"/>
      <family val="2"/>
      <charset val="186"/>
    </font>
    <font>
      <sz val="10"/>
      <name val="Times New Roman"/>
      <family val="1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1"/>
      <name val="Arial"/>
      <family val="2"/>
      <charset val="186"/>
    </font>
    <font>
      <sz val="7"/>
      <name val="Arial"/>
      <family val="2"/>
      <charset val="186"/>
    </font>
    <font>
      <sz val="9"/>
      <name val="Arial"/>
      <family val="2"/>
      <charset val="186"/>
    </font>
    <font>
      <b/>
      <sz val="7"/>
      <name val="Arial"/>
      <family val="2"/>
      <charset val="186"/>
    </font>
    <font>
      <sz val="11"/>
      <name val="Calibri"/>
      <family val="2"/>
      <charset val="186"/>
    </font>
    <font>
      <sz val="11"/>
      <name val="Arial"/>
      <family val="2"/>
    </font>
    <font>
      <b/>
      <sz val="11"/>
      <name val="Arial"/>
      <family val="2"/>
      <charset val="186"/>
    </font>
    <font>
      <b/>
      <sz val="8"/>
      <name val="Times New Roman"/>
      <family val="1"/>
      <charset val="186"/>
    </font>
    <font>
      <sz val="11"/>
      <color indexed="9"/>
      <name val="Arial"/>
      <family val="2"/>
    </font>
    <font>
      <sz val="6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8"/>
      <color theme="0"/>
      <name val="Arial"/>
      <family val="2"/>
      <charset val="186"/>
    </font>
    <font>
      <sz val="7"/>
      <color theme="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7" borderId="1" applyNumberFormat="0" applyAlignment="0" applyProtection="0"/>
    <xf numFmtId="0" fontId="1" fillId="0" borderId="0"/>
    <xf numFmtId="0" fontId="17" fillId="0" borderId="3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3" borderId="4" applyNumberFormat="0" applyFont="0" applyAlignment="0" applyProtection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40" applyFont="1" applyFill="1"/>
    <xf numFmtId="0" fontId="1" fillId="0" borderId="0" xfId="40" applyFont="1" applyFill="1"/>
    <xf numFmtId="0" fontId="3" fillId="0" borderId="0" xfId="40" applyFont="1" applyFill="1" applyAlignment="1">
      <alignment vertical="top" wrapText="1"/>
    </xf>
    <xf numFmtId="0" fontId="3" fillId="0" borderId="0" xfId="38" applyFont="1" applyFill="1" applyAlignment="1">
      <alignment vertical="top" wrapText="1"/>
    </xf>
    <xf numFmtId="0" fontId="1" fillId="0" borderId="0" xfId="38" applyFont="1" applyFill="1"/>
    <xf numFmtId="0" fontId="1" fillId="0" borderId="0" xfId="40" applyFont="1" applyFill="1" applyAlignment="1">
      <alignment horizontal="left"/>
    </xf>
    <xf numFmtId="0" fontId="1" fillId="0" borderId="0" xfId="38" applyFont="1" applyFill="1" applyAlignment="1">
      <alignment horizontal="right" wrapText="1"/>
    </xf>
    <xf numFmtId="0" fontId="1" fillId="0" borderId="0" xfId="38" applyFont="1" applyFill="1" applyAlignment="1">
      <alignment horizontal="left"/>
    </xf>
    <xf numFmtId="0" fontId="1" fillId="0" borderId="0" xfId="38" applyFont="1" applyFill="1" applyAlignment="1">
      <alignment vertical="center"/>
    </xf>
    <xf numFmtId="0" fontId="4" fillId="0" borderId="0" xfId="38" applyFont="1" applyFill="1" applyAlignment="1">
      <alignment vertical="center"/>
    </xf>
    <xf numFmtId="0" fontId="1" fillId="0" borderId="0" xfId="38" applyFont="1" applyFill="1" applyBorder="1" applyAlignment="1">
      <alignment vertical="center"/>
    </xf>
    <xf numFmtId="0" fontId="5" fillId="0" borderId="0" xfId="38" applyFont="1" applyFill="1" applyAlignment="1">
      <alignment vertical="center"/>
    </xf>
    <xf numFmtId="0" fontId="1" fillId="0" borderId="5" xfId="36" applyFont="1" applyFill="1" applyBorder="1" applyAlignment="1">
      <alignment horizontal="center" vertical="center"/>
    </xf>
    <xf numFmtId="0" fontId="1" fillId="0" borderId="6" xfId="36" applyFont="1" applyFill="1" applyBorder="1" applyAlignment="1">
      <alignment horizontal="center" vertical="center"/>
    </xf>
    <xf numFmtId="0" fontId="1" fillId="0" borderId="7" xfId="36" applyFont="1" applyFill="1" applyBorder="1" applyAlignment="1">
      <alignment horizontal="center" vertical="center"/>
    </xf>
    <xf numFmtId="0" fontId="1" fillId="0" borderId="0" xfId="36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25" borderId="8" xfId="0" applyFont="1" applyFill="1" applyBorder="1" applyAlignment="1">
      <alignment horizontal="center" vertical="center"/>
    </xf>
    <xf numFmtId="0" fontId="10" fillId="26" borderId="8" xfId="0" applyFont="1" applyFill="1" applyBorder="1" applyAlignment="1">
      <alignment horizontal="center" vertical="center"/>
    </xf>
    <xf numFmtId="0" fontId="1" fillId="0" borderId="8" xfId="38" applyFont="1" applyFill="1" applyBorder="1"/>
    <xf numFmtId="0" fontId="1" fillId="0" borderId="8" xfId="40" applyFont="1" applyFill="1" applyBorder="1" applyAlignment="1">
      <alignment horizontal="right" vertical="center"/>
    </xf>
    <xf numFmtId="0" fontId="5" fillId="0" borderId="8" xfId="40" applyFont="1" applyFill="1" applyBorder="1" applyAlignment="1">
      <alignment horizontal="left" vertical="center"/>
    </xf>
    <xf numFmtId="164" fontId="11" fillId="0" borderId="8" xfId="40" applyNumberFormat="1" applyFont="1" applyFill="1" applyBorder="1" applyAlignment="1">
      <alignment horizontal="center" vertical="center"/>
    </xf>
    <xf numFmtId="165" fontId="11" fillId="0" borderId="8" xfId="40" applyNumberFormat="1" applyFont="1" applyFill="1" applyBorder="1" applyAlignment="1">
      <alignment horizontal="center" vertical="center"/>
    </xf>
    <xf numFmtId="49" fontId="11" fillId="0" borderId="8" xfId="40" applyNumberFormat="1" applyFont="1" applyFill="1" applyBorder="1" applyAlignment="1">
      <alignment horizontal="left" vertical="center"/>
    </xf>
    <xf numFmtId="0" fontId="11" fillId="0" borderId="8" xfId="40" applyFont="1" applyFill="1" applyBorder="1" applyAlignment="1">
      <alignment horizontal="left" vertical="center"/>
    </xf>
    <xf numFmtId="0" fontId="11" fillId="0" borderId="8" xfId="40" applyFont="1" applyFill="1" applyBorder="1" applyAlignment="1">
      <alignment horizontal="center" vertical="center"/>
    </xf>
    <xf numFmtId="2" fontId="11" fillId="0" borderId="8" xfId="40" applyNumberFormat="1" applyFont="1" applyFill="1" applyBorder="1" applyAlignment="1">
      <alignment horizontal="center" vertical="center"/>
    </xf>
    <xf numFmtId="2" fontId="1" fillId="0" borderId="8" xfId="38" applyNumberFormat="1" applyFont="1" applyFill="1" applyBorder="1" applyAlignment="1">
      <alignment horizontal="center" vertical="center"/>
    </xf>
    <xf numFmtId="0" fontId="11" fillId="0" borderId="8" xfId="40" applyNumberFormat="1" applyFont="1" applyFill="1" applyBorder="1" applyAlignment="1">
      <alignment horizontal="left" vertical="center"/>
    </xf>
    <xf numFmtId="0" fontId="30" fillId="0" borderId="8" xfId="40" applyFont="1" applyFill="1" applyBorder="1" applyAlignment="1">
      <alignment horizontal="center" vertical="center"/>
    </xf>
    <xf numFmtId="0" fontId="31" fillId="0" borderId="8" xfId="40" applyFont="1" applyFill="1" applyBorder="1" applyAlignment="1">
      <alignment horizontal="center" vertical="center"/>
    </xf>
    <xf numFmtId="0" fontId="1" fillId="0" borderId="0" xfId="40" applyFont="1" applyFill="1" applyAlignment="1">
      <alignment horizontal="right" wrapText="1"/>
    </xf>
    <xf numFmtId="0" fontId="1" fillId="0" borderId="0" xfId="40" applyFont="1" applyFill="1" applyAlignment="1">
      <alignment vertical="center"/>
    </xf>
    <xf numFmtId="0" fontId="4" fillId="0" borderId="0" xfId="40" applyFont="1" applyFill="1" applyAlignment="1">
      <alignment vertical="center"/>
    </xf>
    <xf numFmtId="0" fontId="1" fillId="0" borderId="0" xfId="40" applyFont="1" applyFill="1" applyBorder="1" applyAlignment="1">
      <alignment vertical="center"/>
    </xf>
    <xf numFmtId="0" fontId="5" fillId="0" borderId="0" xfId="40" applyFont="1" applyFill="1" applyAlignment="1">
      <alignment vertical="center"/>
    </xf>
    <xf numFmtId="0" fontId="1" fillId="0" borderId="5" xfId="36" applyFont="1" applyFill="1" applyBorder="1" applyAlignment="1">
      <alignment horizontal="left" vertical="center"/>
    </xf>
    <xf numFmtId="0" fontId="1" fillId="0" borderId="8" xfId="40" applyFont="1" applyFill="1" applyBorder="1" applyAlignment="1">
      <alignment horizontal="center" vertical="center"/>
    </xf>
    <xf numFmtId="0" fontId="21" fillId="0" borderId="8" xfId="40" applyFont="1" applyFill="1" applyBorder="1" applyAlignment="1">
      <alignment horizontal="left" vertical="center"/>
    </xf>
    <xf numFmtId="0" fontId="21" fillId="0" borderId="8" xfId="40" applyFont="1" applyFill="1" applyBorder="1" applyAlignment="1">
      <alignment horizontal="center" vertical="center"/>
    </xf>
    <xf numFmtId="2" fontId="1" fillId="0" borderId="8" xfId="40" applyNumberFormat="1" applyFont="1" applyFill="1" applyBorder="1" applyAlignment="1">
      <alignment horizontal="center" vertical="center"/>
    </xf>
    <xf numFmtId="166" fontId="21" fillId="0" borderId="8" xfId="4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2" fillId="0" borderId="8" xfId="40" applyFont="1" applyFill="1" applyBorder="1" applyAlignment="1">
      <alignment horizontal="center" vertical="center"/>
    </xf>
    <xf numFmtId="0" fontId="3" fillId="0" borderId="0" xfId="32" applyFont="1" applyAlignment="1">
      <alignment vertical="top" wrapText="1"/>
    </xf>
    <xf numFmtId="0" fontId="1" fillId="0" borderId="0" xfId="32" applyFont="1"/>
    <xf numFmtId="0" fontId="1" fillId="0" borderId="0" xfId="32" applyFont="1" applyAlignment="1">
      <alignment horizontal="center"/>
    </xf>
    <xf numFmtId="0" fontId="1" fillId="0" borderId="0" xfId="32" applyFont="1" applyAlignment="1">
      <alignment horizontal="right" wrapText="1"/>
    </xf>
    <xf numFmtId="0" fontId="1" fillId="0" borderId="0" xfId="32" applyFont="1" applyAlignment="1">
      <alignment horizontal="left"/>
    </xf>
    <xf numFmtId="0" fontId="1" fillId="0" borderId="0" xfId="32" applyFont="1" applyAlignment="1">
      <alignment horizontal="center" wrapText="1"/>
    </xf>
    <xf numFmtId="0" fontId="1" fillId="0" borderId="0" xfId="32" applyFont="1" applyAlignment="1">
      <alignment vertical="center"/>
    </xf>
    <xf numFmtId="0" fontId="4" fillId="0" borderId="0" xfId="32" applyFont="1" applyAlignment="1">
      <alignment vertical="center"/>
    </xf>
    <xf numFmtId="0" fontId="1" fillId="0" borderId="0" xfId="32" applyFont="1" applyAlignment="1">
      <alignment horizontal="center" vertical="center"/>
    </xf>
    <xf numFmtId="0" fontId="5" fillId="0" borderId="0" xfId="32" applyFont="1" applyAlignment="1">
      <alignment vertical="center"/>
    </xf>
    <xf numFmtId="0" fontId="1" fillId="0" borderId="0" xfId="32" applyFont="1" applyBorder="1" applyAlignment="1">
      <alignment horizontal="center" vertical="center"/>
    </xf>
    <xf numFmtId="0" fontId="1" fillId="0" borderId="8" xfId="32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8" xfId="32" applyFont="1" applyFill="1" applyBorder="1" applyAlignment="1">
      <alignment horizontal="right" vertical="center"/>
    </xf>
    <xf numFmtId="0" fontId="5" fillId="0" borderId="8" xfId="32" applyFont="1" applyFill="1" applyBorder="1" applyAlignment="1">
      <alignment horizontal="left" vertical="center"/>
    </xf>
    <xf numFmtId="164" fontId="11" fillId="0" borderId="8" xfId="32" applyNumberFormat="1" applyFont="1" applyFill="1" applyBorder="1" applyAlignment="1">
      <alignment horizontal="center" vertical="center"/>
    </xf>
    <xf numFmtId="165" fontId="11" fillId="0" borderId="8" xfId="32" applyNumberFormat="1" applyFont="1" applyFill="1" applyBorder="1" applyAlignment="1">
      <alignment horizontal="center" vertical="center"/>
    </xf>
    <xf numFmtId="49" fontId="11" fillId="0" borderId="8" xfId="32" applyNumberFormat="1" applyFont="1" applyFill="1" applyBorder="1" applyAlignment="1">
      <alignment horizontal="left" vertical="center"/>
    </xf>
    <xf numFmtId="0" fontId="11" fillId="0" borderId="8" xfId="32" applyFont="1" applyFill="1" applyBorder="1" applyAlignment="1">
      <alignment horizontal="left" vertical="center"/>
    </xf>
    <xf numFmtId="0" fontId="31" fillId="0" borderId="8" xfId="32" applyFont="1" applyFill="1" applyBorder="1" applyAlignment="1">
      <alignment horizontal="center" vertical="center"/>
    </xf>
    <xf numFmtId="0" fontId="11" fillId="0" borderId="8" xfId="32" applyNumberFormat="1" applyFont="1" applyFill="1" applyBorder="1" applyAlignment="1">
      <alignment horizontal="center" vertical="center"/>
    </xf>
    <xf numFmtId="167" fontId="5" fillId="0" borderId="8" xfId="32" applyNumberFormat="1" applyFont="1" applyFill="1" applyBorder="1" applyAlignment="1">
      <alignment horizontal="center" vertical="center"/>
    </xf>
    <xf numFmtId="167" fontId="1" fillId="0" borderId="8" xfId="32" applyNumberFormat="1" applyFont="1" applyFill="1" applyBorder="1" applyAlignment="1">
      <alignment horizontal="center" vertical="center"/>
    </xf>
    <xf numFmtId="0" fontId="11" fillId="0" borderId="8" xfId="32" applyFont="1" applyFill="1" applyBorder="1" applyAlignment="1">
      <alignment horizontal="center" vertical="center"/>
    </xf>
    <xf numFmtId="0" fontId="3" fillId="0" borderId="0" xfId="32" applyFont="1" applyAlignment="1">
      <alignment horizontal="center" vertical="top" wrapText="1"/>
    </xf>
    <xf numFmtId="0" fontId="1" fillId="0" borderId="0" xfId="32" applyFont="1" applyFill="1"/>
    <xf numFmtId="164" fontId="5" fillId="0" borderId="8" xfId="32" applyNumberFormat="1" applyFont="1" applyFill="1" applyBorder="1" applyAlignment="1">
      <alignment horizontal="left" vertical="center"/>
    </xf>
    <xf numFmtId="168" fontId="11" fillId="0" borderId="8" xfId="32" applyNumberFormat="1" applyFont="1" applyFill="1" applyBorder="1" applyAlignment="1">
      <alignment horizontal="center" vertical="center"/>
    </xf>
    <xf numFmtId="0" fontId="1" fillId="24" borderId="0" xfId="32" applyFont="1" applyFill="1"/>
    <xf numFmtId="0" fontId="3" fillId="0" borderId="0" xfId="38" applyFont="1" applyAlignment="1">
      <alignment vertical="top" wrapText="1"/>
    </xf>
    <xf numFmtId="0" fontId="1" fillId="0" borderId="0" xfId="38" applyFont="1"/>
    <xf numFmtId="0" fontId="1" fillId="0" borderId="0" xfId="38" applyFont="1" applyAlignment="1">
      <alignment horizontal="right" wrapText="1"/>
    </xf>
    <xf numFmtId="0" fontId="1" fillId="0" borderId="0" xfId="38" applyFont="1" applyAlignment="1">
      <alignment vertical="center"/>
    </xf>
    <xf numFmtId="0" fontId="4" fillId="0" borderId="0" xfId="38" applyFont="1" applyAlignment="1">
      <alignment vertical="center"/>
    </xf>
    <xf numFmtId="0" fontId="5" fillId="0" borderId="0" xfId="38" applyFont="1" applyAlignment="1">
      <alignment vertical="center"/>
    </xf>
    <xf numFmtId="0" fontId="1" fillId="0" borderId="0" xfId="38" applyFont="1" applyBorder="1" applyAlignment="1">
      <alignment horizontal="center" vertical="center"/>
    </xf>
    <xf numFmtId="0" fontId="5" fillId="0" borderId="8" xfId="38" applyFont="1" applyBorder="1" applyAlignment="1">
      <alignment horizontal="center" vertical="center"/>
    </xf>
    <xf numFmtId="0" fontId="8" fillId="0" borderId="8" xfId="38" applyFont="1" applyBorder="1" applyAlignment="1">
      <alignment vertical="center"/>
    </xf>
    <xf numFmtId="0" fontId="8" fillId="0" borderId="8" xfId="38" applyFont="1" applyBorder="1" applyAlignment="1">
      <alignment horizontal="center" vertical="center" wrapText="1"/>
    </xf>
    <xf numFmtId="0" fontId="1" fillId="0" borderId="8" xfId="38" applyFont="1" applyBorder="1" applyAlignment="1">
      <alignment horizontal="center" vertical="center"/>
    </xf>
    <xf numFmtId="2" fontId="11" fillId="0" borderId="8" xfId="38" applyNumberFormat="1" applyFont="1" applyBorder="1" applyAlignment="1">
      <alignment horizontal="center" vertical="center"/>
    </xf>
    <xf numFmtId="0" fontId="11" fillId="0" borderId="8" xfId="38" applyFont="1" applyBorder="1" applyAlignment="1">
      <alignment horizontal="center" vertical="center"/>
    </xf>
    <xf numFmtId="0" fontId="11" fillId="0" borderId="8" xfId="40" applyNumberFormat="1" applyFont="1" applyFill="1" applyBorder="1" applyAlignment="1">
      <alignment horizontal="center" vertical="center"/>
    </xf>
    <xf numFmtId="0" fontId="5" fillId="0" borderId="8" xfId="38" applyFont="1" applyFill="1" applyBorder="1" applyAlignment="1">
      <alignment horizontal="center" vertical="center"/>
    </xf>
    <xf numFmtId="0" fontId="1" fillId="0" borderId="0" xfId="32" applyFont="1" applyFill="1" applyAlignment="1">
      <alignment horizontal="left"/>
    </xf>
    <xf numFmtId="0" fontId="1" fillId="0" borderId="0" xfId="32" applyFont="1" applyFill="1" applyAlignment="1">
      <alignment horizontal="right" wrapText="1"/>
    </xf>
    <xf numFmtId="0" fontId="1" fillId="0" borderId="0" xfId="32" applyFont="1" applyFill="1" applyAlignment="1">
      <alignment horizontal="center" wrapText="1"/>
    </xf>
    <xf numFmtId="0" fontId="1" fillId="0" borderId="0" xfId="32" applyFont="1" applyFill="1" applyBorder="1"/>
    <xf numFmtId="0" fontId="1" fillId="0" borderId="0" xfId="32" applyFont="1" applyFill="1" applyAlignment="1">
      <alignment vertical="center"/>
    </xf>
    <xf numFmtId="0" fontId="4" fillId="0" borderId="0" xfId="32" applyFont="1" applyFill="1" applyAlignment="1">
      <alignment vertical="center"/>
    </xf>
    <xf numFmtId="0" fontId="1" fillId="0" borderId="0" xfId="32" applyFont="1" applyFill="1" applyAlignment="1">
      <alignment horizontal="center" vertical="center"/>
    </xf>
    <xf numFmtId="0" fontId="1" fillId="0" borderId="0" xfId="32" applyFont="1" applyFill="1" applyBorder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36" applyFont="1" applyFill="1" applyBorder="1" applyAlignment="1">
      <alignment horizontal="left" vertical="center"/>
    </xf>
    <xf numFmtId="0" fontId="1" fillId="0" borderId="0" xfId="36" applyFont="1" applyFill="1" applyBorder="1" applyAlignment="1">
      <alignment horizontal="center" vertical="center"/>
    </xf>
    <xf numFmtId="0" fontId="1" fillId="0" borderId="8" xfId="32" applyFont="1" applyFill="1" applyBorder="1" applyAlignment="1">
      <alignment horizontal="center"/>
    </xf>
    <xf numFmtId="0" fontId="1" fillId="0" borderId="8" xfId="32" applyFont="1" applyFill="1" applyBorder="1"/>
    <xf numFmtId="166" fontId="11" fillId="0" borderId="8" xfId="32" applyNumberFormat="1" applyFont="1" applyFill="1" applyBorder="1" applyAlignment="1">
      <alignment horizontal="center" vertical="center"/>
    </xf>
    <xf numFmtId="0" fontId="11" fillId="0" borderId="8" xfId="32" applyFont="1" applyFill="1" applyBorder="1" applyAlignment="1">
      <alignment vertical="center"/>
    </xf>
    <xf numFmtId="166" fontId="11" fillId="0" borderId="8" xfId="32" applyNumberFormat="1" applyFont="1" applyFill="1" applyBorder="1" applyAlignment="1">
      <alignment vertical="center"/>
    </xf>
    <xf numFmtId="0" fontId="1" fillId="0" borderId="0" xfId="32" applyFont="1" applyFill="1" applyAlignment="1">
      <alignment horizontal="center"/>
    </xf>
    <xf numFmtId="168" fontId="0" fillId="0" borderId="0" xfId="0" applyNumberFormat="1"/>
    <xf numFmtId="0" fontId="33" fillId="0" borderId="0" xfId="0" applyNumberFormat="1" applyFont="1"/>
    <xf numFmtId="2" fontId="21" fillId="0" borderId="8" xfId="38" applyNumberFormat="1" applyFont="1" applyFill="1" applyBorder="1" applyAlignment="1">
      <alignment horizontal="left" vertical="center"/>
    </xf>
    <xf numFmtId="2" fontId="11" fillId="0" borderId="8" xfId="38" applyNumberFormat="1" applyFont="1" applyFill="1" applyBorder="1" applyAlignment="1">
      <alignment horizontal="center" vertical="center"/>
    </xf>
    <xf numFmtId="1" fontId="11" fillId="0" borderId="8" xfId="38" applyNumberFormat="1" applyFont="1" applyFill="1" applyBorder="1" applyAlignment="1">
      <alignment horizontal="center" vertical="center"/>
    </xf>
    <xf numFmtId="166" fontId="21" fillId="0" borderId="8" xfId="38" applyNumberFormat="1" applyFont="1" applyFill="1" applyBorder="1" applyAlignment="1">
      <alignment horizontal="center" vertical="center"/>
    </xf>
    <xf numFmtId="169" fontId="21" fillId="0" borderId="8" xfId="38" applyNumberFormat="1" applyFont="1" applyFill="1" applyBorder="1" applyAlignment="1">
      <alignment horizontal="center" vertical="center"/>
    </xf>
    <xf numFmtId="0" fontId="21" fillId="0" borderId="8" xfId="38" applyFont="1" applyFill="1" applyBorder="1" applyAlignment="1">
      <alignment horizontal="left" vertical="center"/>
    </xf>
    <xf numFmtId="49" fontId="11" fillId="0" borderId="8" xfId="38" applyNumberFormat="1" applyFont="1" applyFill="1" applyBorder="1" applyAlignment="1">
      <alignment horizontal="left" vertical="center"/>
    </xf>
    <xf numFmtId="165" fontId="11" fillId="0" borderId="8" xfId="38" applyNumberFormat="1" applyFont="1" applyFill="1" applyBorder="1" applyAlignment="1">
      <alignment horizontal="center" vertical="center"/>
    </xf>
    <xf numFmtId="164" fontId="11" fillId="0" borderId="8" xfId="38" applyNumberFormat="1" applyFont="1" applyFill="1" applyBorder="1" applyAlignment="1">
      <alignment horizontal="center" vertical="center"/>
    </xf>
    <xf numFmtId="0" fontId="5" fillId="0" borderId="8" xfId="38" applyFont="1" applyFill="1" applyBorder="1" applyAlignment="1">
      <alignment horizontal="left" vertical="center"/>
    </xf>
    <xf numFmtId="0" fontId="1" fillId="0" borderId="8" xfId="38" applyFont="1" applyFill="1" applyBorder="1" applyAlignment="1">
      <alignment horizontal="right" vertical="center"/>
    </xf>
    <xf numFmtId="1" fontId="21" fillId="0" borderId="8" xfId="38" applyNumberFormat="1" applyFont="1" applyFill="1" applyBorder="1" applyAlignment="1">
      <alignment horizontal="center" vertical="center"/>
    </xf>
    <xf numFmtId="0" fontId="11" fillId="0" borderId="8" xfId="40" applyFont="1" applyFill="1" applyBorder="1" applyAlignment="1">
      <alignment vertical="center"/>
    </xf>
    <xf numFmtId="2" fontId="11" fillId="0" borderId="8" xfId="32" applyNumberFormat="1" applyFont="1" applyFill="1" applyBorder="1" applyAlignment="1">
      <alignment horizontal="center" vertical="center"/>
    </xf>
    <xf numFmtId="0" fontId="21" fillId="0" borderId="8" xfId="32" applyFont="1" applyFill="1" applyBorder="1" applyAlignment="1">
      <alignment horizontal="center" vertical="center"/>
    </xf>
    <xf numFmtId="164" fontId="11" fillId="0" borderId="8" xfId="32" applyNumberFormat="1" applyFont="1" applyBorder="1" applyAlignment="1">
      <alignment horizontal="center" vertical="center"/>
    </xf>
    <xf numFmtId="0" fontId="1" fillId="0" borderId="8" xfId="38" applyNumberFormat="1" applyFont="1" applyBorder="1" applyAlignment="1">
      <alignment horizontal="center" vertical="center"/>
    </xf>
    <xf numFmtId="0" fontId="1" fillId="0" borderId="0" xfId="41" applyFont="1" applyFill="1" applyAlignment="1">
      <alignment horizontal="left"/>
    </xf>
    <xf numFmtId="0" fontId="5" fillId="0" borderId="8" xfId="32" applyFont="1" applyFill="1" applyBorder="1" applyAlignment="1">
      <alignment horizontal="center" vertical="center"/>
    </xf>
    <xf numFmtId="2" fontId="21" fillId="0" borderId="8" xfId="38" applyNumberFormat="1" applyFont="1" applyFill="1" applyBorder="1" applyAlignment="1">
      <alignment horizontal="center" vertical="center"/>
    </xf>
    <xf numFmtId="2" fontId="21" fillId="0" borderId="8" xfId="32" applyNumberFormat="1" applyFont="1" applyFill="1" applyBorder="1" applyAlignment="1">
      <alignment horizontal="left" vertical="center"/>
    </xf>
    <xf numFmtId="2" fontId="21" fillId="0" borderId="8" xfId="38" quotePrefix="1" applyNumberFormat="1" applyFont="1" applyFill="1" applyBorder="1" applyAlignment="1">
      <alignment horizontal="center" vertical="center"/>
    </xf>
    <xf numFmtId="0" fontId="21" fillId="0" borderId="8" xfId="32" applyFont="1" applyFill="1" applyBorder="1" applyAlignment="1">
      <alignment horizontal="left" vertical="center"/>
    </xf>
    <xf numFmtId="0" fontId="7" fillId="0" borderId="7" xfId="38" applyFont="1" applyFill="1" applyBorder="1" applyAlignment="1">
      <alignment horizontal="center" vertical="center"/>
    </xf>
    <xf numFmtId="0" fontId="7" fillId="0" borderId="8" xfId="38" applyFont="1" applyFill="1" applyBorder="1" applyAlignment="1">
      <alignment vertical="center"/>
    </xf>
    <xf numFmtId="0" fontId="25" fillId="0" borderId="8" xfId="0" applyFont="1" applyFill="1" applyBorder="1" applyAlignment="1">
      <alignment horizontal="center" vertical="center"/>
    </xf>
    <xf numFmtId="0" fontId="7" fillId="0" borderId="8" xfId="38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32" applyFont="1" applyBorder="1" applyAlignment="1">
      <alignment horizontal="center" vertical="center"/>
    </xf>
    <xf numFmtId="0" fontId="3" fillId="0" borderId="0" xfId="38" applyFont="1" applyAlignment="1">
      <alignment horizontal="center" vertical="top" wrapText="1"/>
    </xf>
    <xf numFmtId="0" fontId="1" fillId="0" borderId="0" xfId="38" applyFont="1" applyAlignment="1">
      <alignment horizontal="center" wrapText="1"/>
    </xf>
    <xf numFmtId="0" fontId="1" fillId="0" borderId="0" xfId="38" applyFont="1" applyAlignment="1">
      <alignment horizontal="left"/>
    </xf>
    <xf numFmtId="0" fontId="1" fillId="0" borderId="0" xfId="38" applyFont="1" applyAlignment="1">
      <alignment horizontal="center" vertical="center"/>
    </xf>
    <xf numFmtId="0" fontId="8" fillId="0" borderId="9" xfId="38" applyFont="1" applyBorder="1" applyAlignment="1">
      <alignment horizontal="center" vertical="center" wrapText="1"/>
    </xf>
    <xf numFmtId="0" fontId="1" fillId="0" borderId="8" xfId="38" applyFont="1" applyFill="1" applyBorder="1" applyAlignment="1">
      <alignment horizontal="center" vertical="center"/>
    </xf>
    <xf numFmtId="0" fontId="1" fillId="0" borderId="5" xfId="38" applyFont="1" applyFill="1" applyBorder="1" applyAlignment="1">
      <alignment horizontal="right" vertical="center"/>
    </xf>
    <xf numFmtId="0" fontId="5" fillId="0" borderId="7" xfId="38" applyFont="1" applyFill="1" applyBorder="1" applyAlignment="1">
      <alignment horizontal="left" vertical="center"/>
    </xf>
    <xf numFmtId="164" fontId="11" fillId="0" borderId="8" xfId="38" applyNumberFormat="1" applyFont="1" applyBorder="1" applyAlignment="1">
      <alignment horizontal="center" vertical="center"/>
    </xf>
    <xf numFmtId="0" fontId="24" fillId="0" borderId="8" xfId="0" applyFont="1" applyBorder="1"/>
    <xf numFmtId="0" fontId="21" fillId="0" borderId="8" xfId="38" applyFont="1" applyFill="1" applyBorder="1" applyAlignment="1">
      <alignment horizontal="center" vertical="center"/>
    </xf>
    <xf numFmtId="167" fontId="5" fillId="0" borderId="8" xfId="38" applyNumberFormat="1" applyFont="1" applyFill="1" applyBorder="1" applyAlignment="1">
      <alignment horizontal="center" vertical="center"/>
    </xf>
    <xf numFmtId="167" fontId="1" fillId="0" borderId="8" xfId="38" applyNumberFormat="1" applyFont="1" applyFill="1" applyBorder="1" applyAlignment="1">
      <alignment horizontal="center" vertical="center"/>
    </xf>
    <xf numFmtId="0" fontId="1" fillId="0" borderId="8" xfId="38" applyFont="1" applyBorder="1" applyAlignment="1">
      <alignment vertical="center"/>
    </xf>
    <xf numFmtId="0" fontId="24" fillId="0" borderId="0" xfId="0" applyFont="1"/>
    <xf numFmtId="0" fontId="1" fillId="0" borderId="0" xfId="38" applyFont="1" applyAlignment="1">
      <alignment horizontal="center"/>
    </xf>
    <xf numFmtId="0" fontId="34" fillId="0" borderId="0" xfId="0" applyFont="1" applyAlignment="1">
      <alignment horizontal="right"/>
    </xf>
    <xf numFmtId="0" fontId="34" fillId="0" borderId="0" xfId="0" applyFont="1"/>
    <xf numFmtId="168" fontId="24" fillId="0" borderId="0" xfId="0" applyNumberFormat="1" applyFont="1"/>
    <xf numFmtId="165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4" fillId="0" borderId="0" xfId="38" applyFont="1" applyAlignment="1">
      <alignment horizontal="center" vertical="center"/>
    </xf>
    <xf numFmtId="0" fontId="5" fillId="0" borderId="10" xfId="38" applyFont="1" applyBorder="1" applyAlignment="1">
      <alignment horizontal="center" vertical="center"/>
    </xf>
    <xf numFmtId="0" fontId="1" fillId="24" borderId="8" xfId="38" applyFont="1" applyFill="1" applyBorder="1" applyAlignment="1">
      <alignment horizontal="center" vertical="center"/>
    </xf>
    <xf numFmtId="0" fontId="1" fillId="0" borderId="8" xfId="32" applyFont="1" applyBorder="1" applyAlignment="1">
      <alignment horizontal="center" vertical="center"/>
    </xf>
    <xf numFmtId="0" fontId="1" fillId="0" borderId="5" xfId="32" applyFont="1" applyBorder="1" applyAlignment="1">
      <alignment horizontal="center" vertical="center"/>
    </xf>
    <xf numFmtId="0" fontId="32" fillId="0" borderId="8" xfId="38" applyFont="1" applyFill="1" applyBorder="1" applyAlignment="1">
      <alignment horizontal="center" vertical="center"/>
    </xf>
    <xf numFmtId="0" fontId="1" fillId="0" borderId="0" xfId="38" applyFont="1" applyFill="1" applyBorder="1" applyAlignment="1">
      <alignment horizontal="right" vertical="center"/>
    </xf>
    <xf numFmtId="0" fontId="5" fillId="0" borderId="0" xfId="38" applyFont="1" applyFill="1" applyBorder="1" applyAlignment="1">
      <alignment horizontal="left" vertical="center"/>
    </xf>
    <xf numFmtId="164" fontId="11" fillId="0" borderId="0" xfId="38" applyNumberFormat="1" applyFont="1" applyFill="1" applyBorder="1" applyAlignment="1">
      <alignment horizontal="center" vertical="center"/>
    </xf>
    <xf numFmtId="165" fontId="11" fillId="0" borderId="0" xfId="38" applyNumberFormat="1" applyFont="1" applyFill="1" applyBorder="1" applyAlignment="1">
      <alignment horizontal="center" vertical="center"/>
    </xf>
    <xf numFmtId="49" fontId="11" fillId="0" borderId="0" xfId="38" applyNumberFormat="1" applyFont="1" applyFill="1" applyBorder="1" applyAlignment="1">
      <alignment horizontal="left" vertical="center"/>
    </xf>
    <xf numFmtId="0" fontId="21" fillId="0" borderId="0" xfId="38" applyFont="1" applyFill="1" applyBorder="1" applyAlignment="1">
      <alignment horizontal="left" vertical="center"/>
    </xf>
    <xf numFmtId="0" fontId="21" fillId="0" borderId="0" xfId="38" applyFont="1" applyFill="1" applyBorder="1" applyAlignment="1">
      <alignment horizontal="center" vertical="center"/>
    </xf>
    <xf numFmtId="166" fontId="21" fillId="0" borderId="0" xfId="38" applyNumberFormat="1" applyFont="1" applyFill="1" applyBorder="1" applyAlignment="1">
      <alignment horizontal="center" vertical="center"/>
    </xf>
    <xf numFmtId="2" fontId="21" fillId="0" borderId="0" xfId="38" applyNumberFormat="1" applyFont="1" applyFill="1" applyBorder="1" applyAlignment="1">
      <alignment horizontal="center" vertical="center"/>
    </xf>
    <xf numFmtId="1" fontId="21" fillId="0" borderId="0" xfId="38" applyNumberFormat="1" applyFont="1" applyFill="1" applyBorder="1" applyAlignment="1">
      <alignment horizontal="center" vertical="center"/>
    </xf>
    <xf numFmtId="2" fontId="1" fillId="0" borderId="0" xfId="38" applyNumberFormat="1" applyFont="1" applyFill="1" applyBorder="1" applyAlignment="1">
      <alignment horizontal="center" vertical="center"/>
    </xf>
    <xf numFmtId="2" fontId="21" fillId="0" borderId="0" xfId="38" applyNumberFormat="1" applyFont="1" applyFill="1" applyBorder="1" applyAlignment="1">
      <alignment horizontal="left" vertical="center"/>
    </xf>
    <xf numFmtId="0" fontId="1" fillId="0" borderId="8" xfId="32" applyFont="1" applyBorder="1" applyAlignment="1">
      <alignment horizontal="right" vertical="center"/>
    </xf>
    <xf numFmtId="0" fontId="5" fillId="0" borderId="8" xfId="32" applyFont="1" applyBorder="1" applyAlignment="1">
      <alignment vertical="center"/>
    </xf>
    <xf numFmtId="0" fontId="11" fillId="0" borderId="8" xfId="32" applyFont="1" applyBorder="1" applyAlignment="1">
      <alignment vertical="center"/>
    </xf>
    <xf numFmtId="2" fontId="11" fillId="0" borderId="8" xfId="32" applyNumberFormat="1" applyFont="1" applyBorder="1" applyAlignment="1">
      <alignment horizontal="center" vertical="center"/>
    </xf>
    <xf numFmtId="0" fontId="21" fillId="0" borderId="8" xfId="40" applyNumberFormat="1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center" vertical="center"/>
    </xf>
    <xf numFmtId="0" fontId="1" fillId="0" borderId="8" xfId="38" applyNumberFormat="1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1" fontId="29" fillId="0" borderId="8" xfId="38" applyNumberFormat="1" applyFont="1" applyFill="1" applyBorder="1" applyAlignment="1">
      <alignment horizontal="center" vertical="center"/>
    </xf>
    <xf numFmtId="2" fontId="5" fillId="0" borderId="8" xfId="38" applyNumberFormat="1" applyFont="1" applyFill="1" applyBorder="1" applyAlignment="1">
      <alignment horizontal="center" vertical="center"/>
    </xf>
    <xf numFmtId="2" fontId="1" fillId="0" borderId="8" xfId="38" applyNumberFormat="1" applyFont="1" applyBorder="1" applyAlignment="1">
      <alignment horizontal="center" vertical="center"/>
    </xf>
    <xf numFmtId="0" fontId="32" fillId="0" borderId="8" xfId="38" applyFont="1" applyFill="1" applyBorder="1" applyAlignment="1">
      <alignment horizontal="left" vertical="center"/>
    </xf>
    <xf numFmtId="0" fontId="35" fillId="0" borderId="8" xfId="0" applyFont="1" applyBorder="1"/>
    <xf numFmtId="170" fontId="21" fillId="0" borderId="8" xfId="38" applyNumberFormat="1" applyFont="1" applyFill="1" applyBorder="1" applyAlignment="1">
      <alignment horizontal="center" vertical="center"/>
    </xf>
    <xf numFmtId="0" fontId="1" fillId="27" borderId="8" xfId="0" applyFont="1" applyFill="1" applyBorder="1" applyAlignment="1">
      <alignment horizontal="center" vertical="center"/>
    </xf>
    <xf numFmtId="0" fontId="36" fillId="27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0" fontId="5" fillId="0" borderId="10" xfId="32" applyFont="1" applyBorder="1" applyAlignment="1">
      <alignment horizontal="center" vertical="center"/>
    </xf>
    <xf numFmtId="2" fontId="8" fillId="0" borderId="9" xfId="32" applyNumberFormat="1" applyFont="1" applyBorder="1" applyAlignment="1">
      <alignment horizontal="center" vertical="center" wrapText="1"/>
    </xf>
    <xf numFmtId="49" fontId="1" fillId="0" borderId="8" xfId="32" applyNumberFormat="1" applyFont="1" applyFill="1" applyBorder="1" applyAlignment="1">
      <alignment horizontal="center"/>
    </xf>
    <xf numFmtId="168" fontId="11" fillId="0" borderId="8" xfId="40" applyNumberFormat="1" applyFont="1" applyFill="1" applyBorder="1" applyAlignment="1">
      <alignment horizontal="center" vertical="center"/>
    </xf>
    <xf numFmtId="49" fontId="5" fillId="0" borderId="8" xfId="32" applyNumberFormat="1" applyFont="1" applyFill="1" applyBorder="1" applyAlignment="1">
      <alignment horizontal="center" vertical="center"/>
    </xf>
    <xf numFmtId="49" fontId="1" fillId="0" borderId="0" xfId="32" applyNumberFormat="1" applyFont="1" applyFill="1" applyAlignment="1">
      <alignment horizontal="center"/>
    </xf>
    <xf numFmtId="49" fontId="1" fillId="0" borderId="8" xfId="32" applyNumberFormat="1" applyFont="1" applyFill="1" applyBorder="1" applyAlignment="1">
      <alignment horizontal="center" vertical="center"/>
    </xf>
    <xf numFmtId="0" fontId="1" fillId="0" borderId="8" xfId="32" applyFont="1" applyBorder="1" applyAlignment="1">
      <alignment vertical="center"/>
    </xf>
    <xf numFmtId="2" fontId="5" fillId="0" borderId="8" xfId="32" applyNumberFormat="1" applyFont="1" applyFill="1" applyBorder="1" applyAlignment="1">
      <alignment horizontal="center" vertical="center"/>
    </xf>
    <xf numFmtId="0" fontId="36" fillId="0" borderId="0" xfId="38" applyFont="1"/>
    <xf numFmtId="0" fontId="37" fillId="0" borderId="0" xfId="45" applyFont="1"/>
    <xf numFmtId="0" fontId="37" fillId="0" borderId="16" xfId="45" applyFont="1" applyBorder="1"/>
    <xf numFmtId="0" fontId="38" fillId="0" borderId="0" xfId="45" applyFont="1"/>
    <xf numFmtId="0" fontId="39" fillId="0" borderId="0" xfId="45" applyFont="1"/>
    <xf numFmtId="0" fontId="40" fillId="0" borderId="0" xfId="45" applyFont="1"/>
    <xf numFmtId="0" fontId="37" fillId="0" borderId="6" xfId="45" applyFont="1" applyBorder="1"/>
    <xf numFmtId="0" fontId="37" fillId="0" borderId="0" xfId="45" applyFont="1" applyBorder="1"/>
    <xf numFmtId="0" fontId="41" fillId="0" borderId="0" xfId="45" applyFont="1"/>
    <xf numFmtId="49" fontId="38" fillId="0" borderId="0" xfId="45" applyNumberFormat="1" applyFont="1"/>
    <xf numFmtId="0" fontId="37" fillId="0" borderId="11" xfId="45" applyFont="1" applyBorder="1"/>
    <xf numFmtId="0" fontId="37" fillId="0" borderId="9" xfId="45" applyFont="1" applyBorder="1"/>
    <xf numFmtId="0" fontId="43" fillId="0" borderId="0" xfId="45" applyFont="1"/>
    <xf numFmtId="0" fontId="8" fillId="0" borderId="8" xfId="38" applyFont="1" applyBorder="1" applyAlignment="1">
      <alignment horizontal="center" vertical="center" wrapText="1"/>
    </xf>
    <xf numFmtId="0" fontId="8" fillId="0" borderId="12" xfId="36" applyFont="1" applyFill="1" applyBorder="1" applyAlignment="1">
      <alignment horizontal="center" vertical="center"/>
    </xf>
    <xf numFmtId="0" fontId="8" fillId="0" borderId="9" xfId="36" applyFont="1" applyFill="1" applyBorder="1" applyAlignment="1">
      <alignment horizontal="center" vertical="center"/>
    </xf>
    <xf numFmtId="0" fontId="8" fillId="0" borderId="12" xfId="36" applyFont="1" applyFill="1" applyBorder="1" applyAlignment="1">
      <alignment horizontal="center" vertical="center" wrapText="1"/>
    </xf>
    <xf numFmtId="0" fontId="8" fillId="0" borderId="9" xfId="36" applyFont="1" applyFill="1" applyBorder="1" applyAlignment="1">
      <alignment horizontal="center" vertical="center" wrapText="1"/>
    </xf>
    <xf numFmtId="0" fontId="8" fillId="0" borderId="12" xfId="40" applyFont="1" applyFill="1" applyBorder="1" applyAlignment="1">
      <alignment horizontal="center" vertical="center" wrapText="1"/>
    </xf>
    <xf numFmtId="0" fontId="8" fillId="0" borderId="9" xfId="40" applyFont="1" applyFill="1" applyBorder="1" applyAlignment="1">
      <alignment horizontal="center" vertical="center" wrapText="1"/>
    </xf>
    <xf numFmtId="0" fontId="8" fillId="0" borderId="12" xfId="40" applyFont="1" applyFill="1" applyBorder="1" applyAlignment="1">
      <alignment horizontal="center" vertical="center"/>
    </xf>
    <xf numFmtId="0" fontId="8" fillId="0" borderId="9" xfId="4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10" xfId="40" applyFont="1" applyFill="1" applyBorder="1" applyAlignment="1">
      <alignment horizontal="center" vertical="center"/>
    </xf>
    <xf numFmtId="0" fontId="8" fillId="0" borderId="13" xfId="40" applyFont="1" applyFill="1" applyBorder="1" applyAlignment="1">
      <alignment horizontal="center" vertical="center"/>
    </xf>
    <xf numFmtId="0" fontId="8" fillId="0" borderId="14" xfId="40" applyFont="1" applyFill="1" applyBorder="1" applyAlignment="1">
      <alignment horizontal="center" vertical="center"/>
    </xf>
    <xf numFmtId="0" fontId="8" fillId="0" borderId="15" xfId="4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8" fillId="0" borderId="8" xfId="36" applyFont="1" applyFill="1" applyBorder="1" applyAlignment="1">
      <alignment horizontal="center" vertical="center" wrapText="1"/>
    </xf>
    <xf numFmtId="0" fontId="8" fillId="0" borderId="8" xfId="38" applyFont="1" applyFill="1" applyBorder="1" applyAlignment="1">
      <alignment vertical="center"/>
    </xf>
    <xf numFmtId="0" fontId="8" fillId="0" borderId="8" xfId="38" applyFont="1" applyFill="1" applyBorder="1" applyAlignment="1">
      <alignment horizontal="center" vertical="center" wrapText="1"/>
    </xf>
    <xf numFmtId="0" fontId="8" fillId="0" borderId="8" xfId="36" applyFont="1" applyFill="1" applyBorder="1" applyAlignment="1">
      <alignment horizontal="center" vertical="center"/>
    </xf>
    <xf numFmtId="0" fontId="1" fillId="0" borderId="5" xfId="36" applyFont="1" applyFill="1" applyBorder="1" applyAlignment="1">
      <alignment horizontal="center" vertical="center"/>
    </xf>
    <xf numFmtId="0" fontId="1" fillId="0" borderId="6" xfId="36" applyFont="1" applyFill="1" applyBorder="1" applyAlignment="1">
      <alignment horizontal="center" vertical="center"/>
    </xf>
    <xf numFmtId="0" fontId="1" fillId="0" borderId="7" xfId="36" applyFont="1" applyFill="1" applyBorder="1" applyAlignment="1">
      <alignment horizontal="center" vertical="center"/>
    </xf>
    <xf numFmtId="0" fontId="5" fillId="0" borderId="8" xfId="38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8" xfId="38" applyFont="1" applyFill="1" applyBorder="1" applyAlignment="1">
      <alignment horizontal="center" vertical="center"/>
    </xf>
    <xf numFmtId="0" fontId="8" fillId="0" borderId="8" xfId="38" applyFont="1" applyFill="1" applyBorder="1" applyAlignment="1">
      <alignment horizontal="right" vertical="center"/>
    </xf>
    <xf numFmtId="0" fontId="8" fillId="0" borderId="12" xfId="38" applyFont="1" applyBorder="1" applyAlignment="1">
      <alignment horizontal="center" vertical="center" wrapText="1"/>
    </xf>
    <xf numFmtId="0" fontId="8" fillId="0" borderId="9" xfId="38" applyFont="1" applyBorder="1" applyAlignment="1">
      <alignment horizontal="center" vertical="center" wrapText="1"/>
    </xf>
    <xf numFmtId="0" fontId="8" fillId="0" borderId="12" xfId="38" applyFont="1" applyBorder="1" applyAlignment="1">
      <alignment vertical="center"/>
    </xf>
    <xf numFmtId="0" fontId="8" fillId="0" borderId="9" xfId="38" applyFont="1" applyBorder="1" applyAlignment="1">
      <alignment vertical="center"/>
    </xf>
    <xf numFmtId="0" fontId="8" fillId="0" borderId="8" xfId="38" applyFont="1" applyBorder="1" applyAlignment="1">
      <alignment horizontal="center" vertical="center"/>
    </xf>
    <xf numFmtId="0" fontId="8" fillId="0" borderId="8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/>
    </xf>
    <xf numFmtId="0" fontId="8" fillId="0" borderId="9" xfId="38" applyFont="1" applyBorder="1" applyAlignment="1">
      <alignment horizontal="center" vertical="center"/>
    </xf>
    <xf numFmtId="0" fontId="8" fillId="0" borderId="10" xfId="38" applyFont="1" applyBorder="1" applyAlignment="1">
      <alignment horizontal="right" vertical="center"/>
    </xf>
    <xf numFmtId="0" fontId="8" fillId="0" borderId="13" xfId="38" applyFont="1" applyBorder="1" applyAlignment="1">
      <alignment horizontal="right" vertical="center"/>
    </xf>
    <xf numFmtId="0" fontId="8" fillId="0" borderId="14" xfId="38" applyFont="1" applyBorder="1" applyAlignment="1">
      <alignment vertical="center"/>
    </xf>
    <xf numFmtId="0" fontId="8" fillId="0" borderId="15" xfId="38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8" xfId="32" applyFont="1" applyFill="1" applyBorder="1" applyAlignment="1">
      <alignment horizontal="center" vertical="center"/>
    </xf>
    <xf numFmtId="0" fontId="5" fillId="0" borderId="8" xfId="32" applyFont="1" applyBorder="1" applyAlignment="1">
      <alignment horizontal="center" vertical="center"/>
    </xf>
    <xf numFmtId="0" fontId="8" fillId="0" borderId="8" xfId="32" applyFont="1" applyFill="1" applyBorder="1" applyAlignment="1">
      <alignment horizontal="center" vertical="center"/>
    </xf>
    <xf numFmtId="0" fontId="8" fillId="0" borderId="8" xfId="32" applyFont="1" applyFill="1" applyBorder="1" applyAlignment="1">
      <alignment horizontal="right" vertical="center"/>
    </xf>
    <xf numFmtId="0" fontId="8" fillId="0" borderId="8" xfId="32" applyFont="1" applyFill="1" applyBorder="1" applyAlignment="1">
      <alignment vertical="center"/>
    </xf>
    <xf numFmtId="0" fontId="8" fillId="0" borderId="8" xfId="32" applyFont="1" applyFill="1" applyBorder="1" applyAlignment="1">
      <alignment horizontal="center" vertical="center" wrapText="1"/>
    </xf>
    <xf numFmtId="0" fontId="5" fillId="0" borderId="5" xfId="32" applyFont="1" applyFill="1" applyBorder="1" applyAlignment="1">
      <alignment horizontal="center" vertical="center"/>
    </xf>
    <xf numFmtId="0" fontId="5" fillId="0" borderId="6" xfId="32" applyFont="1" applyFill="1" applyBorder="1" applyAlignment="1">
      <alignment horizontal="center" vertical="center"/>
    </xf>
    <xf numFmtId="0" fontId="5" fillId="0" borderId="7" xfId="32" applyFont="1" applyFill="1" applyBorder="1" applyAlignment="1">
      <alignment horizontal="center" vertical="center"/>
    </xf>
    <xf numFmtId="0" fontId="8" fillId="0" borderId="12" xfId="32" applyFont="1" applyBorder="1" applyAlignment="1">
      <alignment vertical="center"/>
    </xf>
    <xf numFmtId="0" fontId="8" fillId="0" borderId="9" xfId="32" applyFont="1" applyBorder="1" applyAlignment="1">
      <alignment vertical="center"/>
    </xf>
    <xf numFmtId="0" fontId="8" fillId="0" borderId="8" xfId="32" applyFont="1" applyBorder="1" applyAlignment="1">
      <alignment horizontal="center" vertical="center" wrapText="1"/>
    </xf>
    <xf numFmtId="0" fontId="8" fillId="0" borderId="8" xfId="32" applyFont="1" applyBorder="1" applyAlignment="1">
      <alignment horizontal="center" vertical="center"/>
    </xf>
    <xf numFmtId="0" fontId="8" fillId="0" borderId="12" xfId="32" applyFont="1" applyBorder="1" applyAlignment="1">
      <alignment horizontal="center" vertical="center" wrapText="1"/>
    </xf>
    <xf numFmtId="0" fontId="8" fillId="0" borderId="9" xfId="32" applyFont="1" applyBorder="1" applyAlignment="1">
      <alignment horizontal="center" vertical="center" wrapText="1"/>
    </xf>
    <xf numFmtId="0" fontId="5" fillId="0" borderId="12" xfId="32" applyFont="1" applyBorder="1" applyAlignment="1">
      <alignment horizontal="center" vertical="center"/>
    </xf>
    <xf numFmtId="0" fontId="5" fillId="0" borderId="9" xfId="32" applyFont="1" applyBorder="1" applyAlignment="1">
      <alignment horizontal="center" vertical="center"/>
    </xf>
    <xf numFmtId="0" fontId="8" fillId="0" borderId="10" xfId="32" applyFont="1" applyBorder="1" applyAlignment="1">
      <alignment horizontal="right" vertical="center"/>
    </xf>
    <xf numFmtId="0" fontId="8" fillId="0" borderId="13" xfId="32" applyFont="1" applyBorder="1" applyAlignment="1">
      <alignment horizontal="right" vertical="center"/>
    </xf>
    <xf numFmtId="0" fontId="8" fillId="0" borderId="14" xfId="32" applyFont="1" applyBorder="1" applyAlignment="1">
      <alignment vertical="center"/>
    </xf>
    <xf numFmtId="0" fontId="8" fillId="0" borderId="15" xfId="32" applyFont="1" applyBorder="1" applyAlignment="1">
      <alignment vertical="center"/>
    </xf>
    <xf numFmtId="0" fontId="8" fillId="0" borderId="8" xfId="37" applyFont="1" applyFill="1" applyBorder="1" applyAlignment="1">
      <alignment horizontal="center" vertical="center" wrapText="1"/>
    </xf>
    <xf numFmtId="0" fontId="8" fillId="0" borderId="8" xfId="38" applyFont="1" applyBorder="1" applyAlignment="1">
      <alignment vertical="center"/>
    </xf>
    <xf numFmtId="0" fontId="5" fillId="0" borderId="5" xfId="38" applyFont="1" applyFill="1" applyBorder="1" applyAlignment="1">
      <alignment horizontal="center" vertical="center"/>
    </xf>
    <xf numFmtId="0" fontId="5" fillId="0" borderId="6" xfId="38" applyFont="1" applyFill="1" applyBorder="1" applyAlignment="1">
      <alignment horizontal="center" vertical="center"/>
    </xf>
    <xf numFmtId="0" fontId="5" fillId="0" borderId="7" xfId="38" applyFont="1" applyFill="1" applyBorder="1" applyAlignment="1">
      <alignment horizontal="center" vertical="center"/>
    </xf>
    <xf numFmtId="0" fontId="8" fillId="0" borderId="8" xfId="38" applyFont="1" applyBorder="1" applyAlignment="1">
      <alignment horizontal="right" vertical="center"/>
    </xf>
    <xf numFmtId="0" fontId="8" fillId="0" borderId="12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23" fillId="0" borderId="8" xfId="34" applyFont="1" applyFill="1" applyBorder="1" applyAlignment="1">
      <alignment horizontal="center" vertical="center" wrapText="1"/>
    </xf>
    <xf numFmtId="0" fontId="5" fillId="0" borderId="12" xfId="38" applyFont="1" applyBorder="1" applyAlignment="1">
      <alignment horizontal="center" vertical="center"/>
    </xf>
    <xf numFmtId="0" fontId="5" fillId="0" borderId="9" xfId="38" applyFont="1" applyBorder="1" applyAlignment="1">
      <alignment horizontal="center" vertical="center"/>
    </xf>
    <xf numFmtId="0" fontId="8" fillId="0" borderId="8" xfId="38" quotePrefix="1" applyFont="1" applyBorder="1" applyAlignment="1">
      <alignment horizontal="center" vertical="center" wrapText="1"/>
    </xf>
    <xf numFmtId="0" fontId="23" fillId="0" borderId="8" xfId="38" applyFont="1" applyBorder="1" applyAlignment="1">
      <alignment vertical="center" wrapText="1"/>
    </xf>
    <xf numFmtId="0" fontId="8" fillId="0" borderId="5" xfId="38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Input 2" xfId="28"/>
    <cellStyle name="Įprastas" xfId="0" builtinId="0"/>
    <cellStyle name="Įprastas 2" xfId="29"/>
    <cellStyle name="Linked Cell 2" xfId="30"/>
    <cellStyle name="Neutral 2" xfId="31"/>
    <cellStyle name="Normal 13" xfId="32"/>
    <cellStyle name="Normal 2" xfId="33"/>
    <cellStyle name="Normal 2 2" xfId="34"/>
    <cellStyle name="Normal 3" xfId="35"/>
    <cellStyle name="Normal 4" xfId="36"/>
    <cellStyle name="Normal 4 2" xfId="37"/>
    <cellStyle name="Normal 5" xfId="38"/>
    <cellStyle name="Normal 5 2" xfId="39"/>
    <cellStyle name="Normal 6" xfId="40"/>
    <cellStyle name="Normal 6 2" xfId="41"/>
    <cellStyle name="Normal 6 3" xfId="42"/>
    <cellStyle name="Normal_Rezultatai 2011v 2" xfId="45"/>
    <cellStyle name="Note 2" xfId="43"/>
    <cellStyle name="Paprastas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25</xdr:row>
      <xdr:rowOff>237066</xdr:rowOff>
    </xdr:from>
    <xdr:to>
      <xdr:col>7</xdr:col>
      <xdr:colOff>218593</xdr:colOff>
      <xdr:row>28</xdr:row>
      <xdr:rowOff>182082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267" y="5181599"/>
          <a:ext cx="1767993" cy="5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14" zoomScale="90" zoomScaleNormal="90" workbookViewId="0">
      <selection activeCell="A24" sqref="A24"/>
    </sheetView>
  </sheetViews>
  <sheetFormatPr defaultRowHeight="14.4" x14ac:dyDescent="0.3"/>
  <cols>
    <col min="1" max="1" width="4.44140625" style="209" customWidth="1"/>
    <col min="2" max="2" width="0.5546875" style="209" customWidth="1"/>
    <col min="3" max="3" width="3.5546875" style="209" customWidth="1"/>
    <col min="4" max="17" width="5.5546875" style="209" customWidth="1"/>
  </cols>
  <sheetData>
    <row r="1" spans="2:4" x14ac:dyDescent="0.3">
      <c r="B1" s="210"/>
    </row>
    <row r="2" spans="2:4" ht="16.2" x14ac:dyDescent="0.3">
      <c r="B2" s="210"/>
      <c r="D2" s="211"/>
    </row>
    <row r="3" spans="2:4" x14ac:dyDescent="0.3">
      <c r="B3" s="210"/>
    </row>
    <row r="4" spans="2:4" x14ac:dyDescent="0.3">
      <c r="B4" s="210"/>
    </row>
    <row r="5" spans="2:4" x14ac:dyDescent="0.3">
      <c r="B5" s="210"/>
    </row>
    <row r="6" spans="2:4" x14ac:dyDescent="0.3">
      <c r="B6" s="210"/>
    </row>
    <row r="7" spans="2:4" x14ac:dyDescent="0.3">
      <c r="B7" s="210"/>
    </row>
    <row r="8" spans="2:4" x14ac:dyDescent="0.3">
      <c r="B8" s="210"/>
    </row>
    <row r="9" spans="2:4" x14ac:dyDescent="0.3">
      <c r="B9" s="210"/>
    </row>
    <row r="10" spans="2:4" x14ac:dyDescent="0.3">
      <c r="B10" s="210"/>
    </row>
    <row r="11" spans="2:4" x14ac:dyDescent="0.3">
      <c r="B11" s="210"/>
    </row>
    <row r="12" spans="2:4" x14ac:dyDescent="0.3">
      <c r="B12" s="210"/>
    </row>
    <row r="13" spans="2:4" x14ac:dyDescent="0.3">
      <c r="B13" s="210"/>
    </row>
    <row r="14" spans="2:4" x14ac:dyDescent="0.3">
      <c r="B14" s="210"/>
    </row>
    <row r="15" spans="2:4" x14ac:dyDescent="0.3">
      <c r="B15" s="210"/>
    </row>
    <row r="16" spans="2:4" ht="22.2" x14ac:dyDescent="0.35">
      <c r="B16" s="210"/>
      <c r="D16" s="212" t="s">
        <v>231</v>
      </c>
    </row>
    <row r="17" spans="1:15" x14ac:dyDescent="0.3">
      <c r="B17" s="210"/>
    </row>
    <row r="18" spans="1:15" ht="22.2" x14ac:dyDescent="0.35">
      <c r="B18" s="210"/>
      <c r="D18" s="212" t="s">
        <v>232</v>
      </c>
    </row>
    <row r="19" spans="1:15" x14ac:dyDescent="0.3">
      <c r="B19" s="210"/>
    </row>
    <row r="20" spans="1:15" ht="22.2" x14ac:dyDescent="0.35">
      <c r="B20" s="210"/>
      <c r="D20" s="212" t="s">
        <v>233</v>
      </c>
    </row>
    <row r="21" spans="1:15" ht="24.6" x14ac:dyDescent="0.4">
      <c r="B21" s="210"/>
      <c r="D21" s="213"/>
    </row>
    <row r="22" spans="1:15" x14ac:dyDescent="0.3">
      <c r="B22" s="210"/>
    </row>
    <row r="23" spans="1:15" x14ac:dyDescent="0.3">
      <c r="B23" s="210"/>
    </row>
    <row r="24" spans="1:15" ht="4.2" customHeight="1" x14ac:dyDescent="0.3">
      <c r="A24" s="214"/>
      <c r="B24" s="215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</row>
    <row r="25" spans="1:15" x14ac:dyDescent="0.3">
      <c r="B25" s="210"/>
    </row>
    <row r="26" spans="1:15" ht="19.8" x14ac:dyDescent="0.3">
      <c r="B26" s="210"/>
      <c r="D26" s="216"/>
    </row>
    <row r="27" spans="1:15" x14ac:dyDescent="0.3">
      <c r="B27" s="210"/>
    </row>
    <row r="28" spans="1:15" x14ac:dyDescent="0.3">
      <c r="B28" s="210"/>
    </row>
    <row r="29" spans="1:15" x14ac:dyDescent="0.3">
      <c r="B29" s="210"/>
    </row>
    <row r="30" spans="1:15" x14ac:dyDescent="0.3">
      <c r="B30" s="210"/>
    </row>
    <row r="31" spans="1:15" x14ac:dyDescent="0.3">
      <c r="B31" s="210"/>
    </row>
    <row r="32" spans="1:15" x14ac:dyDescent="0.3">
      <c r="B32" s="210"/>
    </row>
    <row r="33" spans="1:14" x14ac:dyDescent="0.3">
      <c r="B33" s="210"/>
    </row>
    <row r="34" spans="1:14" x14ac:dyDescent="0.3">
      <c r="B34" s="210"/>
    </row>
    <row r="35" spans="1:14" x14ac:dyDescent="0.3">
      <c r="B35" s="210"/>
    </row>
    <row r="36" spans="1:14" x14ac:dyDescent="0.3">
      <c r="B36" s="210"/>
    </row>
    <row r="37" spans="1:14" ht="16.2" x14ac:dyDescent="0.3">
      <c r="B37" s="210"/>
      <c r="D37" s="217" t="s">
        <v>240</v>
      </c>
    </row>
    <row r="38" spans="1:14" x14ac:dyDescent="0.3">
      <c r="A38" s="218"/>
      <c r="B38" s="219"/>
      <c r="C38" s="218"/>
      <c r="D38" s="218"/>
      <c r="E38" s="218"/>
      <c r="F38" s="218"/>
      <c r="G38" s="218"/>
      <c r="H38" s="218"/>
      <c r="I38" s="218"/>
    </row>
    <row r="39" spans="1:14" x14ac:dyDescent="0.3">
      <c r="B39" s="210"/>
      <c r="I39" s="209" t="s">
        <v>234</v>
      </c>
    </row>
    <row r="40" spans="1:14" ht="16.2" x14ac:dyDescent="0.3">
      <c r="B40" s="210"/>
      <c r="D40" s="211" t="s">
        <v>235</v>
      </c>
    </row>
    <row r="41" spans="1:14" x14ac:dyDescent="0.3">
      <c r="B41" s="210"/>
    </row>
    <row r="42" spans="1:14" x14ac:dyDescent="0.3">
      <c r="B42" s="210"/>
    </row>
    <row r="43" spans="1:14" x14ac:dyDescent="0.3">
      <c r="B43" s="210"/>
      <c r="E43" s="209" t="s">
        <v>236</v>
      </c>
      <c r="L43" s="209" t="s">
        <v>237</v>
      </c>
    </row>
    <row r="44" spans="1:14" x14ac:dyDescent="0.3">
      <c r="B44" s="210"/>
      <c r="N44" s="220"/>
    </row>
    <row r="45" spans="1:14" x14ac:dyDescent="0.3">
      <c r="B45" s="210"/>
      <c r="E45" s="209" t="s">
        <v>238</v>
      </c>
      <c r="L45" s="209" t="s">
        <v>239</v>
      </c>
    </row>
    <row r="46" spans="1:14" x14ac:dyDescent="0.3">
      <c r="B46" s="210"/>
      <c r="N46" s="220"/>
    </row>
    <row r="47" spans="1:14" x14ac:dyDescent="0.3">
      <c r="N47" s="2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3"/>
  <sheetViews>
    <sheetView showZeros="0" workbookViewId="0">
      <selection activeCell="A4" sqref="A4"/>
    </sheetView>
  </sheetViews>
  <sheetFormatPr defaultColWidth="9.109375" defaultRowHeight="13.2" x14ac:dyDescent="0.25"/>
  <cols>
    <col min="1" max="1" width="4.44140625" style="49" customWidth="1"/>
    <col min="2" max="2" width="4.5546875" style="49" hidden="1" customWidth="1"/>
    <col min="3" max="3" width="4.5546875" style="49" customWidth="1"/>
    <col min="4" max="4" width="10.5546875" style="49" bestFit="1" customWidth="1"/>
    <col min="5" max="5" width="12.5546875" style="49" customWidth="1"/>
    <col min="6" max="6" width="9" style="50" customWidth="1"/>
    <col min="7" max="7" width="5" style="49" bestFit="1" customWidth="1"/>
    <col min="8" max="8" width="3.44140625" style="49" customWidth="1"/>
    <col min="9" max="9" width="9.33203125" style="49" customWidth="1"/>
    <col min="10" max="10" width="5.6640625" style="49" customWidth="1"/>
    <col min="11" max="11" width="4.5546875" style="49" hidden="1" customWidth="1"/>
    <col min="12" max="12" width="9.5546875" style="49" customWidth="1"/>
    <col min="13" max="13" width="7.88671875" style="49" customWidth="1"/>
    <col min="14" max="14" width="7.5546875" style="49" hidden="1" customWidth="1"/>
    <col min="15" max="15" width="14" style="49" customWidth="1"/>
    <col min="16" max="20" width="9.5546875" style="49" customWidth="1"/>
    <col min="21" max="16384" width="9.109375" style="49"/>
  </cols>
  <sheetData>
    <row r="1" spans="1:20" ht="20.25" customHeight="1" x14ac:dyDescent="0.35">
      <c r="A1" s="1" t="s">
        <v>0</v>
      </c>
      <c r="B1" s="2"/>
      <c r="C1" s="2"/>
      <c r="D1" s="2"/>
      <c r="E1" s="2"/>
      <c r="F1" s="3"/>
      <c r="G1" s="48"/>
      <c r="H1" s="48"/>
      <c r="I1" s="48"/>
      <c r="J1" s="48"/>
      <c r="K1" s="48"/>
      <c r="L1" s="48"/>
      <c r="M1" s="48"/>
      <c r="N1" s="48"/>
    </row>
    <row r="2" spans="1:20" ht="12.75" customHeight="1" x14ac:dyDescent="0.25">
      <c r="A2" s="2"/>
      <c r="B2" s="2"/>
      <c r="C2" s="2"/>
      <c r="D2" s="6" t="s">
        <v>180</v>
      </c>
      <c r="E2" s="2"/>
      <c r="G2" s="51"/>
      <c r="H2" s="51"/>
      <c r="I2" s="51"/>
      <c r="J2" s="51"/>
      <c r="K2" s="51"/>
      <c r="L2" s="51"/>
      <c r="M2" s="51"/>
      <c r="N2" s="51"/>
    </row>
    <row r="3" spans="1:20" ht="12.75" customHeight="1" x14ac:dyDescent="0.25">
      <c r="B3" s="52"/>
      <c r="C3" s="52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</row>
    <row r="4" spans="1:20" ht="20.100000000000001" customHeight="1" x14ac:dyDescent="0.25">
      <c r="A4" s="54"/>
      <c r="B4" s="54"/>
      <c r="C4" s="54"/>
      <c r="D4" s="55" t="s">
        <v>211</v>
      </c>
      <c r="E4" s="54"/>
      <c r="F4" s="56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2.1" customHeight="1" x14ac:dyDescent="0.25">
      <c r="A5" s="54"/>
      <c r="B5" s="54"/>
      <c r="C5" s="54"/>
      <c r="D5" s="54"/>
      <c r="E5" s="54"/>
      <c r="F5" s="56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20.100000000000001" customHeight="1" x14ac:dyDescent="0.25">
      <c r="A6" s="57"/>
      <c r="B6" s="54"/>
      <c r="C6" s="54"/>
      <c r="D6" s="54"/>
      <c r="E6" s="54"/>
      <c r="F6" s="56"/>
      <c r="G6" s="54"/>
      <c r="H6" s="54"/>
      <c r="I6" s="54"/>
      <c r="J6" s="54"/>
      <c r="K6" s="54"/>
      <c r="L6" s="58"/>
      <c r="M6" s="58"/>
      <c r="N6" s="58"/>
      <c r="O6" s="54"/>
      <c r="P6" s="54"/>
      <c r="Q6" s="54"/>
      <c r="R6" s="54"/>
      <c r="S6" s="54"/>
      <c r="T6" s="54"/>
    </row>
    <row r="7" spans="1:20" ht="20.100000000000001" customHeight="1" x14ac:dyDescent="0.25">
      <c r="A7" s="131" t="s">
        <v>6</v>
      </c>
      <c r="B7" s="270" t="s">
        <v>7</v>
      </c>
      <c r="C7" s="270" t="s">
        <v>7</v>
      </c>
      <c r="D7" s="271" t="s">
        <v>8</v>
      </c>
      <c r="E7" s="272" t="s">
        <v>9</v>
      </c>
      <c r="F7" s="273" t="s">
        <v>10</v>
      </c>
      <c r="G7" s="272" t="s">
        <v>11</v>
      </c>
      <c r="H7" s="272" t="s">
        <v>12</v>
      </c>
      <c r="I7" s="272" t="s">
        <v>13</v>
      </c>
      <c r="J7" s="272" t="s">
        <v>14</v>
      </c>
      <c r="K7" s="273" t="s">
        <v>15</v>
      </c>
      <c r="L7" s="270" t="s">
        <v>91</v>
      </c>
      <c r="M7" s="273" t="s">
        <v>17</v>
      </c>
      <c r="N7" s="273" t="s">
        <v>18</v>
      </c>
      <c r="O7" s="241" t="s">
        <v>19</v>
      </c>
      <c r="P7" s="54"/>
      <c r="Q7" s="54"/>
      <c r="R7" s="54"/>
      <c r="S7" s="54"/>
      <c r="T7" s="54"/>
    </row>
    <row r="8" spans="1:20" ht="15" customHeight="1" x14ac:dyDescent="0.25">
      <c r="A8" s="59" t="s">
        <v>20</v>
      </c>
      <c r="B8" s="270"/>
      <c r="C8" s="270"/>
      <c r="D8" s="271"/>
      <c r="E8" s="272"/>
      <c r="F8" s="273"/>
      <c r="G8" s="272"/>
      <c r="H8" s="272"/>
      <c r="I8" s="272"/>
      <c r="J8" s="272"/>
      <c r="K8" s="273"/>
      <c r="L8" s="270"/>
      <c r="M8" s="273"/>
      <c r="N8" s="273"/>
      <c r="O8" s="241"/>
      <c r="P8" s="54"/>
      <c r="Q8" s="54"/>
      <c r="R8" s="54"/>
      <c r="S8" s="54"/>
      <c r="T8" s="54"/>
    </row>
    <row r="9" spans="1:20" ht="20.100000000000001" customHeight="1" x14ac:dyDescent="0.25">
      <c r="A9" s="59">
        <v>1</v>
      </c>
      <c r="B9" s="59"/>
      <c r="C9" s="59">
        <v>11</v>
      </c>
      <c r="D9" s="61" t="s">
        <v>23</v>
      </c>
      <c r="E9" s="62" t="s">
        <v>27</v>
      </c>
      <c r="F9" s="63">
        <v>36058</v>
      </c>
      <c r="G9" s="64">
        <f>IF(COUNT(F9)=0,"---",44009-F9)</f>
        <v>7951</v>
      </c>
      <c r="H9" s="65" t="s">
        <v>28</v>
      </c>
      <c r="I9" s="66" t="s">
        <v>29</v>
      </c>
      <c r="J9" s="67">
        <v>1</v>
      </c>
      <c r="K9" s="68"/>
      <c r="L9" s="69">
        <v>1.5150462962962962E-3</v>
      </c>
      <c r="M9" s="70">
        <f>J9*L9</f>
        <v>1.5150462962962962E-3</v>
      </c>
      <c r="N9" s="70"/>
      <c r="O9" s="66" t="s">
        <v>30</v>
      </c>
      <c r="P9" s="54"/>
      <c r="Q9" s="54"/>
      <c r="R9" s="54"/>
      <c r="S9" s="54"/>
      <c r="T9" s="54"/>
    </row>
    <row r="10" spans="1:20" ht="20.100000000000001" customHeight="1" x14ac:dyDescent="0.25">
      <c r="A10" s="59">
        <v>2</v>
      </c>
      <c r="B10" s="59"/>
      <c r="C10" s="59">
        <v>10</v>
      </c>
      <c r="D10" s="61" t="s">
        <v>103</v>
      </c>
      <c r="E10" s="62" t="s">
        <v>27</v>
      </c>
      <c r="F10" s="63">
        <v>36058</v>
      </c>
      <c r="G10" s="64">
        <f>IF(COUNT(F10)=0,"---",44009-F10)</f>
        <v>7951</v>
      </c>
      <c r="H10" s="65" t="s">
        <v>43</v>
      </c>
      <c r="I10" s="66" t="s">
        <v>29</v>
      </c>
      <c r="J10" s="71">
        <v>0.95</v>
      </c>
      <c r="K10" s="68"/>
      <c r="L10" s="69">
        <v>1.710648148148148E-3</v>
      </c>
      <c r="M10" s="70">
        <f>J10*L10</f>
        <v>1.6251157407407406E-3</v>
      </c>
      <c r="N10" s="70"/>
      <c r="O10" s="66" t="s">
        <v>30</v>
      </c>
      <c r="P10" s="54"/>
      <c r="Q10" s="54"/>
      <c r="R10" s="54"/>
      <c r="S10" s="54"/>
      <c r="T10" s="54"/>
    </row>
    <row r="11" spans="1:20" ht="20.100000000000001" customHeight="1" x14ac:dyDescent="0.25">
      <c r="A11" s="59">
        <v>3</v>
      </c>
      <c r="B11" s="59"/>
      <c r="C11" s="59">
        <v>41</v>
      </c>
      <c r="D11" s="61" t="s">
        <v>104</v>
      </c>
      <c r="E11" s="62" t="s">
        <v>105</v>
      </c>
      <c r="F11" s="63">
        <v>24406</v>
      </c>
      <c r="G11" s="64">
        <f>IF(COUNT(F11)=0,"---",44009-F11)</f>
        <v>19603</v>
      </c>
      <c r="H11" s="65" t="s">
        <v>28</v>
      </c>
      <c r="I11" s="66" t="s">
        <v>38</v>
      </c>
      <c r="J11" s="67">
        <v>1</v>
      </c>
      <c r="K11" s="68"/>
      <c r="L11" s="69">
        <v>1.9074074074074074E-3</v>
      </c>
      <c r="M11" s="70">
        <f>J11*L11</f>
        <v>1.9074074074074074E-3</v>
      </c>
      <c r="N11" s="70"/>
      <c r="O11" s="66" t="s">
        <v>39</v>
      </c>
      <c r="P11" s="54"/>
      <c r="Q11" s="54"/>
      <c r="R11" s="54"/>
      <c r="S11" s="54"/>
      <c r="T11" s="54"/>
    </row>
    <row r="12" spans="1:20" ht="20.100000000000001" customHeight="1" x14ac:dyDescent="0.25">
      <c r="A12" s="59">
        <v>4</v>
      </c>
      <c r="B12" s="59"/>
      <c r="C12" s="59">
        <v>51</v>
      </c>
      <c r="D12" s="61" t="s">
        <v>119</v>
      </c>
      <c r="E12" s="62" t="s">
        <v>120</v>
      </c>
      <c r="F12" s="63">
        <v>34027</v>
      </c>
      <c r="G12" s="64">
        <f>IF(COUNT(F12)=0,"---",44009-F12)</f>
        <v>9982</v>
      </c>
      <c r="H12" s="65" t="s">
        <v>28</v>
      </c>
      <c r="I12" s="66" t="s">
        <v>38</v>
      </c>
      <c r="J12" s="67">
        <v>1</v>
      </c>
      <c r="K12" s="68"/>
      <c r="L12" s="69">
        <v>2.2310185185185185E-3</v>
      </c>
      <c r="M12" s="70">
        <f>J12*L12</f>
        <v>2.2310185185185185E-3</v>
      </c>
      <c r="N12" s="70"/>
      <c r="O12" s="66" t="s">
        <v>39</v>
      </c>
      <c r="P12" s="54"/>
      <c r="Q12" s="54"/>
      <c r="R12" s="54"/>
      <c r="S12" s="54"/>
      <c r="T12" s="54"/>
    </row>
    <row r="13" spans="1:20" ht="20.100000000000001" customHeight="1" x14ac:dyDescent="0.25">
      <c r="A13" s="59">
        <v>5</v>
      </c>
      <c r="B13" s="59"/>
      <c r="C13" s="59">
        <v>22</v>
      </c>
      <c r="D13" s="61" t="s">
        <v>212</v>
      </c>
      <c r="E13" s="62" t="s">
        <v>213</v>
      </c>
      <c r="F13" s="63">
        <v>27930</v>
      </c>
      <c r="G13" s="64">
        <f>IF(COUNT(F13)=0,"---",44009-F13)</f>
        <v>16079</v>
      </c>
      <c r="H13" s="65" t="s">
        <v>28</v>
      </c>
      <c r="I13" s="66" t="s">
        <v>33</v>
      </c>
      <c r="J13" s="67">
        <v>1</v>
      </c>
      <c r="K13" s="68"/>
      <c r="L13" s="69">
        <v>2.3162037037037036E-3</v>
      </c>
      <c r="M13" s="70">
        <f>J13*L13</f>
        <v>2.3162037037037036E-3</v>
      </c>
      <c r="N13" s="70"/>
      <c r="O13" s="66" t="s">
        <v>67</v>
      </c>
      <c r="P13" s="54"/>
      <c r="Q13" s="54"/>
      <c r="R13" s="54"/>
      <c r="S13" s="54"/>
      <c r="T13" s="54"/>
    </row>
  </sheetData>
  <mergeCells count="14">
    <mergeCell ref="B7:B8"/>
    <mergeCell ref="C7:C8"/>
    <mergeCell ref="D7:D8"/>
    <mergeCell ref="E7:E8"/>
    <mergeCell ref="F7:F8"/>
    <mergeCell ref="G7:G8"/>
    <mergeCell ref="N7:N8"/>
    <mergeCell ref="O7:O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4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3.109375" style="49" customWidth="1"/>
    <col min="3" max="3" width="4.5546875" style="49" hidden="1" customWidth="1"/>
    <col min="4" max="4" width="4.5546875" style="49" customWidth="1"/>
    <col min="5" max="5" width="10.5546875" style="49" bestFit="1" customWidth="1"/>
    <col min="6" max="6" width="12.5546875" style="49" customWidth="1"/>
    <col min="7" max="7" width="9" style="50" customWidth="1"/>
    <col min="8" max="8" width="5" style="49" bestFit="1" customWidth="1"/>
    <col min="9" max="9" width="3.44140625" style="49" customWidth="1"/>
    <col min="10" max="10" width="7.5546875" style="49" bestFit="1" customWidth="1"/>
    <col min="11" max="11" width="5.6640625" style="49" customWidth="1"/>
    <col min="12" max="12" width="4.5546875" style="49" customWidth="1"/>
    <col min="13" max="13" width="9.5546875" style="49" customWidth="1"/>
    <col min="14" max="14" width="7.88671875" style="49" customWidth="1"/>
    <col min="15" max="15" width="7.5546875" style="49" customWidth="1"/>
    <col min="16" max="16" width="14" style="49" customWidth="1"/>
    <col min="17" max="21" width="9.5546875" style="49" customWidth="1"/>
    <col min="22" max="16384" width="9.109375" style="49"/>
  </cols>
  <sheetData>
    <row r="1" spans="1:21" ht="20.25" customHeight="1" x14ac:dyDescent="0.35">
      <c r="A1" s="1" t="s">
        <v>0</v>
      </c>
      <c r="B1" s="2"/>
      <c r="C1" s="2"/>
      <c r="D1" s="2"/>
      <c r="E1" s="2"/>
      <c r="F1" s="2"/>
      <c r="G1" s="3"/>
      <c r="H1" s="48"/>
      <c r="I1" s="48"/>
      <c r="J1" s="48"/>
      <c r="K1" s="48"/>
      <c r="L1" s="48"/>
      <c r="M1" s="48"/>
      <c r="N1" s="48"/>
      <c r="O1" s="48"/>
    </row>
    <row r="2" spans="1:21" ht="12.75" customHeight="1" x14ac:dyDescent="0.25">
      <c r="A2" s="2"/>
      <c r="B2" s="2"/>
      <c r="C2" s="2"/>
      <c r="D2" s="2"/>
      <c r="E2" s="6" t="s">
        <v>1</v>
      </c>
      <c r="F2" s="2"/>
      <c r="H2" s="51"/>
      <c r="I2" s="51"/>
      <c r="J2" s="51"/>
      <c r="K2" s="51"/>
      <c r="L2" s="51"/>
      <c r="M2" s="51"/>
      <c r="N2" s="51"/>
      <c r="O2" s="51"/>
    </row>
    <row r="3" spans="1:21" ht="12.75" customHeight="1" x14ac:dyDescent="0.25">
      <c r="C3" s="52"/>
      <c r="D3" s="52"/>
      <c r="E3" s="51"/>
      <c r="F3" s="51"/>
      <c r="G3" s="53"/>
      <c r="H3" s="51"/>
      <c r="I3" s="51"/>
      <c r="J3" s="51"/>
      <c r="K3" s="51"/>
      <c r="L3" s="51"/>
      <c r="M3" s="51"/>
      <c r="N3" s="51"/>
      <c r="O3" s="51"/>
    </row>
    <row r="4" spans="1:21" ht="20.100000000000001" customHeight="1" x14ac:dyDescent="0.25">
      <c r="A4" s="54"/>
      <c r="B4" s="54"/>
      <c r="C4" s="54"/>
      <c r="D4" s="54"/>
      <c r="E4" s="55" t="s">
        <v>90</v>
      </c>
      <c r="F4" s="54"/>
      <c r="G4" s="56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2.1" customHeight="1" x14ac:dyDescent="0.25">
      <c r="A5" s="54"/>
      <c r="B5" s="54"/>
      <c r="C5" s="54"/>
      <c r="D5" s="54"/>
      <c r="E5" s="54"/>
      <c r="F5" s="54"/>
      <c r="G5" s="56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20.100000000000001" customHeight="1" x14ac:dyDescent="0.25">
      <c r="A6" s="57"/>
      <c r="B6" s="57"/>
      <c r="C6" s="54"/>
      <c r="D6" s="54"/>
      <c r="E6" s="54"/>
      <c r="F6" s="54"/>
      <c r="G6" s="56"/>
      <c r="H6" s="54"/>
      <c r="I6" s="54"/>
      <c r="J6" s="54"/>
      <c r="K6" s="54"/>
      <c r="L6" s="54"/>
      <c r="M6" s="58"/>
      <c r="N6" s="58"/>
      <c r="O6" s="58"/>
      <c r="P6" s="54"/>
      <c r="Q6" s="54"/>
      <c r="R6" s="54"/>
      <c r="S6" s="54"/>
      <c r="T6" s="54"/>
      <c r="U6" s="54"/>
    </row>
    <row r="7" spans="1:21" ht="20.100000000000001" customHeight="1" x14ac:dyDescent="0.25">
      <c r="A7" s="268" t="s">
        <v>6</v>
      </c>
      <c r="B7" s="268"/>
      <c r="C7" s="270" t="s">
        <v>7</v>
      </c>
      <c r="D7" s="270" t="s">
        <v>7</v>
      </c>
      <c r="E7" s="271" t="s">
        <v>8</v>
      </c>
      <c r="F7" s="272" t="s">
        <v>9</v>
      </c>
      <c r="G7" s="273" t="s">
        <v>10</v>
      </c>
      <c r="H7" s="272" t="s">
        <v>11</v>
      </c>
      <c r="I7" s="272" t="s">
        <v>12</v>
      </c>
      <c r="J7" s="272" t="s">
        <v>13</v>
      </c>
      <c r="K7" s="272" t="s">
        <v>14</v>
      </c>
      <c r="L7" s="273" t="s">
        <v>15</v>
      </c>
      <c r="M7" s="270" t="s">
        <v>91</v>
      </c>
      <c r="N7" s="273" t="s">
        <v>17</v>
      </c>
      <c r="O7" s="273" t="s">
        <v>18</v>
      </c>
      <c r="P7" s="241" t="s">
        <v>19</v>
      </c>
      <c r="Q7" s="54"/>
      <c r="R7" s="54"/>
      <c r="S7" s="54"/>
      <c r="T7" s="54"/>
      <c r="U7" s="54"/>
    </row>
    <row r="8" spans="1:21" ht="15" customHeight="1" x14ac:dyDescent="0.25">
      <c r="A8" s="59" t="s">
        <v>20</v>
      </c>
      <c r="B8" s="19" t="s">
        <v>22</v>
      </c>
      <c r="C8" s="270"/>
      <c r="D8" s="270"/>
      <c r="E8" s="271"/>
      <c r="F8" s="272"/>
      <c r="G8" s="273"/>
      <c r="H8" s="272"/>
      <c r="I8" s="272"/>
      <c r="J8" s="272"/>
      <c r="K8" s="272"/>
      <c r="L8" s="273"/>
      <c r="M8" s="270"/>
      <c r="N8" s="273"/>
      <c r="O8" s="273"/>
      <c r="P8" s="241"/>
      <c r="Q8" s="54"/>
      <c r="R8" s="54"/>
      <c r="S8" s="54"/>
      <c r="T8" s="54"/>
      <c r="U8" s="54"/>
    </row>
    <row r="9" spans="1:21" ht="20.100000000000001" customHeight="1" x14ac:dyDescent="0.25">
      <c r="A9" s="59">
        <v>1</v>
      </c>
      <c r="B9" s="60"/>
      <c r="C9" s="59"/>
      <c r="D9" s="59">
        <v>15</v>
      </c>
      <c r="E9" s="61" t="s">
        <v>92</v>
      </c>
      <c r="F9" s="62" t="s">
        <v>93</v>
      </c>
      <c r="G9" s="63">
        <v>33407</v>
      </c>
      <c r="H9" s="64">
        <f t="shared" ref="H9:H14" si="0">IF(COUNT(G9)=0,"---",44009-G9)</f>
        <v>10602</v>
      </c>
      <c r="I9" s="65" t="s">
        <v>28</v>
      </c>
      <c r="J9" s="66" t="s">
        <v>72</v>
      </c>
      <c r="K9" s="67">
        <v>1</v>
      </c>
      <c r="L9" s="68"/>
      <c r="M9" s="69">
        <v>3.6668981481481479E-3</v>
      </c>
      <c r="N9" s="70">
        <f t="shared" ref="N9:O14" si="1">M9*K9</f>
        <v>3.6668981481481479E-3</v>
      </c>
      <c r="O9" s="70">
        <f t="shared" si="1"/>
        <v>0</v>
      </c>
      <c r="P9" s="66" t="s">
        <v>94</v>
      </c>
      <c r="Q9" s="54"/>
      <c r="R9" s="54"/>
      <c r="S9" s="54"/>
      <c r="T9" s="54"/>
      <c r="U9" s="54"/>
    </row>
    <row r="10" spans="1:21" ht="20.100000000000001" customHeight="1" x14ac:dyDescent="0.25">
      <c r="A10" s="59">
        <v>2</v>
      </c>
      <c r="B10" s="60"/>
      <c r="C10" s="59"/>
      <c r="D10" s="59">
        <v>18</v>
      </c>
      <c r="E10" s="61" t="s">
        <v>95</v>
      </c>
      <c r="F10" s="62" t="s">
        <v>96</v>
      </c>
      <c r="G10" s="63">
        <v>35943</v>
      </c>
      <c r="H10" s="64">
        <f t="shared" si="0"/>
        <v>8066</v>
      </c>
      <c r="I10" s="65" t="s">
        <v>76</v>
      </c>
      <c r="J10" s="66" t="s">
        <v>72</v>
      </c>
      <c r="K10" s="67">
        <v>1</v>
      </c>
      <c r="L10" s="68"/>
      <c r="M10" s="69">
        <v>5.0736111111111112E-3</v>
      </c>
      <c r="N10" s="70">
        <f t="shared" si="1"/>
        <v>5.0736111111111112E-3</v>
      </c>
      <c r="O10" s="70">
        <f t="shared" si="1"/>
        <v>0</v>
      </c>
      <c r="P10" s="66" t="s">
        <v>73</v>
      </c>
      <c r="Q10" s="54"/>
      <c r="R10" s="54"/>
      <c r="S10" s="54"/>
      <c r="T10" s="54"/>
      <c r="U10" s="54"/>
    </row>
    <row r="11" spans="1:21" ht="20.100000000000001" customHeight="1" x14ac:dyDescent="0.25">
      <c r="A11" s="59">
        <v>3</v>
      </c>
      <c r="B11" s="60"/>
      <c r="C11" s="59"/>
      <c r="D11" s="59">
        <v>44</v>
      </c>
      <c r="E11" s="61" t="s">
        <v>97</v>
      </c>
      <c r="F11" s="62" t="s">
        <v>98</v>
      </c>
      <c r="G11" s="63">
        <v>38430</v>
      </c>
      <c r="H11" s="64">
        <f t="shared" si="0"/>
        <v>5579</v>
      </c>
      <c r="I11" s="65" t="s">
        <v>76</v>
      </c>
      <c r="J11" s="66" t="s">
        <v>38</v>
      </c>
      <c r="K11" s="67">
        <v>1</v>
      </c>
      <c r="L11" s="68"/>
      <c r="M11" s="69">
        <v>5.318055555555555E-3</v>
      </c>
      <c r="N11" s="70">
        <f t="shared" si="1"/>
        <v>5.318055555555555E-3</v>
      </c>
      <c r="O11" s="70">
        <f t="shared" si="1"/>
        <v>0</v>
      </c>
      <c r="P11" s="66" t="s">
        <v>39</v>
      </c>
      <c r="Q11" s="54"/>
      <c r="R11" s="54"/>
      <c r="S11" s="54"/>
      <c r="T11" s="54"/>
      <c r="U11" s="54"/>
    </row>
    <row r="12" spans="1:21" ht="20.100000000000001" customHeight="1" x14ac:dyDescent="0.25">
      <c r="A12" s="59">
        <v>4</v>
      </c>
      <c r="B12" s="60"/>
      <c r="C12" s="59"/>
      <c r="D12" s="59">
        <v>48</v>
      </c>
      <c r="E12" s="61" t="s">
        <v>99</v>
      </c>
      <c r="F12" s="62" t="s">
        <v>98</v>
      </c>
      <c r="G12" s="63">
        <v>39759</v>
      </c>
      <c r="H12" s="64">
        <f t="shared" si="0"/>
        <v>4250</v>
      </c>
      <c r="I12" s="65" t="s">
        <v>76</v>
      </c>
      <c r="J12" s="66" t="s">
        <v>38</v>
      </c>
      <c r="K12" s="67">
        <v>1</v>
      </c>
      <c r="L12" s="68"/>
      <c r="M12" s="69">
        <v>5.5766203703703707E-3</v>
      </c>
      <c r="N12" s="70">
        <f t="shared" si="1"/>
        <v>5.5766203703703707E-3</v>
      </c>
      <c r="O12" s="70">
        <f t="shared" si="1"/>
        <v>0</v>
      </c>
      <c r="P12" s="66" t="s">
        <v>62</v>
      </c>
      <c r="Q12" s="54"/>
      <c r="R12" s="54"/>
      <c r="S12" s="54"/>
      <c r="T12" s="54"/>
      <c r="U12" s="54"/>
    </row>
    <row r="13" spans="1:21" ht="20.100000000000001" customHeight="1" x14ac:dyDescent="0.25">
      <c r="A13" s="59">
        <v>5</v>
      </c>
      <c r="B13" s="19">
        <v>2</v>
      </c>
      <c r="C13" s="59"/>
      <c r="D13" s="59">
        <v>32</v>
      </c>
      <c r="E13" s="61" t="s">
        <v>64</v>
      </c>
      <c r="F13" s="62" t="s">
        <v>65</v>
      </c>
      <c r="G13" s="63">
        <v>22537</v>
      </c>
      <c r="H13" s="64">
        <f t="shared" si="0"/>
        <v>21472</v>
      </c>
      <c r="I13" s="65" t="s">
        <v>28</v>
      </c>
      <c r="J13" s="66" t="s">
        <v>66</v>
      </c>
      <c r="K13" s="67">
        <v>1</v>
      </c>
      <c r="L13" s="68">
        <v>0.75490000000000002</v>
      </c>
      <c r="M13" s="69">
        <v>8.0115740740740755E-3</v>
      </c>
      <c r="N13" s="70">
        <f t="shared" si="1"/>
        <v>8.0115740740740755E-3</v>
      </c>
      <c r="O13" s="70">
        <f t="shared" si="1"/>
        <v>6.0479372685185197E-3</v>
      </c>
      <c r="P13" s="66" t="s">
        <v>67</v>
      </c>
      <c r="Q13" s="54"/>
      <c r="R13" s="54"/>
      <c r="S13" s="54"/>
      <c r="T13" s="54"/>
      <c r="U13" s="54"/>
    </row>
    <row r="14" spans="1:21" ht="20.100000000000001" customHeight="1" x14ac:dyDescent="0.25">
      <c r="A14" s="59" t="s">
        <v>77</v>
      </c>
      <c r="B14" s="19">
        <v>1</v>
      </c>
      <c r="C14" s="59"/>
      <c r="D14" s="59">
        <v>43</v>
      </c>
      <c r="E14" s="61" t="s">
        <v>78</v>
      </c>
      <c r="F14" s="62" t="s">
        <v>79</v>
      </c>
      <c r="G14" s="63">
        <v>22772</v>
      </c>
      <c r="H14" s="64">
        <f t="shared" si="0"/>
        <v>21237</v>
      </c>
      <c r="I14" s="65" t="s">
        <v>43</v>
      </c>
      <c r="J14" s="66" t="s">
        <v>38</v>
      </c>
      <c r="K14" s="71">
        <v>0.95</v>
      </c>
      <c r="L14" s="68">
        <v>0.75490000000000002</v>
      </c>
      <c r="M14" s="69">
        <v>4.8901620370370366E-3</v>
      </c>
      <c r="N14" s="70">
        <f t="shared" si="1"/>
        <v>4.645653935185185E-3</v>
      </c>
      <c r="O14" s="70">
        <f t="shared" si="1"/>
        <v>3.5070041556712964E-3</v>
      </c>
      <c r="P14" s="66" t="s">
        <v>39</v>
      </c>
      <c r="Q14" s="54"/>
      <c r="R14" s="54"/>
      <c r="S14" s="54"/>
      <c r="T14" s="54"/>
      <c r="U14" s="54"/>
    </row>
  </sheetData>
  <mergeCells count="15">
    <mergeCell ref="A7:B7"/>
    <mergeCell ref="C7:C8"/>
    <mergeCell ref="D7:D8"/>
    <mergeCell ref="E7:E8"/>
    <mergeCell ref="F7:F8"/>
    <mergeCell ref="G7:G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N15"/>
  <sheetViews>
    <sheetView showZeros="0" workbookViewId="0">
      <selection activeCell="A4" sqref="A4"/>
    </sheetView>
  </sheetViews>
  <sheetFormatPr defaultColWidth="9.109375" defaultRowHeight="13.2" x14ac:dyDescent="0.25"/>
  <cols>
    <col min="1" max="3" width="3.109375" style="49" customWidth="1"/>
    <col min="4" max="4" width="4.5546875" style="49" customWidth="1"/>
    <col min="5" max="5" width="10.5546875" style="49" bestFit="1" customWidth="1"/>
    <col min="6" max="6" width="13.33203125" style="49" bestFit="1" customWidth="1"/>
    <col min="7" max="7" width="9" style="50" customWidth="1"/>
    <col min="8" max="8" width="5" style="49" bestFit="1" customWidth="1"/>
    <col min="9" max="9" width="3.44140625" style="49" customWidth="1"/>
    <col min="10" max="10" width="9.109375" style="49" bestFit="1" customWidth="1"/>
    <col min="11" max="11" width="4.44140625" style="49" customWidth="1"/>
    <col min="12" max="12" width="5.6640625" style="49" customWidth="1"/>
    <col min="13" max="13" width="9.5546875" style="49" customWidth="1"/>
    <col min="14" max="14" width="7.88671875" style="49" customWidth="1"/>
    <col min="15" max="15" width="7.5546875" style="49" customWidth="1"/>
    <col min="16" max="16" width="12.44140625" style="49" customWidth="1"/>
    <col min="17" max="222" width="9.109375" style="73"/>
    <col min="223" max="16384" width="9.109375" style="49"/>
  </cols>
  <sheetData>
    <row r="1" spans="1:222" ht="20.25" customHeight="1" x14ac:dyDescent="0.35">
      <c r="A1" s="1" t="s">
        <v>0</v>
      </c>
      <c r="B1" s="1"/>
      <c r="C1" s="2"/>
      <c r="D1" s="2"/>
      <c r="E1" s="2"/>
      <c r="F1" s="3"/>
      <c r="G1" s="72"/>
      <c r="H1" s="48"/>
      <c r="I1" s="48"/>
      <c r="J1" s="48"/>
      <c r="K1" s="48"/>
      <c r="L1" s="48"/>
      <c r="M1" s="48"/>
      <c r="N1" s="48"/>
      <c r="O1" s="48"/>
    </row>
    <row r="2" spans="1:222" ht="12.75" customHeight="1" x14ac:dyDescent="0.25">
      <c r="A2" s="2"/>
      <c r="B2" s="2"/>
      <c r="C2" s="2"/>
      <c r="D2" s="2"/>
      <c r="E2" s="6" t="s">
        <v>1</v>
      </c>
      <c r="G2" s="53"/>
      <c r="H2" s="51"/>
      <c r="I2" s="51"/>
      <c r="J2" s="51"/>
      <c r="K2" s="51"/>
      <c r="L2" s="51"/>
      <c r="M2" s="51"/>
      <c r="N2" s="51"/>
      <c r="O2" s="51"/>
    </row>
    <row r="3" spans="1:222" ht="12.75" customHeight="1" x14ac:dyDescent="0.25">
      <c r="D3" s="52"/>
      <c r="E3" s="51"/>
      <c r="F3" s="51"/>
      <c r="G3" s="53"/>
      <c r="H3" s="51"/>
      <c r="I3" s="51"/>
      <c r="J3" s="51"/>
      <c r="K3" s="51"/>
      <c r="L3" s="51"/>
      <c r="M3" s="51"/>
      <c r="N3" s="51"/>
      <c r="O3" s="51"/>
    </row>
    <row r="4" spans="1:222" ht="20.100000000000001" customHeight="1" x14ac:dyDescent="0.25">
      <c r="A4" s="54"/>
      <c r="B4" s="54"/>
      <c r="C4" s="54"/>
      <c r="D4" s="54"/>
      <c r="E4" s="55" t="s">
        <v>100</v>
      </c>
      <c r="F4" s="54"/>
      <c r="G4" s="56"/>
      <c r="H4" s="54"/>
      <c r="I4" s="54"/>
      <c r="J4" s="54"/>
      <c r="K4" s="54"/>
      <c r="L4" s="54"/>
      <c r="M4" s="54"/>
      <c r="N4" s="54"/>
      <c r="O4" s="54"/>
      <c r="P4" s="54"/>
    </row>
    <row r="5" spans="1:222" ht="2.1" customHeight="1" x14ac:dyDescent="0.25">
      <c r="A5" s="54"/>
      <c r="B5" s="54"/>
      <c r="C5" s="54"/>
      <c r="D5" s="54"/>
      <c r="E5" s="54"/>
      <c r="F5" s="54"/>
      <c r="G5" s="56"/>
      <c r="H5" s="54"/>
      <c r="I5" s="54"/>
      <c r="J5" s="54"/>
      <c r="K5" s="54"/>
      <c r="L5" s="54"/>
      <c r="M5" s="54"/>
      <c r="N5" s="54"/>
      <c r="O5" s="54"/>
      <c r="P5" s="54"/>
    </row>
    <row r="6" spans="1:222" ht="20.100000000000001" customHeight="1" x14ac:dyDescent="0.25">
      <c r="A6" s="57"/>
      <c r="B6" s="57"/>
      <c r="C6" s="57"/>
      <c r="D6" s="54"/>
      <c r="E6" s="54"/>
      <c r="F6" s="54"/>
      <c r="G6" s="56"/>
      <c r="H6" s="54"/>
      <c r="I6" s="54"/>
      <c r="J6" s="54"/>
      <c r="K6" s="54"/>
      <c r="L6" s="54"/>
      <c r="M6" s="58"/>
      <c r="N6" s="58"/>
      <c r="O6" s="58"/>
      <c r="P6" s="54"/>
    </row>
    <row r="7" spans="1:222" ht="20.100000000000001" customHeight="1" x14ac:dyDescent="0.25">
      <c r="A7" s="274" t="s">
        <v>6</v>
      </c>
      <c r="B7" s="275"/>
      <c r="C7" s="276"/>
      <c r="D7" s="270" t="s">
        <v>7</v>
      </c>
      <c r="E7" s="271" t="s">
        <v>8</v>
      </c>
      <c r="F7" s="272" t="s">
        <v>9</v>
      </c>
      <c r="G7" s="273" t="s">
        <v>10</v>
      </c>
      <c r="H7" s="272" t="s">
        <v>11</v>
      </c>
      <c r="I7" s="272" t="s">
        <v>12</v>
      </c>
      <c r="J7" s="272" t="s">
        <v>13</v>
      </c>
      <c r="K7" s="272" t="s">
        <v>14</v>
      </c>
      <c r="L7" s="273" t="s">
        <v>15</v>
      </c>
      <c r="M7" s="270" t="s">
        <v>91</v>
      </c>
      <c r="N7" s="273" t="s">
        <v>17</v>
      </c>
      <c r="O7" s="273" t="s">
        <v>18</v>
      </c>
      <c r="P7" s="241" t="s">
        <v>19</v>
      </c>
    </row>
    <row r="8" spans="1:222" ht="15" customHeight="1" x14ac:dyDescent="0.25">
      <c r="A8" s="59" t="s">
        <v>20</v>
      </c>
      <c r="B8" s="18" t="s">
        <v>21</v>
      </c>
      <c r="C8" s="19" t="s">
        <v>22</v>
      </c>
      <c r="D8" s="270"/>
      <c r="E8" s="271"/>
      <c r="F8" s="272"/>
      <c r="G8" s="273"/>
      <c r="H8" s="272"/>
      <c r="I8" s="272"/>
      <c r="J8" s="272"/>
      <c r="K8" s="272"/>
      <c r="L8" s="273"/>
      <c r="M8" s="270"/>
      <c r="N8" s="273"/>
      <c r="O8" s="273"/>
      <c r="P8" s="241"/>
    </row>
    <row r="9" spans="1:222" s="76" customFormat="1" ht="20.100000000000001" customHeight="1" x14ac:dyDescent="0.25">
      <c r="A9" s="59">
        <v>1</v>
      </c>
      <c r="B9" s="59"/>
      <c r="C9" s="59"/>
      <c r="D9" s="61">
        <v>11</v>
      </c>
      <c r="E9" s="61" t="s">
        <v>23</v>
      </c>
      <c r="F9" s="74" t="s">
        <v>27</v>
      </c>
      <c r="G9" s="75">
        <v>36058</v>
      </c>
      <c r="H9" s="64">
        <f t="shared" ref="H9:H15" si="0">IF(COUNT(G9)=0,"---",44009-G9)</f>
        <v>7951</v>
      </c>
      <c r="I9" s="66" t="s">
        <v>76</v>
      </c>
      <c r="J9" s="66" t="s">
        <v>29</v>
      </c>
      <c r="K9" s="67">
        <v>1</v>
      </c>
      <c r="L9" s="68"/>
      <c r="M9" s="69">
        <v>3.1502314814814813E-3</v>
      </c>
      <c r="N9" s="70">
        <f>M9*K9</f>
        <v>3.1502314814814813E-3</v>
      </c>
      <c r="O9" s="70">
        <f>N9*L9</f>
        <v>0</v>
      </c>
      <c r="P9" s="66" t="s">
        <v>30</v>
      </c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</row>
    <row r="10" spans="1:222" s="76" customFormat="1" ht="20.100000000000001" customHeight="1" x14ac:dyDescent="0.25">
      <c r="A10" s="59">
        <v>2</v>
      </c>
      <c r="B10" s="59"/>
      <c r="C10" s="59"/>
      <c r="D10" s="61">
        <v>6</v>
      </c>
      <c r="E10" s="61" t="s">
        <v>101</v>
      </c>
      <c r="F10" s="74" t="s">
        <v>102</v>
      </c>
      <c r="G10" s="75">
        <v>35756</v>
      </c>
      <c r="H10" s="64">
        <f t="shared" si="0"/>
        <v>8253</v>
      </c>
      <c r="I10" s="66" t="s">
        <v>25</v>
      </c>
      <c r="J10" s="66" t="s">
        <v>26</v>
      </c>
      <c r="K10" s="67">
        <v>1</v>
      </c>
      <c r="L10" s="68"/>
      <c r="M10" s="69">
        <v>3.2704861111111112E-3</v>
      </c>
      <c r="N10" s="70">
        <f>M10*K10</f>
        <v>3.2704861111111112E-3</v>
      </c>
      <c r="O10" s="70"/>
      <c r="P10" s="66" t="s">
        <v>94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</row>
    <row r="11" spans="1:222" s="76" customFormat="1" ht="20.100000000000001" customHeight="1" x14ac:dyDescent="0.25">
      <c r="A11" s="59">
        <v>3</v>
      </c>
      <c r="B11" s="59"/>
      <c r="C11" s="59"/>
      <c r="D11" s="61">
        <v>10</v>
      </c>
      <c r="E11" s="61" t="s">
        <v>103</v>
      </c>
      <c r="F11" s="74" t="s">
        <v>27</v>
      </c>
      <c r="G11" s="75">
        <v>36058</v>
      </c>
      <c r="H11" s="64">
        <f t="shared" si="0"/>
        <v>7951</v>
      </c>
      <c r="I11" s="66" t="s">
        <v>43</v>
      </c>
      <c r="J11" s="66" t="s">
        <v>29</v>
      </c>
      <c r="K11" s="71">
        <v>0.95</v>
      </c>
      <c r="L11" s="68"/>
      <c r="M11" s="69">
        <v>3.5979166666666664E-3</v>
      </c>
      <c r="N11" s="70">
        <f>M11*K11</f>
        <v>3.4180208333333328E-3</v>
      </c>
      <c r="O11" s="70">
        <f>N11*L11</f>
        <v>0</v>
      </c>
      <c r="P11" s="66" t="s">
        <v>30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</row>
    <row r="12" spans="1:222" s="76" customFormat="1" ht="20.100000000000001" customHeight="1" x14ac:dyDescent="0.25">
      <c r="A12" s="59">
        <v>4</v>
      </c>
      <c r="B12" s="59"/>
      <c r="C12" s="19">
        <v>1</v>
      </c>
      <c r="D12" s="61">
        <v>41</v>
      </c>
      <c r="E12" s="61" t="s">
        <v>104</v>
      </c>
      <c r="F12" s="74" t="s">
        <v>105</v>
      </c>
      <c r="G12" s="75">
        <v>24406</v>
      </c>
      <c r="H12" s="64">
        <f t="shared" si="0"/>
        <v>19603</v>
      </c>
      <c r="I12" s="66" t="s">
        <v>28</v>
      </c>
      <c r="J12" s="66" t="s">
        <v>38</v>
      </c>
      <c r="K12" s="67">
        <v>1</v>
      </c>
      <c r="L12" s="68">
        <v>0.85360000000000003</v>
      </c>
      <c r="M12" s="69">
        <v>4.0379629629629628E-3</v>
      </c>
      <c r="N12" s="70">
        <f>M12*K12</f>
        <v>4.0379629629629628E-3</v>
      </c>
      <c r="O12" s="70">
        <f>N12*L12</f>
        <v>3.4468051851851852E-3</v>
      </c>
      <c r="P12" s="66" t="s">
        <v>39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</row>
    <row r="13" spans="1:222" s="76" customFormat="1" ht="20.100000000000001" customHeight="1" x14ac:dyDescent="0.25">
      <c r="A13" s="59">
        <v>5</v>
      </c>
      <c r="B13" s="59"/>
      <c r="C13" s="59"/>
      <c r="D13" s="61">
        <v>42</v>
      </c>
      <c r="E13" s="61" t="s">
        <v>50</v>
      </c>
      <c r="F13" s="74" t="s">
        <v>51</v>
      </c>
      <c r="G13" s="75">
        <v>21607</v>
      </c>
      <c r="H13" s="64">
        <f t="shared" si="0"/>
        <v>22402</v>
      </c>
      <c r="I13" s="66" t="s">
        <v>52</v>
      </c>
      <c r="J13" s="66" t="s">
        <v>38</v>
      </c>
      <c r="K13" s="67">
        <v>1</v>
      </c>
      <c r="L13" s="68"/>
      <c r="M13" s="69">
        <v>4.2812499999999995E-3</v>
      </c>
      <c r="N13" s="70">
        <f>M13*K13</f>
        <v>4.2812499999999995E-3</v>
      </c>
      <c r="O13" s="70">
        <f>N13*L13</f>
        <v>0</v>
      </c>
      <c r="P13" s="66" t="s">
        <v>39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</row>
    <row r="14" spans="1:222" s="76" customFormat="1" ht="20.100000000000001" customHeight="1" x14ac:dyDescent="0.25">
      <c r="A14" s="59" t="s">
        <v>77</v>
      </c>
      <c r="B14" s="59"/>
      <c r="C14" s="19">
        <v>2</v>
      </c>
      <c r="D14" s="61">
        <v>2</v>
      </c>
      <c r="E14" s="61" t="s">
        <v>106</v>
      </c>
      <c r="F14" s="74" t="s">
        <v>107</v>
      </c>
      <c r="G14" s="75">
        <v>24822</v>
      </c>
      <c r="H14" s="64">
        <f t="shared" si="0"/>
        <v>19187</v>
      </c>
      <c r="I14" s="66" t="s">
        <v>28</v>
      </c>
      <c r="J14" s="66" t="s">
        <v>26</v>
      </c>
      <c r="K14" s="67">
        <v>1</v>
      </c>
      <c r="L14" s="68">
        <v>0.86060000000000003</v>
      </c>
      <c r="M14" s="69">
        <v>4.0094907407407414E-3</v>
      </c>
      <c r="N14" s="70">
        <f>M14*K14</f>
        <v>4.0094907407407414E-3</v>
      </c>
      <c r="O14" s="70">
        <f>N14*L14</f>
        <v>3.450567731481482E-3</v>
      </c>
      <c r="P14" s="66" t="s">
        <v>30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</row>
    <row r="15" spans="1:222" s="76" customFormat="1" ht="20.100000000000001" customHeight="1" x14ac:dyDescent="0.25">
      <c r="A15" s="59"/>
      <c r="B15" s="59"/>
      <c r="C15" s="59"/>
      <c r="D15" s="61">
        <v>16</v>
      </c>
      <c r="E15" s="61" t="s">
        <v>108</v>
      </c>
      <c r="F15" s="74" t="s">
        <v>109</v>
      </c>
      <c r="G15" s="75">
        <v>34164</v>
      </c>
      <c r="H15" s="64">
        <f t="shared" si="0"/>
        <v>9845</v>
      </c>
      <c r="I15" s="66" t="s">
        <v>28</v>
      </c>
      <c r="J15" s="66" t="s">
        <v>72</v>
      </c>
      <c r="K15" s="67">
        <v>1</v>
      </c>
      <c r="L15" s="68"/>
      <c r="M15" s="69" t="s">
        <v>110</v>
      </c>
      <c r="N15" s="70"/>
      <c r="O15" s="70">
        <f>N15*L15</f>
        <v>0</v>
      </c>
      <c r="P15" s="66" t="s">
        <v>73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</row>
  </sheetData>
  <mergeCells count="14">
    <mergeCell ref="A7:C7"/>
    <mergeCell ref="D7:D8"/>
    <mergeCell ref="E7:E8"/>
    <mergeCell ref="F7:F8"/>
    <mergeCell ref="G7:G8"/>
    <mergeCell ref="H7:H8"/>
    <mergeCell ref="O7:O8"/>
    <mergeCell ref="P7:P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21"/>
  <sheetViews>
    <sheetView showZeros="0" topLeftCell="A4" workbookViewId="0">
      <selection activeCell="A4" sqref="A4"/>
    </sheetView>
  </sheetViews>
  <sheetFormatPr defaultColWidth="9.109375" defaultRowHeight="13.2" x14ac:dyDescent="0.25"/>
  <cols>
    <col min="1" max="1" width="5.109375" style="49" customWidth="1"/>
    <col min="2" max="2" width="4.5546875" style="49" hidden="1" customWidth="1"/>
    <col min="3" max="3" width="4.5546875" style="49" customWidth="1"/>
    <col min="4" max="4" width="10.5546875" style="49" bestFit="1" customWidth="1"/>
    <col min="5" max="5" width="12.5546875" style="49" customWidth="1"/>
    <col min="6" max="6" width="9" style="50" customWidth="1"/>
    <col min="7" max="7" width="5" style="49" bestFit="1" customWidth="1"/>
    <col min="8" max="8" width="3.44140625" style="49" customWidth="1"/>
    <col min="9" max="9" width="7.5546875" style="49" bestFit="1" customWidth="1"/>
    <col min="10" max="10" width="5.6640625" style="49" customWidth="1"/>
    <col min="11" max="11" width="4.5546875" style="49" customWidth="1"/>
    <col min="12" max="12" width="9.5546875" style="49" customWidth="1"/>
    <col min="13" max="13" width="7.88671875" style="49" customWidth="1"/>
    <col min="14" max="14" width="7.5546875" style="49" customWidth="1"/>
    <col min="15" max="15" width="14" style="49" customWidth="1"/>
    <col min="16" max="20" width="9.5546875" style="49" customWidth="1"/>
    <col min="21" max="16384" width="9.109375" style="49"/>
  </cols>
  <sheetData>
    <row r="1" spans="1:20" ht="20.25" customHeight="1" x14ac:dyDescent="0.35">
      <c r="A1" s="1" t="s">
        <v>0</v>
      </c>
      <c r="B1" s="2"/>
      <c r="C1" s="2"/>
      <c r="D1" s="2"/>
      <c r="E1" s="2"/>
      <c r="F1" s="3"/>
      <c r="G1" s="48"/>
      <c r="H1" s="48"/>
      <c r="I1" s="48"/>
      <c r="J1" s="48"/>
      <c r="K1" s="48"/>
      <c r="L1" s="48"/>
      <c r="M1" s="48"/>
      <c r="N1" s="48"/>
    </row>
    <row r="2" spans="1:20" ht="12.75" customHeight="1" x14ac:dyDescent="0.25">
      <c r="A2" s="2"/>
      <c r="B2" s="2"/>
      <c r="C2" s="2"/>
      <c r="D2" s="6" t="s">
        <v>180</v>
      </c>
      <c r="E2" s="2"/>
      <c r="G2" s="51"/>
      <c r="H2" s="51"/>
      <c r="I2" s="51"/>
      <c r="J2" s="51"/>
      <c r="K2" s="51"/>
      <c r="L2" s="51"/>
      <c r="M2" s="51"/>
      <c r="N2" s="51"/>
    </row>
    <row r="3" spans="1:20" ht="12.75" customHeight="1" x14ac:dyDescent="0.25">
      <c r="B3" s="52"/>
      <c r="C3" s="52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</row>
    <row r="4" spans="1:20" ht="20.100000000000001" customHeight="1" x14ac:dyDescent="0.25">
      <c r="A4" s="54"/>
      <c r="B4" s="54"/>
      <c r="C4" s="54"/>
      <c r="D4" s="55" t="s">
        <v>187</v>
      </c>
      <c r="E4" s="54"/>
      <c r="F4" s="56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2.1" customHeight="1" x14ac:dyDescent="0.25">
      <c r="A5" s="54"/>
      <c r="B5" s="54"/>
      <c r="C5" s="54"/>
      <c r="D5" s="54"/>
      <c r="E5" s="54"/>
      <c r="F5" s="56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20.100000000000001" customHeight="1" x14ac:dyDescent="0.25">
      <c r="A6" s="57"/>
      <c r="B6" s="54"/>
      <c r="C6" s="54"/>
      <c r="D6" s="54"/>
      <c r="E6" s="54"/>
      <c r="F6" s="56"/>
      <c r="G6" s="54"/>
      <c r="H6" s="54"/>
      <c r="I6" s="54"/>
      <c r="J6" s="54"/>
      <c r="K6" s="54"/>
      <c r="L6" s="58"/>
      <c r="M6" s="58"/>
      <c r="N6" s="58"/>
      <c r="O6" s="54"/>
      <c r="P6" s="54"/>
      <c r="Q6" s="54"/>
      <c r="R6" s="54"/>
      <c r="S6" s="54"/>
      <c r="T6" s="54"/>
    </row>
    <row r="7" spans="1:20" ht="20.100000000000001" customHeight="1" x14ac:dyDescent="0.25">
      <c r="A7" s="131" t="s">
        <v>6</v>
      </c>
      <c r="B7" s="270" t="s">
        <v>7</v>
      </c>
      <c r="C7" s="270" t="s">
        <v>7</v>
      </c>
      <c r="D7" s="271" t="s">
        <v>8</v>
      </c>
      <c r="E7" s="272" t="s">
        <v>9</v>
      </c>
      <c r="F7" s="273" t="s">
        <v>10</v>
      </c>
      <c r="G7" s="272" t="s">
        <v>11</v>
      </c>
      <c r="H7" s="272" t="s">
        <v>12</v>
      </c>
      <c r="I7" s="272" t="s">
        <v>13</v>
      </c>
      <c r="J7" s="272" t="s">
        <v>14</v>
      </c>
      <c r="K7" s="273"/>
      <c r="L7" s="270" t="s">
        <v>91</v>
      </c>
      <c r="M7" s="273" t="s">
        <v>17</v>
      </c>
      <c r="N7" s="273"/>
      <c r="O7" s="241" t="s">
        <v>19</v>
      </c>
      <c r="P7" s="54"/>
      <c r="Q7" s="54"/>
      <c r="R7" s="54"/>
      <c r="S7" s="54"/>
      <c r="T7" s="54"/>
    </row>
    <row r="8" spans="1:20" ht="15" customHeight="1" x14ac:dyDescent="0.25">
      <c r="A8" s="59" t="s">
        <v>20</v>
      </c>
      <c r="B8" s="270"/>
      <c r="C8" s="270"/>
      <c r="D8" s="271"/>
      <c r="E8" s="272"/>
      <c r="F8" s="273"/>
      <c r="G8" s="272"/>
      <c r="H8" s="272"/>
      <c r="I8" s="272"/>
      <c r="J8" s="272"/>
      <c r="K8" s="273"/>
      <c r="L8" s="270"/>
      <c r="M8" s="273"/>
      <c r="N8" s="273"/>
      <c r="O8" s="241"/>
      <c r="P8" s="54"/>
      <c r="Q8" s="54"/>
      <c r="R8" s="54"/>
      <c r="S8" s="54"/>
      <c r="T8" s="54"/>
    </row>
    <row r="9" spans="1:20" ht="20.100000000000001" customHeight="1" x14ac:dyDescent="0.25">
      <c r="A9" s="59">
        <v>1</v>
      </c>
      <c r="B9" s="59"/>
      <c r="C9" s="59">
        <v>15</v>
      </c>
      <c r="D9" s="61" t="s">
        <v>92</v>
      </c>
      <c r="E9" s="62" t="s">
        <v>93</v>
      </c>
      <c r="F9" s="63">
        <v>33407</v>
      </c>
      <c r="G9" s="64">
        <f>IF(COUNT(F9)=0,"---",44009-F9)</f>
        <v>10602</v>
      </c>
      <c r="H9" s="65"/>
      <c r="I9" s="66" t="s">
        <v>72</v>
      </c>
      <c r="J9" s="67">
        <v>1</v>
      </c>
      <c r="K9" s="68"/>
      <c r="L9" s="69">
        <v>1.4391550925925924E-2</v>
      </c>
      <c r="M9" s="70">
        <f>L9*J9</f>
        <v>1.4391550925925924E-2</v>
      </c>
      <c r="N9" s="70" t="s">
        <v>150</v>
      </c>
      <c r="O9" s="66" t="s">
        <v>94</v>
      </c>
      <c r="P9" s="54"/>
      <c r="Q9" s="54"/>
      <c r="R9" s="54"/>
      <c r="S9" s="54"/>
      <c r="T9" s="54"/>
    </row>
    <row r="11" spans="1:20" ht="20.100000000000001" customHeight="1" x14ac:dyDescent="0.25">
      <c r="A11" s="54"/>
      <c r="B11" s="54"/>
      <c r="C11" s="54"/>
      <c r="D11" s="55" t="s">
        <v>188</v>
      </c>
      <c r="E11" s="54"/>
      <c r="F11" s="56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2.1" customHeight="1" x14ac:dyDescent="0.25">
      <c r="A12" s="54"/>
      <c r="B12" s="54"/>
      <c r="C12" s="54"/>
      <c r="D12" s="54"/>
      <c r="E12" s="54"/>
      <c r="F12" s="56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20.100000000000001" customHeight="1" x14ac:dyDescent="0.25">
      <c r="A13" s="57"/>
      <c r="B13" s="54"/>
      <c r="C13" s="54"/>
      <c r="D13" s="54"/>
      <c r="E13" s="54"/>
      <c r="F13" s="56"/>
      <c r="G13" s="54"/>
      <c r="H13" s="54"/>
      <c r="I13" s="54"/>
      <c r="J13" s="54"/>
      <c r="K13" s="54"/>
      <c r="L13" s="58"/>
      <c r="M13" s="58"/>
      <c r="N13" s="58"/>
      <c r="O13" s="54"/>
      <c r="P13" s="54"/>
      <c r="Q13" s="54"/>
      <c r="R13" s="54"/>
      <c r="S13" s="54"/>
      <c r="T13" s="54"/>
    </row>
    <row r="14" spans="1:20" ht="20.100000000000001" customHeight="1" x14ac:dyDescent="0.25">
      <c r="A14" s="131" t="s">
        <v>6</v>
      </c>
      <c r="B14" s="270" t="s">
        <v>7</v>
      </c>
      <c r="C14" s="270" t="s">
        <v>7</v>
      </c>
      <c r="D14" s="271" t="s">
        <v>8</v>
      </c>
      <c r="E14" s="272" t="s">
        <v>9</v>
      </c>
      <c r="F14" s="273" t="s">
        <v>10</v>
      </c>
      <c r="G14" s="272" t="s">
        <v>11</v>
      </c>
      <c r="H14" s="272" t="s">
        <v>12</v>
      </c>
      <c r="I14" s="272" t="s">
        <v>13</v>
      </c>
      <c r="J14" s="272" t="s">
        <v>14</v>
      </c>
      <c r="K14" s="273"/>
      <c r="L14" s="270" t="s">
        <v>91</v>
      </c>
      <c r="M14" s="273" t="s">
        <v>17</v>
      </c>
      <c r="N14" s="273"/>
      <c r="O14" s="241" t="s">
        <v>19</v>
      </c>
      <c r="P14" s="54"/>
      <c r="Q14" s="54"/>
      <c r="R14" s="54"/>
      <c r="S14" s="54"/>
      <c r="T14" s="54"/>
    </row>
    <row r="15" spans="1:20" ht="15" customHeight="1" x14ac:dyDescent="0.25">
      <c r="A15" s="59" t="s">
        <v>20</v>
      </c>
      <c r="B15" s="270"/>
      <c r="C15" s="270"/>
      <c r="D15" s="271"/>
      <c r="E15" s="272"/>
      <c r="F15" s="273"/>
      <c r="G15" s="272"/>
      <c r="H15" s="272"/>
      <c r="I15" s="272"/>
      <c r="J15" s="272"/>
      <c r="K15" s="273"/>
      <c r="L15" s="270"/>
      <c r="M15" s="273"/>
      <c r="N15" s="273"/>
      <c r="O15" s="241"/>
      <c r="P15" s="54"/>
      <c r="Q15" s="54"/>
      <c r="R15" s="54"/>
      <c r="S15" s="54"/>
      <c r="T15" s="54"/>
    </row>
    <row r="16" spans="1:20" ht="20.100000000000001" customHeight="1" x14ac:dyDescent="0.25">
      <c r="A16" s="59">
        <v>1</v>
      </c>
      <c r="B16" s="59"/>
      <c r="C16" s="59">
        <v>6</v>
      </c>
      <c r="D16" s="61" t="s">
        <v>101</v>
      </c>
      <c r="E16" s="62" t="s">
        <v>102</v>
      </c>
      <c r="F16" s="63">
        <v>35756</v>
      </c>
      <c r="G16" s="64">
        <f t="shared" ref="G16:G21" si="0">IF(COUNT(F16)=0,"---",44009-F16)</f>
        <v>8253</v>
      </c>
      <c r="H16" s="65" t="s">
        <v>25</v>
      </c>
      <c r="I16" s="66" t="s">
        <v>26</v>
      </c>
      <c r="J16" s="67"/>
      <c r="K16" s="68"/>
      <c r="L16" s="69">
        <v>1.2172569444444446E-2</v>
      </c>
      <c r="M16" s="70">
        <f t="shared" ref="M16:N20" si="1">L16*J16</f>
        <v>0</v>
      </c>
      <c r="N16" s="70">
        <f t="shared" si="1"/>
        <v>0</v>
      </c>
      <c r="O16" s="66" t="s">
        <v>94</v>
      </c>
      <c r="P16" s="54"/>
      <c r="Q16" s="54"/>
      <c r="R16" s="54"/>
      <c r="S16" s="54"/>
      <c r="T16" s="54"/>
    </row>
    <row r="17" spans="1:20" ht="20.100000000000001" customHeight="1" x14ac:dyDescent="0.25">
      <c r="A17" s="59">
        <v>2</v>
      </c>
      <c r="B17" s="59"/>
      <c r="C17" s="59">
        <v>16</v>
      </c>
      <c r="D17" s="61" t="s">
        <v>108</v>
      </c>
      <c r="E17" s="62" t="s">
        <v>109</v>
      </c>
      <c r="F17" s="63">
        <v>34164</v>
      </c>
      <c r="G17" s="64">
        <f t="shared" si="0"/>
        <v>9845</v>
      </c>
      <c r="H17" s="65" t="s">
        <v>28</v>
      </c>
      <c r="I17" s="66" t="s">
        <v>72</v>
      </c>
      <c r="J17" s="67"/>
      <c r="K17" s="68"/>
      <c r="L17" s="69">
        <v>1.3276620370370369E-2</v>
      </c>
      <c r="M17" s="70">
        <f t="shared" si="1"/>
        <v>0</v>
      </c>
      <c r="N17" s="70">
        <f t="shared" si="1"/>
        <v>0</v>
      </c>
      <c r="O17" s="66" t="s">
        <v>73</v>
      </c>
      <c r="P17" s="54"/>
      <c r="Q17" s="54"/>
      <c r="R17" s="54"/>
      <c r="S17" s="54"/>
      <c r="T17" s="54"/>
    </row>
    <row r="18" spans="1:20" ht="20.100000000000001" customHeight="1" x14ac:dyDescent="0.25">
      <c r="A18" s="59">
        <v>3</v>
      </c>
      <c r="B18" s="59"/>
      <c r="C18" s="59">
        <v>30</v>
      </c>
      <c r="D18" s="61" t="s">
        <v>189</v>
      </c>
      <c r="E18" s="62" t="s">
        <v>190</v>
      </c>
      <c r="F18" s="63">
        <v>27790</v>
      </c>
      <c r="G18" s="64">
        <f t="shared" si="0"/>
        <v>16219</v>
      </c>
      <c r="H18" s="65" t="s">
        <v>28</v>
      </c>
      <c r="I18" s="66" t="s">
        <v>33</v>
      </c>
      <c r="J18" s="67"/>
      <c r="K18" s="68"/>
      <c r="L18" s="69">
        <v>1.3733680555555556E-2</v>
      </c>
      <c r="M18" s="70">
        <f t="shared" si="1"/>
        <v>0</v>
      </c>
      <c r="N18" s="70">
        <f t="shared" si="1"/>
        <v>0</v>
      </c>
      <c r="O18" s="66" t="s">
        <v>67</v>
      </c>
      <c r="P18" s="54"/>
      <c r="Q18" s="54"/>
      <c r="R18" s="54"/>
      <c r="S18" s="54"/>
      <c r="T18" s="54"/>
    </row>
    <row r="19" spans="1:20" ht="20.100000000000001" customHeight="1" x14ac:dyDescent="0.25">
      <c r="A19" s="59">
        <v>4</v>
      </c>
      <c r="B19" s="59"/>
      <c r="C19" s="59">
        <v>14</v>
      </c>
      <c r="D19" s="61" t="s">
        <v>191</v>
      </c>
      <c r="E19" s="62" t="s">
        <v>192</v>
      </c>
      <c r="F19" s="63">
        <v>32930</v>
      </c>
      <c r="G19" s="64">
        <f t="shared" si="0"/>
        <v>11079</v>
      </c>
      <c r="H19" s="65" t="s">
        <v>76</v>
      </c>
      <c r="I19" s="66" t="s">
        <v>72</v>
      </c>
      <c r="J19" s="67"/>
      <c r="K19" s="68"/>
      <c r="L19" s="69">
        <v>1.401886574074074E-2</v>
      </c>
      <c r="M19" s="70">
        <f t="shared" si="1"/>
        <v>0</v>
      </c>
      <c r="N19" s="70">
        <f t="shared" si="1"/>
        <v>0</v>
      </c>
      <c r="O19" s="66" t="s">
        <v>193</v>
      </c>
      <c r="P19" s="54"/>
      <c r="Q19" s="54"/>
      <c r="R19" s="54"/>
      <c r="S19" s="54"/>
      <c r="T19" s="54"/>
    </row>
    <row r="20" spans="1:20" ht="20.100000000000001" customHeight="1" x14ac:dyDescent="0.25">
      <c r="A20" s="59">
        <v>5</v>
      </c>
      <c r="B20" s="59"/>
      <c r="C20" s="59">
        <v>42</v>
      </c>
      <c r="D20" s="61" t="s">
        <v>50</v>
      </c>
      <c r="E20" s="62" t="s">
        <v>51</v>
      </c>
      <c r="F20" s="63">
        <v>21607</v>
      </c>
      <c r="G20" s="64">
        <f t="shared" si="0"/>
        <v>22402</v>
      </c>
      <c r="H20" s="65" t="s">
        <v>52</v>
      </c>
      <c r="I20" s="66" t="s">
        <v>38</v>
      </c>
      <c r="J20" s="67"/>
      <c r="K20" s="68"/>
      <c r="L20" s="69">
        <v>1.553287037037037E-2</v>
      </c>
      <c r="M20" s="70">
        <f t="shared" si="1"/>
        <v>0</v>
      </c>
      <c r="N20" s="70">
        <f t="shared" si="1"/>
        <v>0</v>
      </c>
      <c r="O20" s="66" t="s">
        <v>39</v>
      </c>
      <c r="P20" s="54"/>
      <c r="Q20" s="54"/>
      <c r="R20" s="54"/>
      <c r="S20" s="54"/>
      <c r="T20" s="54"/>
    </row>
    <row r="21" spans="1:20" ht="20.100000000000001" customHeight="1" x14ac:dyDescent="0.25">
      <c r="A21" s="59"/>
      <c r="B21" s="59"/>
      <c r="C21" s="59">
        <v>41</v>
      </c>
      <c r="D21" s="61" t="s">
        <v>104</v>
      </c>
      <c r="E21" s="62" t="s">
        <v>105</v>
      </c>
      <c r="F21" s="63">
        <v>24406</v>
      </c>
      <c r="G21" s="64">
        <f t="shared" si="0"/>
        <v>19603</v>
      </c>
      <c r="H21" s="65" t="s">
        <v>28</v>
      </c>
      <c r="I21" s="66" t="s">
        <v>38</v>
      </c>
      <c r="J21" s="67"/>
      <c r="K21" s="68"/>
      <c r="L21" s="69" t="s">
        <v>55</v>
      </c>
      <c r="M21" s="70"/>
      <c r="N21" s="70"/>
      <c r="O21" s="66" t="s">
        <v>39</v>
      </c>
      <c r="P21" s="54"/>
      <c r="Q21" s="54"/>
      <c r="R21" s="54"/>
      <c r="S21" s="54"/>
      <c r="T21" s="54"/>
    </row>
  </sheetData>
  <mergeCells count="28">
    <mergeCell ref="J14:J15"/>
    <mergeCell ref="K14:K15"/>
    <mergeCell ref="L14:L15"/>
    <mergeCell ref="M14:M15"/>
    <mergeCell ref="N14:N15"/>
    <mergeCell ref="O14:O15"/>
    <mergeCell ref="N7:N8"/>
    <mergeCell ref="O7:O8"/>
    <mergeCell ref="B14:B15"/>
    <mergeCell ref="C14:C15"/>
    <mergeCell ref="D14:D15"/>
    <mergeCell ref="E14:E15"/>
    <mergeCell ref="F14:F15"/>
    <mergeCell ref="G14:G15"/>
    <mergeCell ref="H14:H15"/>
    <mergeCell ref="I14:I15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0"/>
  <sheetViews>
    <sheetView workbookViewId="0">
      <selection activeCell="A4" sqref="A4"/>
    </sheetView>
  </sheetViews>
  <sheetFormatPr defaultColWidth="9.109375" defaultRowHeight="13.2" x14ac:dyDescent="0.25"/>
  <cols>
    <col min="1" max="2" width="5.44140625" style="204" customWidth="1"/>
    <col min="3" max="3" width="7.88671875" style="110" customWidth="1"/>
    <col min="4" max="4" width="12.44140625" style="110" customWidth="1"/>
    <col min="5" max="5" width="8.88671875" style="110" customWidth="1"/>
    <col min="6" max="6" width="5.44140625" style="110" customWidth="1"/>
    <col min="7" max="7" width="4.109375" style="110" bestFit="1" customWidth="1"/>
    <col min="8" max="8" width="8.44140625" style="110" customWidth="1"/>
    <col min="9" max="12" width="4.44140625" style="204" customWidth="1"/>
    <col min="13" max="17" width="5" style="204" customWidth="1"/>
    <col min="18" max="18" width="4.44140625" style="204" customWidth="1"/>
    <col min="19" max="19" width="13.33203125" style="110" bestFit="1" customWidth="1"/>
    <col min="20" max="16384" width="9.109375" style="110"/>
  </cols>
  <sheetData>
    <row r="1" spans="1:23" s="49" customFormat="1" ht="20.25" customHeight="1" x14ac:dyDescent="0.35">
      <c r="A1" s="1" t="s">
        <v>0</v>
      </c>
      <c r="B1" s="1"/>
      <c r="C1" s="2"/>
      <c r="D1" s="2"/>
      <c r="E1" s="2"/>
      <c r="F1" s="2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s="49" customFormat="1" ht="12.75" customHeight="1" x14ac:dyDescent="0.25">
      <c r="A2" s="2"/>
      <c r="B2" s="2"/>
      <c r="C2" s="6" t="s">
        <v>1</v>
      </c>
      <c r="D2" s="2"/>
      <c r="E2" s="2"/>
      <c r="F2" s="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3" s="49" customFormat="1" ht="12.75" customHeight="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3" s="49" customFormat="1" ht="20.100000000000001" customHeight="1" x14ac:dyDescent="0.25">
      <c r="A4" s="54"/>
      <c r="B4" s="54"/>
      <c r="C4" s="55" t="s">
        <v>218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3" s="49" customFormat="1" ht="2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3" s="49" customFormat="1" ht="20.100000000000001" customHeight="1" x14ac:dyDescent="0.25">
      <c r="A6" s="57"/>
      <c r="B6" s="5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8"/>
    </row>
    <row r="7" spans="1:23" s="49" customFormat="1" ht="20.100000000000001" customHeight="1" x14ac:dyDescent="0.25">
      <c r="A7" s="199" t="s">
        <v>6</v>
      </c>
      <c r="B7" s="283" t="s">
        <v>112</v>
      </c>
      <c r="C7" s="285" t="s">
        <v>8</v>
      </c>
      <c r="D7" s="287" t="s">
        <v>9</v>
      </c>
      <c r="E7" s="281" t="s">
        <v>10</v>
      </c>
      <c r="F7" s="228" t="s">
        <v>11</v>
      </c>
      <c r="G7" s="277" t="s">
        <v>12</v>
      </c>
      <c r="H7" s="277" t="s">
        <v>13</v>
      </c>
      <c r="I7" s="279" t="s">
        <v>219</v>
      </c>
      <c r="J7" s="279"/>
      <c r="K7" s="279"/>
      <c r="L7" s="279"/>
      <c r="M7" s="279"/>
      <c r="N7" s="279"/>
      <c r="O7" s="279"/>
      <c r="P7" s="279"/>
      <c r="Q7" s="279"/>
      <c r="R7" s="280" t="s">
        <v>16</v>
      </c>
      <c r="S7" s="281" t="s">
        <v>19</v>
      </c>
      <c r="T7" s="54"/>
      <c r="U7" s="54"/>
      <c r="V7" s="54"/>
      <c r="W7" s="54"/>
    </row>
    <row r="8" spans="1:23" s="49" customFormat="1" ht="15" customHeight="1" x14ac:dyDescent="0.25">
      <c r="A8" s="142" t="s">
        <v>20</v>
      </c>
      <c r="B8" s="284"/>
      <c r="C8" s="286"/>
      <c r="D8" s="288"/>
      <c r="E8" s="282"/>
      <c r="F8" s="229"/>
      <c r="G8" s="278"/>
      <c r="H8" s="278"/>
      <c r="I8" s="200">
        <v>1.05</v>
      </c>
      <c r="J8" s="200">
        <v>1.1000000000000001</v>
      </c>
      <c r="K8" s="200">
        <v>1.1499999999999999</v>
      </c>
      <c r="L8" s="200">
        <v>1.2</v>
      </c>
      <c r="M8" s="200">
        <v>1.25</v>
      </c>
      <c r="N8" s="200"/>
      <c r="O8" s="200"/>
      <c r="P8" s="200"/>
      <c r="Q8" s="200"/>
      <c r="R8" s="280"/>
      <c r="S8" s="282"/>
      <c r="T8" s="54"/>
      <c r="U8" s="54"/>
      <c r="V8" s="54"/>
      <c r="W8" s="54"/>
    </row>
    <row r="9" spans="1:23" ht="18" customHeight="1" x14ac:dyDescent="0.25">
      <c r="A9" s="201" t="s">
        <v>220</v>
      </c>
      <c r="B9" s="201">
        <v>17</v>
      </c>
      <c r="C9" s="21" t="s">
        <v>70</v>
      </c>
      <c r="D9" s="22" t="s">
        <v>71</v>
      </c>
      <c r="E9" s="202">
        <v>33373</v>
      </c>
      <c r="F9" s="64">
        <f>IF(COUNT(E9)=0,"---",44009-E9)</f>
        <v>10636</v>
      </c>
      <c r="G9" s="24" t="s">
        <v>28</v>
      </c>
      <c r="H9" s="40" t="s">
        <v>72</v>
      </c>
      <c r="I9" s="201"/>
      <c r="J9" s="201" t="s">
        <v>221</v>
      </c>
      <c r="K9" s="201" t="s">
        <v>221</v>
      </c>
      <c r="L9" s="42" t="s">
        <v>222</v>
      </c>
      <c r="M9" s="42"/>
      <c r="N9" s="42"/>
      <c r="O9" s="42"/>
      <c r="P9" s="42"/>
      <c r="Q9" s="42"/>
      <c r="R9" s="203" t="s">
        <v>223</v>
      </c>
      <c r="S9" s="135" t="s">
        <v>73</v>
      </c>
    </row>
    <row r="10" spans="1:23" ht="18" customHeight="1" x14ac:dyDescent="0.25">
      <c r="A10" s="201" t="s">
        <v>224</v>
      </c>
      <c r="B10" s="201">
        <v>34</v>
      </c>
      <c r="C10" s="21" t="s">
        <v>80</v>
      </c>
      <c r="D10" s="22" t="s">
        <v>81</v>
      </c>
      <c r="E10" s="202">
        <v>30163</v>
      </c>
      <c r="F10" s="64">
        <f>IF(COUNT(E10)=0,"---",44009-E10)</f>
        <v>13846</v>
      </c>
      <c r="G10" s="24" t="s">
        <v>76</v>
      </c>
      <c r="H10" s="40" t="s">
        <v>66</v>
      </c>
      <c r="I10" s="201" t="s">
        <v>225</v>
      </c>
      <c r="J10" s="201" t="s">
        <v>221</v>
      </c>
      <c r="K10" s="201" t="s">
        <v>221</v>
      </c>
      <c r="L10" s="42" t="s">
        <v>222</v>
      </c>
      <c r="M10" s="42"/>
      <c r="N10" s="42"/>
      <c r="O10" s="42"/>
      <c r="P10" s="42"/>
      <c r="Q10" s="42"/>
      <c r="R10" s="203" t="s">
        <v>223</v>
      </c>
      <c r="S10" s="135" t="s">
        <v>67</v>
      </c>
    </row>
  </sheetData>
  <mergeCells count="10">
    <mergeCell ref="H7:H8"/>
    <mergeCell ref="I7:Q7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2"/>
  <sheetViews>
    <sheetView workbookViewId="0">
      <selection activeCell="A4" sqref="A4"/>
    </sheetView>
  </sheetViews>
  <sheetFormatPr defaultColWidth="9.109375" defaultRowHeight="13.2" x14ac:dyDescent="0.25"/>
  <cols>
    <col min="1" max="2" width="5.44140625" style="204" customWidth="1"/>
    <col min="3" max="3" width="8.5546875" style="110" customWidth="1"/>
    <col min="4" max="4" width="11.109375" style="110" customWidth="1"/>
    <col min="5" max="5" width="8.88671875" style="110" customWidth="1"/>
    <col min="6" max="7" width="4.109375" style="110" customWidth="1"/>
    <col min="8" max="8" width="10.109375" style="110" customWidth="1"/>
    <col min="9" max="16" width="4.44140625" style="204" customWidth="1"/>
    <col min="17" max="17" width="5" style="204" customWidth="1"/>
    <col min="18" max="18" width="5.88671875" style="49" customWidth="1"/>
    <col min="19" max="19" width="9.6640625" style="110" bestFit="1" customWidth="1"/>
    <col min="20" max="16384" width="9.109375" style="110"/>
  </cols>
  <sheetData>
    <row r="1" spans="1:23" s="49" customFormat="1" ht="20.25" customHeight="1" x14ac:dyDescent="0.35">
      <c r="A1" s="1" t="s">
        <v>0</v>
      </c>
      <c r="B1" s="1"/>
      <c r="C1" s="2"/>
      <c r="D1" s="2"/>
      <c r="E1" s="2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3" s="49" customFormat="1" ht="12.75" customHeight="1" x14ac:dyDescent="0.25">
      <c r="A2" s="2"/>
      <c r="B2" s="2"/>
      <c r="C2" s="6" t="s">
        <v>1</v>
      </c>
      <c r="D2" s="2"/>
      <c r="E2" s="2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3" s="49" customFormat="1" ht="12.75" customHeight="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3" s="49" customFormat="1" ht="20.100000000000001" customHeight="1" x14ac:dyDescent="0.25">
      <c r="A4" s="54"/>
      <c r="B4" s="54"/>
      <c r="C4" s="55" t="s">
        <v>226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3" s="49" customFormat="1" ht="2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3" s="49" customFormat="1" ht="20.100000000000001" customHeight="1" x14ac:dyDescent="0.25">
      <c r="A6" s="57"/>
      <c r="B6" s="5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8"/>
    </row>
    <row r="7" spans="1:23" s="49" customFormat="1" ht="20.100000000000001" customHeight="1" x14ac:dyDescent="0.25">
      <c r="A7" s="199" t="s">
        <v>6</v>
      </c>
      <c r="B7" s="283" t="s">
        <v>112</v>
      </c>
      <c r="C7" s="285" t="s">
        <v>8</v>
      </c>
      <c r="D7" s="287" t="s">
        <v>9</v>
      </c>
      <c r="E7" s="281" t="s">
        <v>10</v>
      </c>
      <c r="F7" s="228" t="s">
        <v>11</v>
      </c>
      <c r="G7" s="277" t="s">
        <v>12</v>
      </c>
      <c r="H7" s="277" t="s">
        <v>13</v>
      </c>
      <c r="I7" s="279" t="s">
        <v>219</v>
      </c>
      <c r="J7" s="279"/>
      <c r="K7" s="279"/>
      <c r="L7" s="279"/>
      <c r="M7" s="279"/>
      <c r="N7" s="279"/>
      <c r="O7" s="279"/>
      <c r="P7" s="279"/>
      <c r="Q7" s="279"/>
      <c r="R7" s="280" t="s">
        <v>16</v>
      </c>
      <c r="S7" s="281" t="s">
        <v>19</v>
      </c>
      <c r="T7" s="54"/>
      <c r="U7" s="54"/>
      <c r="V7" s="54"/>
      <c r="W7" s="54"/>
    </row>
    <row r="8" spans="1:23" s="49" customFormat="1" ht="15" customHeight="1" x14ac:dyDescent="0.25">
      <c r="A8" s="142" t="s">
        <v>20</v>
      </c>
      <c r="B8" s="284"/>
      <c r="C8" s="286"/>
      <c r="D8" s="288"/>
      <c r="E8" s="282"/>
      <c r="F8" s="229"/>
      <c r="G8" s="278"/>
      <c r="H8" s="278"/>
      <c r="I8" s="200">
        <v>1.1499999999999999</v>
      </c>
      <c r="J8" s="200">
        <v>1.2</v>
      </c>
      <c r="K8" s="200">
        <v>1.25</v>
      </c>
      <c r="L8" s="200">
        <v>1.3</v>
      </c>
      <c r="M8" s="200">
        <v>1.35</v>
      </c>
      <c r="N8" s="200"/>
      <c r="O8" s="200"/>
      <c r="P8" s="200"/>
      <c r="Q8" s="200"/>
      <c r="R8" s="280"/>
      <c r="S8" s="282"/>
      <c r="T8" s="54"/>
      <c r="U8" s="54"/>
      <c r="V8" s="54"/>
      <c r="W8" s="54"/>
    </row>
    <row r="9" spans="1:23" s="98" customFormat="1" ht="18" customHeight="1" x14ac:dyDescent="0.3">
      <c r="A9" s="59">
        <v>1</v>
      </c>
      <c r="B9" s="205">
        <v>26</v>
      </c>
      <c r="C9" s="182" t="s">
        <v>168</v>
      </c>
      <c r="D9" s="183" t="s">
        <v>167</v>
      </c>
      <c r="E9" s="128">
        <v>34322</v>
      </c>
      <c r="F9" s="64">
        <f>IF(COUNT(E9)=0,"---",44009-E9)</f>
        <v>9687</v>
      </c>
      <c r="G9" s="65" t="s">
        <v>28</v>
      </c>
      <c r="H9" s="66" t="s">
        <v>33</v>
      </c>
      <c r="I9" s="206" t="s">
        <v>221</v>
      </c>
      <c r="J9" s="206" t="s">
        <v>221</v>
      </c>
      <c r="K9" s="206" t="s">
        <v>150</v>
      </c>
      <c r="L9" s="206" t="s">
        <v>221</v>
      </c>
      <c r="M9" s="206" t="s">
        <v>150</v>
      </c>
      <c r="N9" s="206"/>
      <c r="O9" s="206"/>
      <c r="P9" s="206"/>
      <c r="Q9" s="206"/>
      <c r="R9" s="207">
        <v>1.3</v>
      </c>
      <c r="S9" s="184" t="s">
        <v>34</v>
      </c>
      <c r="T9" s="54"/>
      <c r="U9" s="54"/>
      <c r="V9" s="54"/>
      <c r="W9" s="54"/>
    </row>
    <row r="10" spans="1:23" s="98" customFormat="1" ht="18" customHeight="1" x14ac:dyDescent="0.3">
      <c r="A10" s="59">
        <v>2</v>
      </c>
      <c r="B10" s="205">
        <v>13</v>
      </c>
      <c r="C10" s="182" t="s">
        <v>172</v>
      </c>
      <c r="D10" s="183" t="s">
        <v>199</v>
      </c>
      <c r="E10" s="128">
        <v>25190</v>
      </c>
      <c r="F10" s="64">
        <f>IF(COUNT(E10)=0,"---",44009-E10)</f>
        <v>18819</v>
      </c>
      <c r="G10" s="65" t="s">
        <v>227</v>
      </c>
      <c r="H10" s="66" t="s">
        <v>29</v>
      </c>
      <c r="I10" s="206"/>
      <c r="J10" s="206" t="s">
        <v>221</v>
      </c>
      <c r="K10" s="206" t="s">
        <v>221</v>
      </c>
      <c r="L10" s="206" t="s">
        <v>150</v>
      </c>
      <c r="M10" s="206"/>
      <c r="N10" s="206"/>
      <c r="O10" s="206"/>
      <c r="P10" s="206"/>
      <c r="Q10" s="206"/>
      <c r="R10" s="207">
        <v>1.25</v>
      </c>
      <c r="S10" s="184" t="s">
        <v>228</v>
      </c>
      <c r="T10" s="54"/>
      <c r="U10" s="54"/>
      <c r="V10" s="54"/>
      <c r="W10" s="54"/>
    </row>
    <row r="11" spans="1:23" s="98" customFormat="1" ht="18" customHeight="1" x14ac:dyDescent="0.3">
      <c r="A11" s="59">
        <v>3</v>
      </c>
      <c r="B11" s="205">
        <v>8</v>
      </c>
      <c r="C11" s="182" t="s">
        <v>198</v>
      </c>
      <c r="D11" s="183" t="s">
        <v>199</v>
      </c>
      <c r="E11" s="128">
        <v>28768</v>
      </c>
      <c r="F11" s="64">
        <f>IF(COUNT(E11)=0,"---",44009-E11)</f>
        <v>15241</v>
      </c>
      <c r="G11" s="65" t="s">
        <v>25</v>
      </c>
      <c r="H11" s="66" t="s">
        <v>29</v>
      </c>
      <c r="I11" s="206"/>
      <c r="J11" s="206" t="s">
        <v>221</v>
      </c>
      <c r="K11" s="206" t="s">
        <v>222</v>
      </c>
      <c r="L11" s="206"/>
      <c r="M11" s="206"/>
      <c r="N11" s="206"/>
      <c r="O11" s="206"/>
      <c r="P11" s="206"/>
      <c r="Q11" s="206"/>
      <c r="R11" s="207">
        <v>1.2</v>
      </c>
      <c r="S11" s="184" t="s">
        <v>173</v>
      </c>
      <c r="T11" s="54"/>
      <c r="U11" s="54"/>
      <c r="V11" s="54"/>
      <c r="W11" s="54"/>
    </row>
    <row r="12" spans="1:23" s="98" customFormat="1" ht="18" customHeight="1" x14ac:dyDescent="0.3">
      <c r="A12" s="59"/>
      <c r="B12" s="205">
        <v>33</v>
      </c>
      <c r="C12" s="182" t="s">
        <v>172</v>
      </c>
      <c r="D12" s="183" t="s">
        <v>171</v>
      </c>
      <c r="E12" s="128">
        <v>35360</v>
      </c>
      <c r="F12" s="64">
        <f>IF(COUNT(E12)=0,"---",44009-E12)</f>
        <v>8649</v>
      </c>
      <c r="G12" s="65" t="s">
        <v>28</v>
      </c>
      <c r="H12" s="66" t="s">
        <v>66</v>
      </c>
      <c r="I12" s="206"/>
      <c r="J12" s="206"/>
      <c r="K12" s="206"/>
      <c r="L12" s="206"/>
      <c r="M12" s="206"/>
      <c r="N12" s="206"/>
      <c r="O12" s="206"/>
      <c r="P12" s="206"/>
      <c r="Q12" s="206"/>
      <c r="R12" s="207" t="s">
        <v>55</v>
      </c>
      <c r="S12" s="184" t="s">
        <v>67</v>
      </c>
      <c r="T12" s="54"/>
      <c r="U12" s="54"/>
      <c r="V12" s="54"/>
      <c r="W12" s="54"/>
    </row>
  </sheetData>
  <mergeCells count="10">
    <mergeCell ref="H7:H8"/>
    <mergeCell ref="I7:Q7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14"/>
  <sheetViews>
    <sheetView showZeros="0" topLeftCell="A4" zoomScale="115" zoomScaleNormal="115" workbookViewId="0">
      <selection activeCell="A4" sqref="A4"/>
    </sheetView>
  </sheetViews>
  <sheetFormatPr defaultRowHeight="13.2" x14ac:dyDescent="0.25"/>
  <cols>
    <col min="1" max="4" width="3.6640625" style="78" customWidth="1"/>
    <col min="5" max="5" width="10.5546875" style="78" customWidth="1"/>
    <col min="6" max="6" width="13.109375" style="78" customWidth="1"/>
    <col min="7" max="7" width="9" style="78" customWidth="1"/>
    <col min="8" max="8" width="5" style="78" customWidth="1"/>
    <col min="9" max="9" width="4" style="78" customWidth="1"/>
    <col min="10" max="10" width="7.5546875" style="78" customWidth="1"/>
    <col min="11" max="11" width="4.44140625" style="78" customWidth="1"/>
    <col min="12" max="12" width="5.6640625" style="78" customWidth="1"/>
    <col min="13" max="14" width="4.5546875" style="78" customWidth="1"/>
    <col min="15" max="15" width="4.44140625" style="78" customWidth="1"/>
    <col min="16" max="19" width="4.5546875" style="78" customWidth="1"/>
    <col min="20" max="20" width="6.88671875" style="78" customWidth="1"/>
    <col min="21" max="21" width="6.5546875" style="78" customWidth="1"/>
    <col min="22" max="22" width="5.5546875" style="78" customWidth="1"/>
    <col min="23" max="23" width="13.44140625" style="78" bestFit="1" customWidth="1"/>
    <col min="24" max="26" width="9.5546875" style="78" customWidth="1"/>
    <col min="27" max="16384" width="8.88671875" style="78"/>
  </cols>
  <sheetData>
    <row r="1" spans="1:26" ht="20.25" customHeight="1" x14ac:dyDescent="0.35">
      <c r="A1" s="1" t="s">
        <v>0</v>
      </c>
      <c r="B1" s="1"/>
      <c r="C1" s="1"/>
      <c r="D1" s="1"/>
      <c r="E1" s="2"/>
      <c r="F1" s="2"/>
      <c r="G1" s="2"/>
      <c r="H1" s="3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6" ht="13.35" customHeight="1" x14ac:dyDescent="0.25">
      <c r="A2" s="2"/>
      <c r="B2" s="2"/>
      <c r="C2" s="2"/>
      <c r="D2" s="2"/>
      <c r="E2" s="6" t="s">
        <v>180</v>
      </c>
      <c r="F2" s="2"/>
      <c r="G2" s="2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6" ht="12.75" customHeight="1" x14ac:dyDescent="0.25"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6" ht="20.100000000000001" customHeight="1" x14ac:dyDescent="0.25">
      <c r="A4" s="80"/>
      <c r="B4" s="80"/>
      <c r="C4" s="80"/>
      <c r="D4" s="80"/>
      <c r="E4" s="81" t="s">
        <v>229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.1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 x14ac:dyDescent="0.25">
      <c r="A6" s="82"/>
      <c r="B6" s="82"/>
      <c r="C6" s="82"/>
      <c r="D6" s="8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3"/>
      <c r="U6" s="83"/>
      <c r="V6" s="83"/>
      <c r="W6" s="80"/>
      <c r="X6" s="80"/>
      <c r="Y6" s="80"/>
      <c r="Z6" s="80"/>
    </row>
    <row r="7" spans="1:26" ht="13.8" x14ac:dyDescent="0.25">
      <c r="A7" s="291" t="s">
        <v>6</v>
      </c>
      <c r="B7" s="292"/>
      <c r="C7" s="293"/>
      <c r="D7" s="140" t="s">
        <v>112</v>
      </c>
      <c r="E7" s="294" t="s">
        <v>8</v>
      </c>
      <c r="F7" s="290" t="s">
        <v>9</v>
      </c>
      <c r="G7" s="257" t="s">
        <v>10</v>
      </c>
      <c r="H7" s="242" t="s">
        <v>11</v>
      </c>
      <c r="I7" s="290" t="s">
        <v>12</v>
      </c>
      <c r="J7" s="290" t="s">
        <v>13</v>
      </c>
      <c r="K7" s="290" t="s">
        <v>14</v>
      </c>
      <c r="L7" s="243" t="s">
        <v>15</v>
      </c>
      <c r="M7" s="257" t="s">
        <v>113</v>
      </c>
      <c r="N7" s="257"/>
      <c r="O7" s="257"/>
      <c r="P7" s="257"/>
      <c r="Q7" s="257"/>
      <c r="R7" s="257"/>
      <c r="S7" s="257"/>
      <c r="T7" s="256" t="s">
        <v>16</v>
      </c>
      <c r="U7" s="257" t="s">
        <v>17</v>
      </c>
      <c r="V7" s="241" t="s">
        <v>18</v>
      </c>
      <c r="W7" s="289" t="s">
        <v>19</v>
      </c>
    </row>
    <row r="8" spans="1:26" ht="13.8" x14ac:dyDescent="0.25">
      <c r="A8" s="139" t="s">
        <v>20</v>
      </c>
      <c r="B8" s="18" t="s">
        <v>21</v>
      </c>
      <c r="C8" s="19" t="s">
        <v>22</v>
      </c>
      <c r="D8" s="187"/>
      <c r="E8" s="294"/>
      <c r="F8" s="290"/>
      <c r="G8" s="257"/>
      <c r="H8" s="242"/>
      <c r="I8" s="290"/>
      <c r="J8" s="290"/>
      <c r="K8" s="290"/>
      <c r="L8" s="243"/>
      <c r="M8" s="86">
        <v>1</v>
      </c>
      <c r="N8" s="86">
        <v>2</v>
      </c>
      <c r="O8" s="86">
        <v>3</v>
      </c>
      <c r="P8" s="86" t="s">
        <v>115</v>
      </c>
      <c r="Q8" s="86">
        <v>4</v>
      </c>
      <c r="R8" s="86">
        <v>5</v>
      </c>
      <c r="S8" s="86">
        <v>6</v>
      </c>
      <c r="T8" s="256"/>
      <c r="U8" s="257"/>
      <c r="V8" s="241"/>
      <c r="W8" s="289"/>
    </row>
    <row r="9" spans="1:26" ht="20.100000000000001" customHeight="1" x14ac:dyDescent="0.25">
      <c r="A9" s="188">
        <v>1</v>
      </c>
      <c r="B9" s="189"/>
      <c r="C9" s="189"/>
      <c r="D9" s="188">
        <v>17</v>
      </c>
      <c r="E9" s="123" t="s">
        <v>70</v>
      </c>
      <c r="F9" s="122" t="s">
        <v>71</v>
      </c>
      <c r="G9" s="121">
        <v>33373</v>
      </c>
      <c r="H9" s="120">
        <f t="shared" ref="H9:H14" si="0">IF(COUNT(G9)=0,"---",44009-G9)</f>
        <v>10636</v>
      </c>
      <c r="I9" s="119" t="s">
        <v>28</v>
      </c>
      <c r="J9" s="118" t="s">
        <v>72</v>
      </c>
      <c r="K9" s="169">
        <v>1</v>
      </c>
      <c r="L9" s="153"/>
      <c r="M9" s="114">
        <v>4.34</v>
      </c>
      <c r="N9" s="114">
        <v>3.77</v>
      </c>
      <c r="O9" s="114">
        <v>4.3</v>
      </c>
      <c r="P9" s="190"/>
      <c r="Q9" s="114">
        <v>4.26</v>
      </c>
      <c r="R9" s="114">
        <v>4.41</v>
      </c>
      <c r="S9" s="114">
        <v>4.1100000000000003</v>
      </c>
      <c r="T9" s="191">
        <f>MAX(M9:O9:Q9:S9)</f>
        <v>4.41</v>
      </c>
      <c r="U9" s="29">
        <f t="shared" ref="U9:V14" si="1">T9*K9</f>
        <v>4.41</v>
      </c>
      <c r="V9" s="192">
        <f t="shared" si="1"/>
        <v>0</v>
      </c>
      <c r="W9" s="113" t="s">
        <v>73</v>
      </c>
      <c r="X9" s="80"/>
      <c r="Y9" s="80"/>
      <c r="Z9" s="80"/>
    </row>
    <row r="10" spans="1:26" ht="20.100000000000001" customHeight="1" x14ac:dyDescent="0.25">
      <c r="A10" s="188">
        <v>2</v>
      </c>
      <c r="B10" s="189"/>
      <c r="C10" s="189"/>
      <c r="D10" s="188">
        <v>24</v>
      </c>
      <c r="E10" s="123" t="s">
        <v>82</v>
      </c>
      <c r="F10" s="122" t="s">
        <v>83</v>
      </c>
      <c r="G10" s="121">
        <v>37217</v>
      </c>
      <c r="H10" s="120">
        <f t="shared" si="0"/>
        <v>6792</v>
      </c>
      <c r="I10" s="119" t="s">
        <v>28</v>
      </c>
      <c r="J10" s="118" t="s">
        <v>33</v>
      </c>
      <c r="K10" s="169">
        <v>1</v>
      </c>
      <c r="L10" s="153"/>
      <c r="M10" s="114">
        <v>3.41</v>
      </c>
      <c r="N10" s="114" t="s">
        <v>132</v>
      </c>
      <c r="O10" s="114">
        <v>3.62</v>
      </c>
      <c r="P10" s="190"/>
      <c r="Q10" s="114">
        <v>3.3</v>
      </c>
      <c r="R10" s="114">
        <v>3.66</v>
      </c>
      <c r="S10" s="114">
        <v>3.69</v>
      </c>
      <c r="T10" s="191">
        <f>MAX(M10:O10:Q10:S10)</f>
        <v>3.69</v>
      </c>
      <c r="U10" s="29">
        <f t="shared" si="1"/>
        <v>3.69</v>
      </c>
      <c r="V10" s="192">
        <f t="shared" si="1"/>
        <v>0</v>
      </c>
      <c r="W10" s="113" t="s">
        <v>34</v>
      </c>
      <c r="X10" s="80"/>
      <c r="Y10" s="80"/>
      <c r="Z10" s="80"/>
    </row>
    <row r="11" spans="1:26" ht="20.100000000000001" customHeight="1" x14ac:dyDescent="0.25">
      <c r="A11" s="188">
        <v>3</v>
      </c>
      <c r="B11" s="189"/>
      <c r="C11" s="19">
        <v>2</v>
      </c>
      <c r="D11" s="188">
        <v>34</v>
      </c>
      <c r="E11" s="123" t="s">
        <v>80</v>
      </c>
      <c r="F11" s="122" t="s">
        <v>81</v>
      </c>
      <c r="G11" s="121">
        <v>30163</v>
      </c>
      <c r="H11" s="120">
        <f t="shared" si="0"/>
        <v>13846</v>
      </c>
      <c r="I11" s="119" t="s">
        <v>76</v>
      </c>
      <c r="J11" s="118" t="s">
        <v>66</v>
      </c>
      <c r="K11" s="169">
        <v>1</v>
      </c>
      <c r="L11" s="153">
        <v>1.0636000000000001</v>
      </c>
      <c r="M11" s="114">
        <v>3.18</v>
      </c>
      <c r="N11" s="114" t="s">
        <v>132</v>
      </c>
      <c r="O11" s="114">
        <v>3.37</v>
      </c>
      <c r="P11" s="190"/>
      <c r="Q11" s="114">
        <v>3.41</v>
      </c>
      <c r="R11" s="114">
        <v>3.52</v>
      </c>
      <c r="S11" s="114">
        <v>3.44</v>
      </c>
      <c r="T11" s="191">
        <f>MAX(M11:O11:Q11:S11)</f>
        <v>3.52</v>
      </c>
      <c r="U11" s="29">
        <f t="shared" si="1"/>
        <v>3.52</v>
      </c>
      <c r="V11" s="192">
        <f t="shared" si="1"/>
        <v>3.7438720000000005</v>
      </c>
      <c r="W11" s="113" t="s">
        <v>67</v>
      </c>
      <c r="X11" s="80"/>
      <c r="Y11" s="80"/>
      <c r="Z11" s="80"/>
    </row>
    <row r="12" spans="1:26" ht="20.100000000000001" customHeight="1" x14ac:dyDescent="0.25">
      <c r="A12" s="188">
        <v>4</v>
      </c>
      <c r="B12" s="18">
        <v>1</v>
      </c>
      <c r="C12" s="189"/>
      <c r="D12" s="188">
        <v>47</v>
      </c>
      <c r="E12" s="123" t="s">
        <v>116</v>
      </c>
      <c r="F12" s="122" t="s">
        <v>117</v>
      </c>
      <c r="G12" s="121">
        <v>38438</v>
      </c>
      <c r="H12" s="120">
        <f t="shared" si="0"/>
        <v>5571</v>
      </c>
      <c r="I12" s="119" t="s">
        <v>76</v>
      </c>
      <c r="J12" s="118" t="s">
        <v>38</v>
      </c>
      <c r="K12" s="169">
        <v>1</v>
      </c>
      <c r="L12" s="153"/>
      <c r="M12" s="114" t="s">
        <v>132</v>
      </c>
      <c r="N12" s="114">
        <v>3.35</v>
      </c>
      <c r="O12" s="114">
        <v>2.6</v>
      </c>
      <c r="P12" s="190"/>
      <c r="Q12" s="114">
        <v>2.66</v>
      </c>
      <c r="R12" s="114">
        <v>2.67</v>
      </c>
      <c r="S12" s="114">
        <v>2.66</v>
      </c>
      <c r="T12" s="191">
        <f>MAX(M12:O12:Q12:S12)</f>
        <v>3.35</v>
      </c>
      <c r="U12" s="29">
        <f t="shared" si="1"/>
        <v>3.35</v>
      </c>
      <c r="V12" s="192">
        <f t="shared" si="1"/>
        <v>0</v>
      </c>
      <c r="W12" s="113" t="s">
        <v>39</v>
      </c>
      <c r="X12" s="80"/>
      <c r="Y12" s="80"/>
      <c r="Z12" s="80"/>
    </row>
    <row r="13" spans="1:26" ht="20.100000000000001" customHeight="1" x14ac:dyDescent="0.25">
      <c r="A13" s="188">
        <v>5</v>
      </c>
      <c r="B13" s="18">
        <v>2</v>
      </c>
      <c r="C13" s="189"/>
      <c r="D13" s="188">
        <v>29</v>
      </c>
      <c r="E13" s="123" t="s">
        <v>68</v>
      </c>
      <c r="F13" s="122" t="s">
        <v>69</v>
      </c>
      <c r="G13" s="121">
        <v>39934</v>
      </c>
      <c r="H13" s="120">
        <f t="shared" si="0"/>
        <v>4075</v>
      </c>
      <c r="I13" s="119" t="s">
        <v>28</v>
      </c>
      <c r="J13" s="118" t="s">
        <v>33</v>
      </c>
      <c r="K13" s="169">
        <v>1</v>
      </c>
      <c r="L13" s="153"/>
      <c r="M13" s="114">
        <v>3.04</v>
      </c>
      <c r="N13" s="114">
        <v>3.33</v>
      </c>
      <c r="O13" s="114">
        <v>3.27</v>
      </c>
      <c r="P13" s="190"/>
      <c r="Q13" s="114">
        <v>3.23</v>
      </c>
      <c r="R13" s="114">
        <v>3.11</v>
      </c>
      <c r="S13" s="114" t="s">
        <v>132</v>
      </c>
      <c r="T13" s="191">
        <f>MAX(M13:O13:Q13:S13)</f>
        <v>3.33</v>
      </c>
      <c r="U13" s="29">
        <f t="shared" si="1"/>
        <v>3.33</v>
      </c>
      <c r="V13" s="192">
        <f t="shared" si="1"/>
        <v>0</v>
      </c>
      <c r="W13" s="113" t="s">
        <v>34</v>
      </c>
      <c r="X13" s="80"/>
      <c r="Y13" s="80"/>
      <c r="Z13" s="80"/>
    </row>
    <row r="14" spans="1:26" ht="20.100000000000001" customHeight="1" x14ac:dyDescent="0.25">
      <c r="A14" s="188">
        <v>6</v>
      </c>
      <c r="B14" s="189"/>
      <c r="C14" s="19">
        <v>1</v>
      </c>
      <c r="D14" s="188">
        <v>37</v>
      </c>
      <c r="E14" s="123" t="s">
        <v>86</v>
      </c>
      <c r="F14" s="122" t="s">
        <v>87</v>
      </c>
      <c r="G14" s="121">
        <v>21128</v>
      </c>
      <c r="H14" s="120">
        <f t="shared" si="0"/>
        <v>22881</v>
      </c>
      <c r="I14" s="119" t="s">
        <v>28</v>
      </c>
      <c r="J14" s="118" t="s">
        <v>66</v>
      </c>
      <c r="K14" s="169">
        <v>1</v>
      </c>
      <c r="L14" s="153">
        <v>1.5069999999999999</v>
      </c>
      <c r="M14" s="114">
        <v>2.17</v>
      </c>
      <c r="N14" s="114">
        <v>2.3199999999999998</v>
      </c>
      <c r="O14" s="114" t="s">
        <v>132</v>
      </c>
      <c r="P14" s="190"/>
      <c r="Q14" s="114" t="s">
        <v>132</v>
      </c>
      <c r="R14" s="114">
        <v>2.5299999999999998</v>
      </c>
      <c r="S14" s="114">
        <v>2.35</v>
      </c>
      <c r="T14" s="191">
        <f>MAX(M14:O14:Q14:S14)</f>
        <v>2.5299999999999998</v>
      </c>
      <c r="U14" s="29">
        <f t="shared" si="1"/>
        <v>2.5299999999999998</v>
      </c>
      <c r="V14" s="192">
        <f t="shared" si="1"/>
        <v>3.8127099999999996</v>
      </c>
      <c r="W14" s="113" t="s">
        <v>67</v>
      </c>
      <c r="X14" s="80"/>
      <c r="Y14" s="80"/>
      <c r="Z14" s="80"/>
    </row>
  </sheetData>
  <mergeCells count="14">
    <mergeCell ref="J7:J8"/>
    <mergeCell ref="K7:K8"/>
    <mergeCell ref="A7:C7"/>
    <mergeCell ref="E7:E8"/>
    <mergeCell ref="F7:F8"/>
    <mergeCell ref="G7:G8"/>
    <mergeCell ref="H7:H8"/>
    <mergeCell ref="I7:I8"/>
    <mergeCell ref="W7:W8"/>
    <mergeCell ref="L7:L8"/>
    <mergeCell ref="M7:S7"/>
    <mergeCell ref="T7:T8"/>
    <mergeCell ref="U7:U8"/>
    <mergeCell ref="V7:V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9"/>
  <sheetViews>
    <sheetView showZeros="0" zoomScale="115" zoomScaleNormal="115" workbookViewId="0">
      <selection activeCell="A4" sqref="A4"/>
    </sheetView>
  </sheetViews>
  <sheetFormatPr defaultRowHeight="13.2" x14ac:dyDescent="0.25"/>
  <cols>
    <col min="1" max="4" width="3.6640625" style="78" customWidth="1"/>
    <col min="5" max="5" width="10.5546875" style="78" customWidth="1"/>
    <col min="6" max="6" width="13.109375" style="78" customWidth="1"/>
    <col min="7" max="7" width="9" style="78" customWidth="1"/>
    <col min="8" max="8" width="5" style="78" customWidth="1"/>
    <col min="9" max="9" width="4" style="78" customWidth="1"/>
    <col min="10" max="10" width="7.5546875" style="78" customWidth="1"/>
    <col min="11" max="11" width="4.44140625" style="78" customWidth="1"/>
    <col min="12" max="12" width="5.6640625" style="78" customWidth="1"/>
    <col min="13" max="14" width="4.5546875" style="78" customWidth="1"/>
    <col min="15" max="15" width="4.44140625" style="78" customWidth="1"/>
    <col min="16" max="16" width="4.5546875" style="78" hidden="1" customWidth="1"/>
    <col min="17" max="19" width="4.5546875" style="78" customWidth="1"/>
    <col min="20" max="20" width="6.88671875" style="78" customWidth="1"/>
    <col min="21" max="21" width="7.109375" style="78" customWidth="1"/>
    <col min="22" max="22" width="5.5546875" style="78" customWidth="1"/>
    <col min="23" max="23" width="13.44140625" style="78" bestFit="1" customWidth="1"/>
    <col min="24" max="26" width="9.5546875" style="78" customWidth="1"/>
    <col min="27" max="16384" width="8.88671875" style="78"/>
  </cols>
  <sheetData>
    <row r="1" spans="1:26" ht="20.25" customHeight="1" x14ac:dyDescent="0.35">
      <c r="A1" s="1" t="s">
        <v>0</v>
      </c>
      <c r="B1" s="1"/>
      <c r="C1" s="1"/>
      <c r="D1" s="1"/>
      <c r="E1" s="2"/>
      <c r="F1" s="2"/>
      <c r="G1" s="2"/>
      <c r="H1" s="3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6" ht="13.35" customHeight="1" x14ac:dyDescent="0.25">
      <c r="A2" s="2"/>
      <c r="B2" s="2"/>
      <c r="C2" s="2"/>
      <c r="D2" s="2"/>
      <c r="E2" s="6" t="s">
        <v>180</v>
      </c>
      <c r="F2" s="2"/>
      <c r="G2" s="2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6" ht="12.75" customHeight="1" x14ac:dyDescent="0.25"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6" ht="20.100000000000001" customHeight="1" x14ac:dyDescent="0.25">
      <c r="A4" s="80"/>
      <c r="B4" s="80"/>
      <c r="C4" s="80"/>
      <c r="D4" s="80"/>
      <c r="E4" s="81" t="s">
        <v>197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.1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 x14ac:dyDescent="0.25">
      <c r="A6" s="82"/>
      <c r="B6" s="82"/>
      <c r="C6" s="82"/>
      <c r="D6" s="8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3"/>
      <c r="U6" s="83"/>
      <c r="V6" s="83"/>
      <c r="W6" s="80"/>
      <c r="X6" s="80"/>
      <c r="Y6" s="80"/>
      <c r="Z6" s="80"/>
    </row>
    <row r="7" spans="1:26" ht="13.8" x14ac:dyDescent="0.25">
      <c r="A7" s="291" t="s">
        <v>6</v>
      </c>
      <c r="B7" s="292"/>
      <c r="C7" s="293"/>
      <c r="D7" s="140" t="s">
        <v>112</v>
      </c>
      <c r="E7" s="294" t="s">
        <v>8</v>
      </c>
      <c r="F7" s="290" t="s">
        <v>9</v>
      </c>
      <c r="G7" s="257" t="s">
        <v>10</v>
      </c>
      <c r="H7" s="242" t="s">
        <v>11</v>
      </c>
      <c r="I7" s="290" t="s">
        <v>12</v>
      </c>
      <c r="J7" s="290" t="s">
        <v>13</v>
      </c>
      <c r="K7" s="290" t="s">
        <v>14</v>
      </c>
      <c r="L7" s="243" t="s">
        <v>15</v>
      </c>
      <c r="M7" s="257" t="s">
        <v>113</v>
      </c>
      <c r="N7" s="257"/>
      <c r="O7" s="257"/>
      <c r="P7" s="257"/>
      <c r="Q7" s="257"/>
      <c r="R7" s="257"/>
      <c r="S7" s="257"/>
      <c r="T7" s="256" t="s">
        <v>16</v>
      </c>
      <c r="U7" s="257" t="s">
        <v>17</v>
      </c>
      <c r="V7" s="241" t="s">
        <v>18</v>
      </c>
      <c r="W7" s="289" t="s">
        <v>19</v>
      </c>
    </row>
    <row r="8" spans="1:26" ht="13.8" x14ac:dyDescent="0.25">
      <c r="A8" s="139" t="s">
        <v>20</v>
      </c>
      <c r="B8" s="18" t="s">
        <v>21</v>
      </c>
      <c r="C8" s="19" t="s">
        <v>22</v>
      </c>
      <c r="D8" s="187"/>
      <c r="E8" s="294"/>
      <c r="F8" s="290"/>
      <c r="G8" s="257"/>
      <c r="H8" s="242"/>
      <c r="I8" s="290"/>
      <c r="J8" s="290"/>
      <c r="K8" s="290"/>
      <c r="L8" s="243"/>
      <c r="M8" s="86">
        <v>1</v>
      </c>
      <c r="N8" s="86">
        <v>2</v>
      </c>
      <c r="O8" s="86">
        <v>3</v>
      </c>
      <c r="P8" s="86" t="s">
        <v>115</v>
      </c>
      <c r="Q8" s="86">
        <v>4</v>
      </c>
      <c r="R8" s="86">
        <v>5</v>
      </c>
      <c r="S8" s="86">
        <v>6</v>
      </c>
      <c r="T8" s="256"/>
      <c r="U8" s="257"/>
      <c r="V8" s="241"/>
      <c r="W8" s="289"/>
    </row>
    <row r="9" spans="1:26" ht="20.100000000000001" customHeight="1" x14ac:dyDescent="0.25">
      <c r="A9" s="188">
        <v>1</v>
      </c>
      <c r="B9" s="189"/>
      <c r="C9" s="189"/>
      <c r="D9" s="188">
        <v>9</v>
      </c>
      <c r="E9" s="123" t="s">
        <v>53</v>
      </c>
      <c r="F9" s="122" t="s">
        <v>54</v>
      </c>
      <c r="G9" s="121">
        <v>34926</v>
      </c>
      <c r="H9" s="120">
        <f t="shared" ref="H9:H19" si="0">IF(COUNT(G9)=0,"---",44009-G9)</f>
        <v>9083</v>
      </c>
      <c r="I9" s="153" t="s">
        <v>43</v>
      </c>
      <c r="J9" s="118" t="s">
        <v>29</v>
      </c>
      <c r="K9" s="153">
        <v>1.1000000000000001</v>
      </c>
      <c r="L9" s="153"/>
      <c r="M9" s="114">
        <v>2.9</v>
      </c>
      <c r="N9" s="114">
        <v>5.3</v>
      </c>
      <c r="O9" s="114">
        <v>5.01</v>
      </c>
      <c r="P9" s="190"/>
      <c r="Q9" s="114">
        <v>5.45</v>
      </c>
      <c r="R9" s="114" t="s">
        <v>132</v>
      </c>
      <c r="S9" s="114">
        <v>5.53</v>
      </c>
      <c r="T9" s="191">
        <f>MAX(M9:O9:Q9:S9)</f>
        <v>5.53</v>
      </c>
      <c r="U9" s="29">
        <f t="shared" ref="U9:U16" si="1">T9*K9</f>
        <v>6.0830000000000011</v>
      </c>
      <c r="V9" s="192">
        <f t="shared" ref="V9:V16" si="2">L9*U9</f>
        <v>0</v>
      </c>
      <c r="W9" s="113" t="s">
        <v>30</v>
      </c>
      <c r="X9" s="80"/>
      <c r="Y9" s="80"/>
      <c r="Z9" s="80"/>
    </row>
    <row r="10" spans="1:26" ht="20.100000000000001" customHeight="1" x14ac:dyDescent="0.25">
      <c r="A10" s="188">
        <v>2</v>
      </c>
      <c r="B10" s="189"/>
      <c r="C10" s="189"/>
      <c r="D10" s="188">
        <v>26</v>
      </c>
      <c r="E10" s="123" t="s">
        <v>168</v>
      </c>
      <c r="F10" s="122" t="s">
        <v>167</v>
      </c>
      <c r="G10" s="121">
        <v>34322</v>
      </c>
      <c r="H10" s="120">
        <f t="shared" si="0"/>
        <v>9687</v>
      </c>
      <c r="I10" s="153" t="s">
        <v>28</v>
      </c>
      <c r="J10" s="118" t="s">
        <v>33</v>
      </c>
      <c r="K10" s="193">
        <v>1</v>
      </c>
      <c r="L10" s="153"/>
      <c r="M10" s="114" t="s">
        <v>132</v>
      </c>
      <c r="N10" s="114" t="s">
        <v>132</v>
      </c>
      <c r="O10" s="114">
        <v>5.4</v>
      </c>
      <c r="P10" s="190"/>
      <c r="Q10" s="114" t="s">
        <v>132</v>
      </c>
      <c r="R10" s="114">
        <v>5.54</v>
      </c>
      <c r="S10" s="114">
        <v>5.6</v>
      </c>
      <c r="T10" s="191">
        <f>MAX(M10:O10:Q10:S10)</f>
        <v>5.6</v>
      </c>
      <c r="U10" s="29">
        <f t="shared" si="1"/>
        <v>5.6</v>
      </c>
      <c r="V10" s="192">
        <f t="shared" si="2"/>
        <v>0</v>
      </c>
      <c r="W10" s="113" t="s">
        <v>34</v>
      </c>
      <c r="X10" s="80"/>
      <c r="Y10" s="80"/>
      <c r="Z10" s="80"/>
    </row>
    <row r="11" spans="1:26" ht="20.100000000000001" customHeight="1" x14ac:dyDescent="0.3">
      <c r="A11" s="188">
        <v>3</v>
      </c>
      <c r="B11" s="189"/>
      <c r="C11" s="189"/>
      <c r="D11" s="188">
        <v>12</v>
      </c>
      <c r="E11" s="123" t="s">
        <v>168</v>
      </c>
      <c r="F11" s="194" t="s">
        <v>174</v>
      </c>
      <c r="G11" s="121">
        <v>36013</v>
      </c>
      <c r="H11" s="120">
        <f t="shared" si="0"/>
        <v>7996</v>
      </c>
      <c r="I11" s="153" t="s">
        <v>25</v>
      </c>
      <c r="J11" s="118" t="s">
        <v>38</v>
      </c>
      <c r="K11" s="193">
        <v>1</v>
      </c>
      <c r="L11" s="153"/>
      <c r="M11" s="114" t="s">
        <v>132</v>
      </c>
      <c r="N11" s="114">
        <v>5.0999999999999996</v>
      </c>
      <c r="O11" s="114">
        <v>4.74</v>
      </c>
      <c r="P11" s="190"/>
      <c r="Q11" s="114" t="s">
        <v>150</v>
      </c>
      <c r="R11" s="114" t="s">
        <v>150</v>
      </c>
      <c r="S11" s="114" t="s">
        <v>150</v>
      </c>
      <c r="T11" s="191">
        <f>MAX(M11:O11:Q11:S11)</f>
        <v>5.0999999999999996</v>
      </c>
      <c r="U11" s="29">
        <f t="shared" si="1"/>
        <v>5.0999999999999996</v>
      </c>
      <c r="V11" s="192">
        <f t="shared" si="2"/>
        <v>0</v>
      </c>
      <c r="W11" s="113" t="s">
        <v>62</v>
      </c>
      <c r="X11" s="80"/>
      <c r="Y11" s="80"/>
      <c r="Z11" s="80"/>
    </row>
    <row r="12" spans="1:26" ht="20.100000000000001" customHeight="1" x14ac:dyDescent="0.25">
      <c r="A12" s="188">
        <v>4</v>
      </c>
      <c r="B12" s="189"/>
      <c r="C12" s="189"/>
      <c r="D12" s="188">
        <v>23</v>
      </c>
      <c r="E12" s="123" t="s">
        <v>31</v>
      </c>
      <c r="F12" s="122" t="s">
        <v>32</v>
      </c>
      <c r="G12" s="121">
        <v>36686</v>
      </c>
      <c r="H12" s="120">
        <f t="shared" si="0"/>
        <v>7323</v>
      </c>
      <c r="I12" s="153" t="s">
        <v>28</v>
      </c>
      <c r="J12" s="118" t="s">
        <v>33</v>
      </c>
      <c r="K12" s="193">
        <v>1</v>
      </c>
      <c r="L12" s="153"/>
      <c r="M12" s="114">
        <v>2.4300000000000002</v>
      </c>
      <c r="N12" s="114">
        <v>3.94</v>
      </c>
      <c r="O12" s="114">
        <v>3.72</v>
      </c>
      <c r="P12" s="190"/>
      <c r="Q12" s="114">
        <v>3.66</v>
      </c>
      <c r="R12" s="114">
        <v>4.01</v>
      </c>
      <c r="S12" s="114">
        <v>3.81</v>
      </c>
      <c r="T12" s="191">
        <f>MAX(M12:O12:Q12:S12)</f>
        <v>4.01</v>
      </c>
      <c r="U12" s="29">
        <f t="shared" si="1"/>
        <v>4.01</v>
      </c>
      <c r="V12" s="192">
        <f t="shared" si="2"/>
        <v>0</v>
      </c>
      <c r="W12" s="113" t="s">
        <v>34</v>
      </c>
      <c r="X12" s="80"/>
      <c r="Y12" s="80"/>
      <c r="Z12" s="80"/>
    </row>
    <row r="13" spans="1:26" ht="20.100000000000001" customHeight="1" x14ac:dyDescent="0.25">
      <c r="A13" s="188">
        <v>5</v>
      </c>
      <c r="B13" s="189"/>
      <c r="C13" s="189"/>
      <c r="D13" s="188">
        <v>51</v>
      </c>
      <c r="E13" s="123" t="s">
        <v>119</v>
      </c>
      <c r="F13" s="122" t="s">
        <v>120</v>
      </c>
      <c r="G13" s="121">
        <v>34027</v>
      </c>
      <c r="H13" s="120">
        <f t="shared" si="0"/>
        <v>9982</v>
      </c>
      <c r="I13" s="153" t="s">
        <v>28</v>
      </c>
      <c r="J13" s="118" t="s">
        <v>38</v>
      </c>
      <c r="K13" s="193">
        <v>1</v>
      </c>
      <c r="L13" s="153"/>
      <c r="M13" s="114">
        <v>3.8</v>
      </c>
      <c r="N13" s="114" t="s">
        <v>132</v>
      </c>
      <c r="O13" s="114">
        <v>3.85</v>
      </c>
      <c r="P13" s="190"/>
      <c r="Q13" s="114" t="s">
        <v>132</v>
      </c>
      <c r="R13" s="114" t="s">
        <v>132</v>
      </c>
      <c r="S13" s="114" t="s">
        <v>132</v>
      </c>
      <c r="T13" s="191">
        <f>MAX(M13:O13:Q13:S13)</f>
        <v>3.85</v>
      </c>
      <c r="U13" s="29">
        <f t="shared" si="1"/>
        <v>3.85</v>
      </c>
      <c r="V13" s="192">
        <f t="shared" si="2"/>
        <v>0</v>
      </c>
      <c r="W13" s="113" t="s">
        <v>39</v>
      </c>
      <c r="X13" s="80"/>
      <c r="Y13" s="80"/>
      <c r="Z13" s="80"/>
    </row>
    <row r="14" spans="1:26" ht="20.100000000000001" customHeight="1" x14ac:dyDescent="0.25">
      <c r="A14" s="188">
        <v>6</v>
      </c>
      <c r="B14" s="189"/>
      <c r="C14" s="19">
        <v>2</v>
      </c>
      <c r="D14" s="188">
        <v>8</v>
      </c>
      <c r="E14" s="123" t="s">
        <v>198</v>
      </c>
      <c r="F14" s="122" t="s">
        <v>199</v>
      </c>
      <c r="G14" s="121">
        <v>28768</v>
      </c>
      <c r="H14" s="120">
        <f t="shared" si="0"/>
        <v>15241</v>
      </c>
      <c r="I14" s="153" t="s">
        <v>25</v>
      </c>
      <c r="J14" s="118" t="s">
        <v>29</v>
      </c>
      <c r="K14" s="193">
        <v>1</v>
      </c>
      <c r="L14" s="195">
        <v>1.1241000000000001</v>
      </c>
      <c r="M14" s="114">
        <v>3.42</v>
      </c>
      <c r="N14" s="114">
        <v>3.3</v>
      </c>
      <c r="O14" s="114">
        <v>3.2</v>
      </c>
      <c r="P14" s="190"/>
      <c r="Q14" s="114">
        <v>3.39</v>
      </c>
      <c r="R14" s="114">
        <v>3.65</v>
      </c>
      <c r="S14" s="114">
        <v>3.41</v>
      </c>
      <c r="T14" s="191">
        <v>3.65</v>
      </c>
      <c r="U14" s="29">
        <f t="shared" si="1"/>
        <v>3.65</v>
      </c>
      <c r="V14" s="192">
        <f t="shared" si="2"/>
        <v>4.1029650000000002</v>
      </c>
      <c r="W14" s="113" t="s">
        <v>173</v>
      </c>
      <c r="X14" s="80"/>
      <c r="Y14" s="80"/>
      <c r="Z14" s="80"/>
    </row>
    <row r="15" spans="1:26" ht="20.100000000000001" customHeight="1" x14ac:dyDescent="0.25">
      <c r="A15" s="188">
        <v>7</v>
      </c>
      <c r="B15" s="189"/>
      <c r="C15" s="189"/>
      <c r="D15" s="188">
        <v>45</v>
      </c>
      <c r="E15" s="123" t="s">
        <v>60</v>
      </c>
      <c r="F15" s="122" t="s">
        <v>61</v>
      </c>
      <c r="G15" s="121">
        <v>35930</v>
      </c>
      <c r="H15" s="120">
        <f t="shared" si="0"/>
        <v>8079</v>
      </c>
      <c r="I15" s="153" t="s">
        <v>28</v>
      </c>
      <c r="J15" s="118" t="s">
        <v>38</v>
      </c>
      <c r="K15" s="193">
        <v>1</v>
      </c>
      <c r="L15" s="153"/>
      <c r="M15" s="114">
        <v>3.59</v>
      </c>
      <c r="N15" s="114">
        <v>3.6</v>
      </c>
      <c r="O15" s="114">
        <v>3.33</v>
      </c>
      <c r="P15" s="190"/>
      <c r="Q15" s="114">
        <v>3</v>
      </c>
      <c r="R15" s="114">
        <v>3</v>
      </c>
      <c r="S15" s="114" t="s">
        <v>150</v>
      </c>
      <c r="T15" s="191">
        <f>MAX(M15:O15:Q15:S15)</f>
        <v>3.6</v>
      </c>
      <c r="U15" s="29">
        <f t="shared" si="1"/>
        <v>3.6</v>
      </c>
      <c r="V15" s="192">
        <f t="shared" si="2"/>
        <v>0</v>
      </c>
      <c r="W15" s="113" t="s">
        <v>62</v>
      </c>
      <c r="X15" s="80"/>
      <c r="Y15" s="80"/>
      <c r="Z15" s="80"/>
    </row>
    <row r="16" spans="1:26" ht="20.100000000000001" customHeight="1" x14ac:dyDescent="0.25">
      <c r="A16" s="188">
        <v>8</v>
      </c>
      <c r="B16" s="189"/>
      <c r="C16" s="19">
        <v>1</v>
      </c>
      <c r="D16" s="188">
        <v>31</v>
      </c>
      <c r="E16" s="123" t="s">
        <v>170</v>
      </c>
      <c r="F16" s="122" t="s">
        <v>169</v>
      </c>
      <c r="G16" s="121">
        <v>23542</v>
      </c>
      <c r="H16" s="120">
        <f t="shared" si="0"/>
        <v>20467</v>
      </c>
      <c r="I16" s="153" t="s">
        <v>28</v>
      </c>
      <c r="J16" s="118" t="s">
        <v>66</v>
      </c>
      <c r="K16" s="193">
        <v>1</v>
      </c>
      <c r="L16" s="195">
        <v>1.3605</v>
      </c>
      <c r="M16" s="114">
        <v>3.2</v>
      </c>
      <c r="N16" s="114" t="s">
        <v>132</v>
      </c>
      <c r="O16" s="114" t="s">
        <v>150</v>
      </c>
      <c r="P16" s="190"/>
      <c r="Q16" s="114" t="s">
        <v>150</v>
      </c>
      <c r="R16" s="114" t="s">
        <v>150</v>
      </c>
      <c r="S16" s="114" t="s">
        <v>150</v>
      </c>
      <c r="T16" s="191">
        <f>MAX(M16:O16:Q16:S16)</f>
        <v>3.2</v>
      </c>
      <c r="U16" s="29">
        <f t="shared" si="1"/>
        <v>3.2</v>
      </c>
      <c r="V16" s="192">
        <f t="shared" si="2"/>
        <v>4.3536000000000001</v>
      </c>
      <c r="W16" s="113" t="s">
        <v>67</v>
      </c>
      <c r="X16" s="80"/>
      <c r="Y16" s="80"/>
      <c r="Z16" s="80"/>
    </row>
    <row r="17" spans="1:26" ht="20.100000000000001" customHeight="1" x14ac:dyDescent="0.25">
      <c r="A17" s="188"/>
      <c r="B17" s="189"/>
      <c r="C17" s="189"/>
      <c r="D17" s="188">
        <v>33</v>
      </c>
      <c r="E17" s="123" t="s">
        <v>172</v>
      </c>
      <c r="F17" s="122" t="s">
        <v>171</v>
      </c>
      <c r="G17" s="121">
        <v>35360</v>
      </c>
      <c r="H17" s="120">
        <f t="shared" si="0"/>
        <v>8649</v>
      </c>
      <c r="I17" s="153" t="s">
        <v>28</v>
      </c>
      <c r="J17" s="118" t="s">
        <v>66</v>
      </c>
      <c r="K17" s="193">
        <v>1</v>
      </c>
      <c r="L17" s="153"/>
      <c r="M17" s="114"/>
      <c r="N17" s="114"/>
      <c r="O17" s="114"/>
      <c r="P17" s="190"/>
      <c r="Q17" s="114"/>
      <c r="R17" s="114"/>
      <c r="S17" s="114"/>
      <c r="T17" s="191" t="s">
        <v>55</v>
      </c>
      <c r="U17" s="29"/>
      <c r="V17" s="192"/>
      <c r="W17" s="113" t="s">
        <v>67</v>
      </c>
      <c r="X17" s="80"/>
      <c r="Y17" s="80"/>
      <c r="Z17" s="80"/>
    </row>
    <row r="18" spans="1:26" ht="20.100000000000001" customHeight="1" x14ac:dyDescent="0.25">
      <c r="A18" s="188"/>
      <c r="B18" s="189"/>
      <c r="C18" s="189"/>
      <c r="D18" s="188">
        <v>46</v>
      </c>
      <c r="E18" s="123" t="s">
        <v>166</v>
      </c>
      <c r="F18" s="122" t="s">
        <v>165</v>
      </c>
      <c r="G18" s="121">
        <v>35910</v>
      </c>
      <c r="H18" s="120">
        <f t="shared" si="0"/>
        <v>8099</v>
      </c>
      <c r="I18" s="153" t="s">
        <v>28</v>
      </c>
      <c r="J18" s="118" t="s">
        <v>38</v>
      </c>
      <c r="K18" s="193">
        <v>1</v>
      </c>
      <c r="L18" s="153"/>
      <c r="M18" s="114"/>
      <c r="N18" s="114"/>
      <c r="O18" s="114"/>
      <c r="P18" s="190"/>
      <c r="Q18" s="114"/>
      <c r="R18" s="114"/>
      <c r="S18" s="114"/>
      <c r="T18" s="191" t="s">
        <v>55</v>
      </c>
      <c r="U18" s="29"/>
      <c r="V18" s="192"/>
      <c r="W18" s="113" t="s">
        <v>62</v>
      </c>
      <c r="X18" s="80"/>
      <c r="Y18" s="80"/>
      <c r="Z18" s="80"/>
    </row>
    <row r="19" spans="1:26" ht="20.100000000000001" customHeight="1" x14ac:dyDescent="0.25">
      <c r="A19" s="188"/>
      <c r="B19" s="18"/>
      <c r="C19" s="189"/>
      <c r="D19" s="188">
        <v>27</v>
      </c>
      <c r="E19" s="123" t="s">
        <v>58</v>
      </c>
      <c r="F19" s="122" t="s">
        <v>59</v>
      </c>
      <c r="G19" s="121">
        <v>39590</v>
      </c>
      <c r="H19" s="120">
        <f t="shared" si="0"/>
        <v>4419</v>
      </c>
      <c r="I19" s="153" t="s">
        <v>28</v>
      </c>
      <c r="J19" s="118" t="s">
        <v>33</v>
      </c>
      <c r="K19" s="193">
        <v>1</v>
      </c>
      <c r="L19" s="153"/>
      <c r="M19" s="114"/>
      <c r="N19" s="114"/>
      <c r="O19" s="114"/>
      <c r="P19" s="190"/>
      <c r="Q19" s="114"/>
      <c r="R19" s="114"/>
      <c r="S19" s="114"/>
      <c r="T19" s="191" t="s">
        <v>55</v>
      </c>
      <c r="U19" s="29"/>
      <c r="V19" s="192"/>
      <c r="W19" s="113" t="s">
        <v>34</v>
      </c>
      <c r="X19" s="80"/>
      <c r="Y19" s="80"/>
      <c r="Z19" s="80"/>
    </row>
  </sheetData>
  <mergeCells count="14">
    <mergeCell ref="A7:C7"/>
    <mergeCell ref="E7:E8"/>
    <mergeCell ref="F7:F8"/>
    <mergeCell ref="G7:G8"/>
    <mergeCell ref="H7:H8"/>
    <mergeCell ref="I7:I8"/>
    <mergeCell ref="V7:V8"/>
    <mergeCell ref="W7:W8"/>
    <mergeCell ref="J7:J8"/>
    <mergeCell ref="K7:K8"/>
    <mergeCell ref="L7:L8"/>
    <mergeCell ref="M7:S7"/>
    <mergeCell ref="T7:T8"/>
    <mergeCell ref="U7:U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Y15"/>
  <sheetViews>
    <sheetView showZeros="0" zoomScale="115" zoomScaleNormal="115" workbookViewId="0">
      <selection activeCell="A4" sqref="A4"/>
    </sheetView>
  </sheetViews>
  <sheetFormatPr defaultRowHeight="13.2" x14ac:dyDescent="0.25"/>
  <cols>
    <col min="1" max="3" width="3.6640625" style="78" customWidth="1"/>
    <col min="4" max="4" width="10.5546875" style="78" customWidth="1"/>
    <col min="5" max="5" width="13.109375" style="78" customWidth="1"/>
    <col min="6" max="6" width="9" style="78" customWidth="1"/>
    <col min="7" max="7" width="5" style="78" customWidth="1"/>
    <col min="8" max="8" width="4" style="78" customWidth="1"/>
    <col min="9" max="9" width="7.5546875" style="78" customWidth="1"/>
    <col min="10" max="10" width="4.44140625" style="78" customWidth="1"/>
    <col min="11" max="11" width="5.6640625" style="78" customWidth="1"/>
    <col min="12" max="13" width="4.5546875" style="78" customWidth="1"/>
    <col min="14" max="14" width="4.44140625" style="78" customWidth="1"/>
    <col min="15" max="15" width="4.5546875" style="78" hidden="1" customWidth="1"/>
    <col min="16" max="18" width="4.5546875" style="78" customWidth="1"/>
    <col min="19" max="19" width="6.88671875" style="78" customWidth="1"/>
    <col min="20" max="21" width="6.5546875" style="78" customWidth="1"/>
    <col min="22" max="22" width="13.44140625" style="78" bestFit="1" customWidth="1"/>
    <col min="23" max="25" width="9.5546875" style="78" customWidth="1"/>
    <col min="26" max="16384" width="8.88671875" style="78"/>
  </cols>
  <sheetData>
    <row r="1" spans="1:25" ht="20.25" customHeight="1" x14ac:dyDescent="0.35">
      <c r="A1" s="1" t="s">
        <v>0</v>
      </c>
      <c r="B1" s="1"/>
      <c r="C1" s="1"/>
      <c r="D1" s="2"/>
      <c r="E1" s="2"/>
      <c r="F1" s="2"/>
      <c r="G1" s="3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5" ht="13.35" customHeight="1" x14ac:dyDescent="0.25">
      <c r="A2" s="2"/>
      <c r="B2" s="2"/>
      <c r="C2" s="2"/>
      <c r="D2" s="6" t="s">
        <v>180</v>
      </c>
      <c r="E2" s="2"/>
      <c r="F2" s="2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5" ht="12.75" customHeight="1" x14ac:dyDescent="0.25"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5" ht="20.100000000000001" customHeight="1" x14ac:dyDescent="0.25">
      <c r="A4" s="80"/>
      <c r="B4" s="80"/>
      <c r="C4" s="80"/>
      <c r="D4" s="81" t="s">
        <v>205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5" ht="2.1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ht="20.100000000000001" customHeight="1" x14ac:dyDescent="0.25">
      <c r="A6" s="82"/>
      <c r="B6" s="82"/>
      <c r="C6" s="82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3"/>
      <c r="T6" s="83"/>
      <c r="U6" s="83"/>
      <c r="V6" s="80"/>
      <c r="W6" s="80"/>
      <c r="X6" s="80"/>
      <c r="Y6" s="80"/>
    </row>
    <row r="7" spans="1:25" ht="13.8" x14ac:dyDescent="0.25">
      <c r="A7" s="248" t="s">
        <v>6</v>
      </c>
      <c r="B7" s="249"/>
      <c r="C7" s="140" t="s">
        <v>112</v>
      </c>
      <c r="D7" s="294" t="s">
        <v>8</v>
      </c>
      <c r="E7" s="290" t="s">
        <v>9</v>
      </c>
      <c r="F7" s="257" t="s">
        <v>10</v>
      </c>
      <c r="G7" s="242" t="s">
        <v>11</v>
      </c>
      <c r="H7" s="290" t="s">
        <v>12</v>
      </c>
      <c r="I7" s="290" t="s">
        <v>13</v>
      </c>
      <c r="J7" s="290" t="s">
        <v>14</v>
      </c>
      <c r="K7" s="243" t="s">
        <v>15</v>
      </c>
      <c r="L7" s="257" t="s">
        <v>113</v>
      </c>
      <c r="M7" s="257"/>
      <c r="N7" s="257"/>
      <c r="O7" s="257"/>
      <c r="P7" s="257"/>
      <c r="Q7" s="257"/>
      <c r="R7" s="257"/>
      <c r="S7" s="256" t="s">
        <v>16</v>
      </c>
      <c r="T7" s="257" t="s">
        <v>17</v>
      </c>
      <c r="U7" s="241" t="s">
        <v>18</v>
      </c>
      <c r="V7" s="289" t="s">
        <v>19</v>
      </c>
    </row>
    <row r="8" spans="1:25" ht="13.8" x14ac:dyDescent="0.25">
      <c r="A8" s="139" t="s">
        <v>20</v>
      </c>
      <c r="B8" s="198" t="s">
        <v>22</v>
      </c>
      <c r="C8" s="187"/>
      <c r="D8" s="294"/>
      <c r="E8" s="290"/>
      <c r="F8" s="257"/>
      <c r="G8" s="242"/>
      <c r="H8" s="290"/>
      <c r="I8" s="290"/>
      <c r="J8" s="290"/>
      <c r="K8" s="243"/>
      <c r="L8" s="86">
        <v>1</v>
      </c>
      <c r="M8" s="86">
        <v>2</v>
      </c>
      <c r="N8" s="86">
        <v>3</v>
      </c>
      <c r="O8" s="86" t="s">
        <v>115</v>
      </c>
      <c r="P8" s="86">
        <v>4</v>
      </c>
      <c r="Q8" s="86">
        <v>5</v>
      </c>
      <c r="R8" s="86">
        <v>6</v>
      </c>
      <c r="S8" s="256"/>
      <c r="T8" s="257"/>
      <c r="U8" s="241"/>
      <c r="V8" s="289"/>
    </row>
    <row r="9" spans="1:25" ht="20.100000000000001" customHeight="1" x14ac:dyDescent="0.25">
      <c r="A9" s="188">
        <v>1</v>
      </c>
      <c r="B9" s="60"/>
      <c r="C9" s="188">
        <v>5</v>
      </c>
      <c r="D9" s="123" t="s">
        <v>206</v>
      </c>
      <c r="E9" s="122" t="s">
        <v>207</v>
      </c>
      <c r="F9" s="121">
        <v>35218</v>
      </c>
      <c r="G9" s="120">
        <f t="shared" ref="G9:G15" si="0">IF(COUNT(F9)=0,"---",44009-F9)</f>
        <v>8791</v>
      </c>
      <c r="H9" s="119" t="s">
        <v>43</v>
      </c>
      <c r="I9" s="118" t="s">
        <v>26</v>
      </c>
      <c r="J9" s="153">
        <v>1.1000000000000001</v>
      </c>
      <c r="K9" s="153"/>
      <c r="L9" s="114">
        <v>22.07</v>
      </c>
      <c r="M9" s="114" t="s">
        <v>132</v>
      </c>
      <c r="N9" s="114">
        <v>24.52</v>
      </c>
      <c r="O9" s="190"/>
      <c r="P9" s="114">
        <v>26.72</v>
      </c>
      <c r="Q9" s="114" t="s">
        <v>132</v>
      </c>
      <c r="R9" s="114">
        <v>26.27</v>
      </c>
      <c r="S9" s="191">
        <f>MAX(L9:N9:P9:R9)</f>
        <v>26.72</v>
      </c>
      <c r="T9" s="29">
        <f t="shared" ref="T9:U14" si="1">S9*J9</f>
        <v>29.391999999999999</v>
      </c>
      <c r="U9" s="192">
        <f t="shared" si="1"/>
        <v>0</v>
      </c>
      <c r="V9" s="113" t="s">
        <v>208</v>
      </c>
      <c r="W9" s="80"/>
      <c r="X9" s="80"/>
      <c r="Y9" s="80"/>
    </row>
    <row r="10" spans="1:25" ht="20.100000000000001" customHeight="1" x14ac:dyDescent="0.25">
      <c r="A10" s="188">
        <v>2</v>
      </c>
      <c r="B10" s="19">
        <v>1</v>
      </c>
      <c r="C10" s="188">
        <v>49</v>
      </c>
      <c r="D10" s="123" t="s">
        <v>84</v>
      </c>
      <c r="E10" s="122" t="s">
        <v>85</v>
      </c>
      <c r="F10" s="121">
        <v>23337</v>
      </c>
      <c r="G10" s="120">
        <f t="shared" si="0"/>
        <v>20672</v>
      </c>
      <c r="H10" s="119" t="s">
        <v>28</v>
      </c>
      <c r="I10" s="118" t="s">
        <v>38</v>
      </c>
      <c r="J10" s="153">
        <v>1</v>
      </c>
      <c r="K10" s="153">
        <v>1.4637</v>
      </c>
      <c r="L10" s="114">
        <v>19.510000000000002</v>
      </c>
      <c r="M10" s="114" t="s">
        <v>132</v>
      </c>
      <c r="N10" s="114" t="s">
        <v>132</v>
      </c>
      <c r="O10" s="190"/>
      <c r="P10" s="114">
        <v>20.54</v>
      </c>
      <c r="Q10" s="114">
        <v>19.47</v>
      </c>
      <c r="R10" s="114" t="s">
        <v>132</v>
      </c>
      <c r="S10" s="191">
        <f>MAX(L10:N10:P10:R10)</f>
        <v>20.54</v>
      </c>
      <c r="T10" s="29">
        <f t="shared" si="1"/>
        <v>20.54</v>
      </c>
      <c r="U10" s="192">
        <f t="shared" si="1"/>
        <v>30.064397999999997</v>
      </c>
      <c r="V10" s="113" t="s">
        <v>62</v>
      </c>
      <c r="W10" s="80"/>
      <c r="X10" s="80"/>
      <c r="Y10" s="80"/>
    </row>
    <row r="11" spans="1:25" ht="20.100000000000001" customHeight="1" x14ac:dyDescent="0.25">
      <c r="A11" s="188">
        <v>3</v>
      </c>
      <c r="B11" s="60"/>
      <c r="C11" s="188">
        <v>35</v>
      </c>
      <c r="D11" s="123" t="s">
        <v>209</v>
      </c>
      <c r="E11" s="122" t="s">
        <v>210</v>
      </c>
      <c r="F11" s="121">
        <v>32818</v>
      </c>
      <c r="G11" s="120">
        <f t="shared" si="0"/>
        <v>11191</v>
      </c>
      <c r="H11" s="119" t="s">
        <v>76</v>
      </c>
      <c r="I11" s="118" t="s">
        <v>66</v>
      </c>
      <c r="J11" s="153">
        <v>1</v>
      </c>
      <c r="K11" s="153"/>
      <c r="L11" s="114">
        <v>15.46</v>
      </c>
      <c r="M11" s="114" t="s">
        <v>132</v>
      </c>
      <c r="N11" s="114" t="s">
        <v>132</v>
      </c>
      <c r="O11" s="190"/>
      <c r="P11" s="114" t="s">
        <v>132</v>
      </c>
      <c r="Q11" s="114">
        <v>13.92</v>
      </c>
      <c r="R11" s="114" t="s">
        <v>132</v>
      </c>
      <c r="S11" s="191">
        <f>MAX(L11:N11:P11:R11)</f>
        <v>15.46</v>
      </c>
      <c r="T11" s="29">
        <f t="shared" si="1"/>
        <v>15.46</v>
      </c>
      <c r="U11" s="192">
        <f t="shared" si="1"/>
        <v>0</v>
      </c>
      <c r="V11" s="113" t="s">
        <v>125</v>
      </c>
      <c r="W11" s="80"/>
      <c r="X11" s="80"/>
      <c r="Y11" s="80"/>
    </row>
    <row r="12" spans="1:25" ht="20.100000000000001" customHeight="1" x14ac:dyDescent="0.25">
      <c r="A12" s="188">
        <v>4</v>
      </c>
      <c r="B12" s="19">
        <v>2</v>
      </c>
      <c r="C12" s="188">
        <v>43</v>
      </c>
      <c r="D12" s="123" t="s">
        <v>78</v>
      </c>
      <c r="E12" s="122" t="s">
        <v>79</v>
      </c>
      <c r="F12" s="121">
        <v>22772</v>
      </c>
      <c r="G12" s="120">
        <f t="shared" si="0"/>
        <v>21237</v>
      </c>
      <c r="H12" s="119" t="s">
        <v>43</v>
      </c>
      <c r="I12" s="118" t="s">
        <v>38</v>
      </c>
      <c r="J12" s="153">
        <v>1.1000000000000001</v>
      </c>
      <c r="K12" s="153">
        <v>1.5249999999999999</v>
      </c>
      <c r="L12" s="114">
        <v>12.03</v>
      </c>
      <c r="M12" s="114">
        <v>12.97</v>
      </c>
      <c r="N12" s="114">
        <v>12.74</v>
      </c>
      <c r="O12" s="190"/>
      <c r="P12" s="114">
        <v>11.56</v>
      </c>
      <c r="Q12" s="114">
        <v>13.02</v>
      </c>
      <c r="R12" s="114" t="s">
        <v>132</v>
      </c>
      <c r="S12" s="191">
        <f>MAX(L12:N12:P12:R12)</f>
        <v>13.02</v>
      </c>
      <c r="T12" s="29">
        <f t="shared" si="1"/>
        <v>14.322000000000001</v>
      </c>
      <c r="U12" s="192">
        <f t="shared" si="1"/>
        <v>21.841049999999999</v>
      </c>
      <c r="V12" s="113" t="s">
        <v>39</v>
      </c>
      <c r="W12" s="80"/>
      <c r="X12" s="80"/>
      <c r="Y12" s="80"/>
    </row>
    <row r="13" spans="1:25" ht="20.100000000000001" customHeight="1" x14ac:dyDescent="0.25">
      <c r="A13" s="188">
        <v>5</v>
      </c>
      <c r="B13" s="19">
        <v>4</v>
      </c>
      <c r="C13" s="188">
        <v>32</v>
      </c>
      <c r="D13" s="123" t="s">
        <v>64</v>
      </c>
      <c r="E13" s="122" t="s">
        <v>65</v>
      </c>
      <c r="F13" s="121">
        <v>22537</v>
      </c>
      <c r="G13" s="120">
        <f t="shared" si="0"/>
        <v>21472</v>
      </c>
      <c r="H13" s="119" t="s">
        <v>28</v>
      </c>
      <c r="I13" s="118" t="s">
        <v>66</v>
      </c>
      <c r="J13" s="153">
        <v>1</v>
      </c>
      <c r="K13" s="153">
        <v>1.5249999999999999</v>
      </c>
      <c r="L13" s="114" t="s">
        <v>132</v>
      </c>
      <c r="M13" s="114">
        <v>7.67</v>
      </c>
      <c r="N13" s="114">
        <v>10.28</v>
      </c>
      <c r="O13" s="190"/>
      <c r="P13" s="114">
        <v>10.24</v>
      </c>
      <c r="Q13" s="114">
        <v>10.27</v>
      </c>
      <c r="R13" s="114">
        <v>10.55</v>
      </c>
      <c r="S13" s="191">
        <f>MAX(L13:N13:P13:R13)</f>
        <v>10.55</v>
      </c>
      <c r="T13" s="29">
        <f t="shared" si="1"/>
        <v>10.55</v>
      </c>
      <c r="U13" s="192">
        <f t="shared" si="1"/>
        <v>16.088750000000001</v>
      </c>
      <c r="V13" s="113" t="s">
        <v>67</v>
      </c>
      <c r="W13" s="80"/>
      <c r="X13" s="80"/>
      <c r="Y13" s="80"/>
    </row>
    <row r="14" spans="1:25" ht="20.100000000000001" customHeight="1" x14ac:dyDescent="0.25">
      <c r="A14" s="188">
        <v>6</v>
      </c>
      <c r="B14" s="19">
        <v>3</v>
      </c>
      <c r="C14" s="188">
        <v>36</v>
      </c>
      <c r="D14" s="123" t="s">
        <v>88</v>
      </c>
      <c r="E14" s="122" t="s">
        <v>89</v>
      </c>
      <c r="F14" s="121">
        <v>19659</v>
      </c>
      <c r="G14" s="120">
        <f t="shared" si="0"/>
        <v>24350</v>
      </c>
      <c r="H14" s="119" t="s">
        <v>28</v>
      </c>
      <c r="I14" s="118" t="s">
        <v>66</v>
      </c>
      <c r="J14" s="153">
        <v>1</v>
      </c>
      <c r="K14" s="153">
        <v>1.8325</v>
      </c>
      <c r="L14" s="114" t="s">
        <v>132</v>
      </c>
      <c r="M14" s="114">
        <v>8.82</v>
      </c>
      <c r="N14" s="114">
        <v>9.49</v>
      </c>
      <c r="O14" s="190"/>
      <c r="P14" s="114">
        <v>7.92</v>
      </c>
      <c r="Q14" s="114">
        <v>8.76</v>
      </c>
      <c r="R14" s="114">
        <v>6.85</v>
      </c>
      <c r="S14" s="191">
        <f>MAX(L14:N14:P14:R14)</f>
        <v>9.49</v>
      </c>
      <c r="T14" s="29">
        <f t="shared" si="1"/>
        <v>9.49</v>
      </c>
      <c r="U14" s="192">
        <f t="shared" si="1"/>
        <v>17.390425</v>
      </c>
      <c r="V14" s="113" t="s">
        <v>67</v>
      </c>
      <c r="W14" s="80"/>
      <c r="X14" s="80"/>
      <c r="Y14" s="80"/>
    </row>
    <row r="15" spans="1:25" ht="20.100000000000001" customHeight="1" x14ac:dyDescent="0.25">
      <c r="A15" s="188"/>
      <c r="B15" s="60"/>
      <c r="C15" s="188">
        <v>32</v>
      </c>
      <c r="D15" s="123" t="s">
        <v>64</v>
      </c>
      <c r="E15" s="122" t="s">
        <v>65</v>
      </c>
      <c r="F15" s="121">
        <v>22537</v>
      </c>
      <c r="G15" s="120">
        <f t="shared" si="0"/>
        <v>21472</v>
      </c>
      <c r="H15" s="119" t="s">
        <v>28</v>
      </c>
      <c r="I15" s="118" t="s">
        <v>66</v>
      </c>
      <c r="J15" s="153">
        <v>1</v>
      </c>
      <c r="K15" s="153"/>
      <c r="L15" s="114"/>
      <c r="M15" s="114"/>
      <c r="N15" s="114"/>
      <c r="O15" s="190"/>
      <c r="P15" s="114"/>
      <c r="Q15" s="114"/>
      <c r="R15" s="114"/>
      <c r="S15" s="191" t="s">
        <v>55</v>
      </c>
      <c r="T15" s="29"/>
      <c r="U15" s="192"/>
      <c r="V15" s="113" t="s">
        <v>67</v>
      </c>
      <c r="W15" s="80"/>
      <c r="X15" s="80"/>
      <c r="Y15" s="80"/>
    </row>
  </sheetData>
  <mergeCells count="14">
    <mergeCell ref="A7:B7"/>
    <mergeCell ref="D7:D8"/>
    <mergeCell ref="E7:E8"/>
    <mergeCell ref="F7:F8"/>
    <mergeCell ref="G7:G8"/>
    <mergeCell ref="H7:H8"/>
    <mergeCell ref="U7:U8"/>
    <mergeCell ref="V7:V8"/>
    <mergeCell ref="I7:I8"/>
    <mergeCell ref="J7:J8"/>
    <mergeCell ref="K7:K8"/>
    <mergeCell ref="L7:R7"/>
    <mergeCell ref="S7:S8"/>
    <mergeCell ref="T7:T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7"/>
  <sheetViews>
    <sheetView showZeros="0" zoomScaleNormal="100" workbookViewId="0">
      <selection activeCell="A2" sqref="A2"/>
    </sheetView>
  </sheetViews>
  <sheetFormatPr defaultRowHeight="13.2" x14ac:dyDescent="0.25"/>
  <cols>
    <col min="1" max="1" width="4.6640625" style="78" customWidth="1"/>
    <col min="2" max="2" width="2.5546875" style="78" hidden="1" customWidth="1"/>
    <col min="3" max="3" width="3.6640625" style="78" customWidth="1"/>
    <col min="4" max="4" width="10.5546875" style="78" customWidth="1"/>
    <col min="5" max="5" width="12.44140625" style="78" customWidth="1"/>
    <col min="6" max="6" width="9" style="78" customWidth="1"/>
    <col min="7" max="7" width="5" style="78" customWidth="1"/>
    <col min="8" max="8" width="4" style="78" customWidth="1"/>
    <col min="9" max="9" width="9" style="78" customWidth="1"/>
    <col min="10" max="10" width="4.44140625" style="78" customWidth="1"/>
    <col min="11" max="13" width="4.5546875" style="78" customWidth="1"/>
    <col min="14" max="14" width="4.5546875" style="78" hidden="1" customWidth="1"/>
    <col min="15" max="17" width="4.5546875" style="78" customWidth="1"/>
    <col min="18" max="18" width="6.88671875" style="78" customWidth="1"/>
    <col min="19" max="19" width="6.5546875" style="78" customWidth="1"/>
    <col min="20" max="20" width="6.5546875" style="78" hidden="1" customWidth="1"/>
    <col min="21" max="21" width="13.44140625" style="78" bestFit="1" customWidth="1"/>
    <col min="22" max="24" width="9.5546875" style="78" customWidth="1"/>
    <col min="25" max="16384" width="8.88671875" style="78"/>
  </cols>
  <sheetData>
    <row r="1" spans="1:21" ht="20.25" customHeight="1" x14ac:dyDescent="0.35">
      <c r="A1" s="1" t="s">
        <v>0</v>
      </c>
      <c r="B1" s="1"/>
      <c r="C1" s="1"/>
      <c r="D1" s="2"/>
      <c r="E1" s="2"/>
      <c r="F1" s="2"/>
      <c r="G1" s="3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ht="13.35" customHeight="1" x14ac:dyDescent="0.25">
      <c r="A2" s="2"/>
      <c r="B2" s="2"/>
      <c r="C2" s="2"/>
      <c r="D2" s="6" t="s">
        <v>180</v>
      </c>
      <c r="E2" s="2"/>
      <c r="F2" s="2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1" ht="12.75" customHeight="1" x14ac:dyDescent="0.25"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5" spans="1:21" ht="17.399999999999999" x14ac:dyDescent="0.25">
      <c r="B5" s="80"/>
      <c r="C5" s="80"/>
      <c r="D5" s="81" t="s">
        <v>214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 x14ac:dyDescent="0.25">
      <c r="B6" s="82"/>
      <c r="C6" s="82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3"/>
      <c r="Q6" s="83"/>
      <c r="R6" s="80"/>
    </row>
    <row r="7" spans="1:21" ht="13.8" customHeight="1" x14ac:dyDescent="0.25">
      <c r="A7" s="248" t="s">
        <v>6</v>
      </c>
      <c r="B7" s="249"/>
      <c r="C7" s="140" t="s">
        <v>112</v>
      </c>
      <c r="D7" s="294" t="s">
        <v>8</v>
      </c>
      <c r="E7" s="290" t="s">
        <v>9</v>
      </c>
      <c r="F7" s="257" t="s">
        <v>10</v>
      </c>
      <c r="G7" s="242" t="s">
        <v>11</v>
      </c>
      <c r="H7" s="290" t="s">
        <v>12</v>
      </c>
      <c r="I7" s="290" t="s">
        <v>13</v>
      </c>
      <c r="J7" s="290" t="s">
        <v>14</v>
      </c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 t="s">
        <v>17</v>
      </c>
      <c r="T7" s="241" t="s">
        <v>18</v>
      </c>
      <c r="U7" s="289" t="s">
        <v>19</v>
      </c>
    </row>
    <row r="8" spans="1:21" ht="13.8" x14ac:dyDescent="0.25">
      <c r="A8" s="139" t="s">
        <v>20</v>
      </c>
      <c r="B8" s="198" t="s">
        <v>22</v>
      </c>
      <c r="C8" s="187"/>
      <c r="D8" s="294"/>
      <c r="E8" s="290"/>
      <c r="F8" s="257"/>
      <c r="G8" s="242"/>
      <c r="H8" s="290"/>
      <c r="I8" s="290"/>
      <c r="J8" s="290"/>
      <c r="K8" s="86">
        <v>1</v>
      </c>
      <c r="L8" s="86">
        <v>2</v>
      </c>
      <c r="M8" s="86">
        <v>3</v>
      </c>
      <c r="N8" s="86" t="s">
        <v>115</v>
      </c>
      <c r="O8" s="86">
        <v>4</v>
      </c>
      <c r="P8" s="86">
        <v>5</v>
      </c>
      <c r="Q8" s="86">
        <v>6</v>
      </c>
      <c r="R8" s="256"/>
      <c r="S8" s="257"/>
      <c r="T8" s="241"/>
      <c r="U8" s="289"/>
    </row>
    <row r="9" spans="1:21" ht="18" customHeight="1" x14ac:dyDescent="0.25">
      <c r="A9" s="137">
        <v>1</v>
      </c>
      <c r="B9" s="137"/>
      <c r="C9" s="136">
        <v>12</v>
      </c>
      <c r="D9" s="61" t="s">
        <v>168</v>
      </c>
      <c r="E9" s="62" t="s">
        <v>174</v>
      </c>
      <c r="F9" s="63">
        <v>36013</v>
      </c>
      <c r="G9" s="64">
        <f>IF(COUNT(F9)=0,"---",44009-F9)</f>
        <v>7996</v>
      </c>
      <c r="H9" s="65" t="s">
        <v>28</v>
      </c>
      <c r="I9" s="135" t="s">
        <v>29</v>
      </c>
      <c r="J9" s="127">
        <v>1</v>
      </c>
      <c r="K9" s="132">
        <v>25.12</v>
      </c>
      <c r="L9" s="132">
        <v>26.72</v>
      </c>
      <c r="M9" s="132">
        <v>27.47</v>
      </c>
      <c r="N9" s="132"/>
      <c r="O9" s="132" t="s">
        <v>132</v>
      </c>
      <c r="P9" s="132" t="s">
        <v>132</v>
      </c>
      <c r="Q9" s="134" t="s">
        <v>132</v>
      </c>
      <c r="R9" s="29">
        <f>MAX(K9:M9,O9:Q9)</f>
        <v>27.47</v>
      </c>
      <c r="S9" s="29">
        <f>R9*J9</f>
        <v>27.47</v>
      </c>
      <c r="T9" s="29"/>
      <c r="U9" s="133" t="s">
        <v>173</v>
      </c>
    </row>
    <row r="10" spans="1:21" ht="18" customHeight="1" x14ac:dyDescent="0.25">
      <c r="A10" s="137">
        <v>2</v>
      </c>
      <c r="B10" s="137"/>
      <c r="C10" s="136">
        <v>46</v>
      </c>
      <c r="D10" s="61" t="s">
        <v>166</v>
      </c>
      <c r="E10" s="62" t="s">
        <v>165</v>
      </c>
      <c r="F10" s="63">
        <v>35910</v>
      </c>
      <c r="G10" s="64">
        <f>IF(COUNT(F10)=0,"---",44009-F10)</f>
        <v>8099</v>
      </c>
      <c r="H10" s="65" t="s">
        <v>28</v>
      </c>
      <c r="I10" s="135" t="s">
        <v>38</v>
      </c>
      <c r="J10" s="127">
        <v>1</v>
      </c>
      <c r="K10" s="132" t="s">
        <v>132</v>
      </c>
      <c r="L10" s="132" t="s">
        <v>132</v>
      </c>
      <c r="M10" s="132" t="s">
        <v>132</v>
      </c>
      <c r="N10" s="132"/>
      <c r="O10" s="132">
        <v>20.92</v>
      </c>
      <c r="P10" s="132">
        <v>22</v>
      </c>
      <c r="Q10" s="134">
        <v>16.670000000000002</v>
      </c>
      <c r="R10" s="29">
        <f>MAX(K10:M10,O10:Q10)</f>
        <v>22</v>
      </c>
      <c r="S10" s="29">
        <f>R10*J10</f>
        <v>22</v>
      </c>
      <c r="T10" s="29"/>
      <c r="U10" s="133" t="s">
        <v>62</v>
      </c>
    </row>
    <row r="11" spans="1:21" ht="18" customHeight="1" x14ac:dyDescent="0.25">
      <c r="A11" s="137">
        <v>3</v>
      </c>
      <c r="B11" s="137"/>
      <c r="C11" s="136">
        <v>31</v>
      </c>
      <c r="D11" s="61" t="s">
        <v>170</v>
      </c>
      <c r="E11" s="62" t="s">
        <v>169</v>
      </c>
      <c r="F11" s="63">
        <v>23542</v>
      </c>
      <c r="G11" s="64">
        <f>IF(COUNT(F11)=0,"---",44009-F11)</f>
        <v>20467</v>
      </c>
      <c r="H11" s="65" t="s">
        <v>28</v>
      </c>
      <c r="I11" s="135" t="s">
        <v>66</v>
      </c>
      <c r="J11" s="127">
        <v>1</v>
      </c>
      <c r="K11" s="132">
        <v>15.72</v>
      </c>
      <c r="L11" s="132" t="s">
        <v>150</v>
      </c>
      <c r="M11" s="132" t="s">
        <v>150</v>
      </c>
      <c r="N11" s="132"/>
      <c r="O11" s="132" t="s">
        <v>150</v>
      </c>
      <c r="P11" s="132" t="s">
        <v>150</v>
      </c>
      <c r="Q11" s="134" t="s">
        <v>150</v>
      </c>
      <c r="R11" s="29">
        <f>MAX(K11:M11,O11:Q11)</f>
        <v>15.72</v>
      </c>
      <c r="S11" s="29">
        <f>R11*J11</f>
        <v>15.72</v>
      </c>
      <c r="T11" s="29"/>
      <c r="U11" s="133" t="s">
        <v>67</v>
      </c>
    </row>
    <row r="13" spans="1:21" ht="17.399999999999999" x14ac:dyDescent="0.25">
      <c r="B13" s="80"/>
      <c r="C13" s="80"/>
      <c r="D13" s="81" t="s">
        <v>215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21" ht="18" customHeight="1" x14ac:dyDescent="0.25">
      <c r="A14" s="137"/>
      <c r="B14" s="137"/>
      <c r="C14" s="136"/>
      <c r="D14" s="61"/>
      <c r="E14" s="62"/>
      <c r="F14" s="63"/>
      <c r="G14" s="64"/>
      <c r="H14" s="65"/>
      <c r="I14" s="135"/>
      <c r="J14" s="127"/>
      <c r="K14" s="132"/>
      <c r="L14" s="132"/>
      <c r="M14" s="132"/>
      <c r="N14" s="132"/>
      <c r="O14" s="132"/>
      <c r="P14" s="132"/>
      <c r="Q14" s="134"/>
      <c r="R14" s="29"/>
      <c r="S14" s="29"/>
      <c r="T14" s="29"/>
      <c r="U14" s="133"/>
    </row>
    <row r="15" spans="1:21" ht="13.8" customHeight="1" x14ac:dyDescent="0.25">
      <c r="A15" s="248" t="s">
        <v>6</v>
      </c>
      <c r="B15" s="249"/>
      <c r="C15" s="140" t="s">
        <v>112</v>
      </c>
      <c r="D15" s="294" t="s">
        <v>8</v>
      </c>
      <c r="E15" s="290" t="s">
        <v>9</v>
      </c>
      <c r="F15" s="257" t="s">
        <v>10</v>
      </c>
      <c r="G15" s="242" t="s">
        <v>11</v>
      </c>
      <c r="H15" s="290" t="s">
        <v>12</v>
      </c>
      <c r="I15" s="290" t="s">
        <v>13</v>
      </c>
      <c r="J15" s="290" t="s">
        <v>14</v>
      </c>
      <c r="K15" s="257" t="s">
        <v>113</v>
      </c>
      <c r="L15" s="257"/>
      <c r="M15" s="257"/>
      <c r="N15" s="257"/>
      <c r="O15" s="257"/>
      <c r="P15" s="257"/>
      <c r="Q15" s="257"/>
      <c r="R15" s="256" t="s">
        <v>16</v>
      </c>
      <c r="S15" s="257" t="s">
        <v>17</v>
      </c>
      <c r="T15" s="241" t="s">
        <v>18</v>
      </c>
      <c r="U15" s="289" t="s">
        <v>19</v>
      </c>
    </row>
    <row r="16" spans="1:21" ht="13.8" x14ac:dyDescent="0.25">
      <c r="A16" s="139" t="s">
        <v>20</v>
      </c>
      <c r="B16" s="198" t="s">
        <v>22</v>
      </c>
      <c r="C16" s="187"/>
      <c r="D16" s="294"/>
      <c r="E16" s="290"/>
      <c r="F16" s="257"/>
      <c r="G16" s="242"/>
      <c r="H16" s="290"/>
      <c r="I16" s="290"/>
      <c r="J16" s="290"/>
      <c r="K16" s="86">
        <v>1</v>
      </c>
      <c r="L16" s="86">
        <v>2</v>
      </c>
      <c r="M16" s="86">
        <v>3</v>
      </c>
      <c r="N16" s="86" t="s">
        <v>115</v>
      </c>
      <c r="O16" s="86">
        <v>4</v>
      </c>
      <c r="P16" s="86">
        <v>5</v>
      </c>
      <c r="Q16" s="86">
        <v>6</v>
      </c>
      <c r="R16" s="256"/>
      <c r="S16" s="257"/>
      <c r="T16" s="241"/>
      <c r="U16" s="289"/>
    </row>
    <row r="17" spans="1:21" ht="18" customHeight="1" x14ac:dyDescent="0.25">
      <c r="A17" s="137">
        <v>1</v>
      </c>
      <c r="B17" s="137"/>
      <c r="C17" s="136" t="s">
        <v>77</v>
      </c>
      <c r="D17" s="61" t="s">
        <v>135</v>
      </c>
      <c r="E17" s="62" t="s">
        <v>134</v>
      </c>
      <c r="F17" s="63"/>
      <c r="G17" s="64"/>
      <c r="H17" s="65" t="s">
        <v>216</v>
      </c>
      <c r="I17" s="135" t="s">
        <v>124</v>
      </c>
      <c r="J17" s="127"/>
      <c r="K17" s="132"/>
      <c r="L17" s="132"/>
      <c r="M17" s="132"/>
      <c r="N17" s="132"/>
      <c r="O17" s="132"/>
      <c r="P17" s="132"/>
      <c r="Q17" s="134"/>
      <c r="R17" s="29" t="s">
        <v>55</v>
      </c>
      <c r="S17" s="29"/>
      <c r="T17" s="29"/>
      <c r="U17" s="133" t="s">
        <v>217</v>
      </c>
    </row>
  </sheetData>
  <mergeCells count="26">
    <mergeCell ref="A7:B7"/>
    <mergeCell ref="D7:D8"/>
    <mergeCell ref="E7:E8"/>
    <mergeCell ref="F7:F8"/>
    <mergeCell ref="G7:G8"/>
    <mergeCell ref="H15:H16"/>
    <mergeCell ref="I15:I16"/>
    <mergeCell ref="J15:J16"/>
    <mergeCell ref="K15:Q15"/>
    <mergeCell ref="I7:I8"/>
    <mergeCell ref="J7:J8"/>
    <mergeCell ref="K7:Q7"/>
    <mergeCell ref="H7:H8"/>
    <mergeCell ref="R15:R16"/>
    <mergeCell ref="S15:S16"/>
    <mergeCell ref="T15:T16"/>
    <mergeCell ref="U15:U16"/>
    <mergeCell ref="U7:U8"/>
    <mergeCell ref="R7:R8"/>
    <mergeCell ref="S7:S8"/>
    <mergeCell ref="T7:T8"/>
    <mergeCell ref="A15:B15"/>
    <mergeCell ref="D15:D16"/>
    <mergeCell ref="E15:E16"/>
    <mergeCell ref="F15:F16"/>
    <mergeCell ref="G15:G16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20"/>
  <sheetViews>
    <sheetView showZeros="0" topLeftCell="B1" zoomScaleNormal="100" workbookViewId="0">
      <selection activeCell="A4" sqref="A4"/>
    </sheetView>
  </sheetViews>
  <sheetFormatPr defaultColWidth="9.109375" defaultRowHeight="13.2" x14ac:dyDescent="0.25"/>
  <cols>
    <col min="1" max="1" width="5.44140625" style="2" customWidth="1"/>
    <col min="2" max="2" width="5.109375" style="2" customWidth="1"/>
    <col min="3" max="3" width="4.44140625" style="2" customWidth="1"/>
    <col min="4" max="4" width="8.6640625" style="2" customWidth="1"/>
    <col min="5" max="5" width="14.44140625" style="2" customWidth="1"/>
    <col min="6" max="6" width="13" style="2" customWidth="1"/>
    <col min="7" max="7" width="4.6640625" style="2" customWidth="1"/>
    <col min="8" max="8" width="5.33203125" style="2" customWidth="1"/>
    <col min="9" max="9" width="8.109375" style="2" customWidth="1"/>
    <col min="10" max="10" width="4.5546875" style="2" customWidth="1"/>
    <col min="11" max="11" width="5.109375" style="2" customWidth="1"/>
    <col min="12" max="12" width="6.88671875" style="2" customWidth="1"/>
    <col min="13" max="13" width="6.5546875" style="2" customWidth="1"/>
    <col min="14" max="14" width="5.5546875" style="2" customWidth="1"/>
    <col min="15" max="15" width="15.109375" style="2" customWidth="1"/>
    <col min="16" max="16" width="3.5546875" style="2" customWidth="1"/>
    <col min="17" max="17" width="2" style="2" customWidth="1"/>
    <col min="18" max="20" width="9.5546875" style="2" customWidth="1"/>
    <col min="21" max="16384" width="9.109375" style="2"/>
  </cols>
  <sheetData>
    <row r="1" spans="1:20" ht="20.25" customHeight="1" x14ac:dyDescent="0.35">
      <c r="B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0" ht="12.75" customHeight="1" x14ac:dyDescent="0.25">
      <c r="D2" s="6" t="s">
        <v>180</v>
      </c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0" ht="12.75" customHeight="1" x14ac:dyDescent="0.25">
      <c r="C3" s="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0" ht="20.100000000000001" customHeight="1" x14ac:dyDescent="0.25">
      <c r="B4" s="34"/>
      <c r="C4" s="34"/>
      <c r="D4" s="35" t="s">
        <v>194</v>
      </c>
      <c r="E4" s="34"/>
      <c r="F4" s="34"/>
      <c r="G4" s="34"/>
      <c r="H4" s="34"/>
      <c r="I4" s="34"/>
      <c r="J4" s="34"/>
      <c r="K4" s="34"/>
      <c r="L4" s="36"/>
      <c r="M4" s="36"/>
      <c r="N4" s="36"/>
      <c r="O4" s="34"/>
      <c r="P4" s="34"/>
      <c r="Q4" s="34"/>
      <c r="R4" s="34"/>
      <c r="S4" s="34"/>
      <c r="T4" s="34"/>
    </row>
    <row r="5" spans="1:20" ht="2.1" customHeight="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6"/>
      <c r="M5" s="36"/>
      <c r="N5" s="36"/>
      <c r="O5" s="34"/>
      <c r="P5" s="34"/>
      <c r="Q5" s="34"/>
      <c r="R5" s="34"/>
      <c r="S5" s="34"/>
      <c r="T5" s="34"/>
    </row>
    <row r="7" spans="1:20" ht="20.100000000000001" customHeight="1" x14ac:dyDescent="0.25">
      <c r="B7" s="37"/>
      <c r="C7" s="34"/>
      <c r="D7" s="230"/>
      <c r="E7" s="231"/>
      <c r="F7" s="34"/>
      <c r="G7" s="34"/>
      <c r="H7" s="34"/>
      <c r="I7" s="34"/>
      <c r="J7" s="34"/>
      <c r="K7" s="34"/>
      <c r="L7" s="38" t="s">
        <v>3</v>
      </c>
      <c r="M7" s="14"/>
      <c r="N7" s="15"/>
      <c r="O7" s="16"/>
      <c r="P7" s="34"/>
      <c r="Q7" s="34"/>
      <c r="R7" s="34"/>
      <c r="S7" s="34"/>
      <c r="T7" s="34"/>
    </row>
    <row r="8" spans="1:20" ht="20.100000000000001" customHeight="1" x14ac:dyDescent="0.25">
      <c r="A8" s="228" t="s">
        <v>5</v>
      </c>
      <c r="B8" s="232" t="s">
        <v>6</v>
      </c>
      <c r="C8" s="228" t="s">
        <v>7</v>
      </c>
      <c r="D8" s="234" t="s">
        <v>8</v>
      </c>
      <c r="E8" s="236" t="s">
        <v>9</v>
      </c>
      <c r="F8" s="226" t="s">
        <v>10</v>
      </c>
      <c r="G8" s="228" t="s">
        <v>11</v>
      </c>
      <c r="H8" s="228" t="s">
        <v>12</v>
      </c>
      <c r="I8" s="228" t="s">
        <v>13</v>
      </c>
      <c r="J8" s="228" t="s">
        <v>14</v>
      </c>
      <c r="K8" s="226"/>
      <c r="L8" s="222" t="s">
        <v>16</v>
      </c>
      <c r="M8" s="224" t="s">
        <v>17</v>
      </c>
      <c r="N8" s="224"/>
      <c r="O8" s="224" t="s">
        <v>19</v>
      </c>
      <c r="P8" s="34"/>
      <c r="Q8" s="34"/>
      <c r="R8" s="34"/>
      <c r="S8" s="34"/>
      <c r="T8" s="34"/>
    </row>
    <row r="9" spans="1:20" ht="15" customHeight="1" x14ac:dyDescent="0.25">
      <c r="A9" s="229"/>
      <c r="B9" s="233"/>
      <c r="C9" s="229"/>
      <c r="D9" s="235"/>
      <c r="E9" s="237"/>
      <c r="F9" s="227"/>
      <c r="G9" s="229"/>
      <c r="H9" s="229"/>
      <c r="I9" s="229"/>
      <c r="J9" s="229"/>
      <c r="K9" s="227"/>
      <c r="L9" s="223"/>
      <c r="M9" s="225"/>
      <c r="N9" s="225"/>
      <c r="O9" s="225"/>
      <c r="P9" s="34"/>
      <c r="Q9" s="34"/>
      <c r="R9" s="34"/>
      <c r="S9" s="34"/>
      <c r="T9" s="34"/>
    </row>
    <row r="10" spans="1:20" s="34" customFormat="1" ht="18" customHeight="1" x14ac:dyDescent="0.3">
      <c r="A10" s="39">
        <v>3</v>
      </c>
      <c r="B10" s="17">
        <v>1</v>
      </c>
      <c r="C10" s="17">
        <v>47</v>
      </c>
      <c r="D10" s="21" t="s">
        <v>116</v>
      </c>
      <c r="E10" s="22" t="s">
        <v>117</v>
      </c>
      <c r="F10" s="23">
        <v>38438</v>
      </c>
      <c r="G10" s="24">
        <f>IF(COUNT(F10)=0,"---",44009-F10)</f>
        <v>5571</v>
      </c>
      <c r="H10" s="25" t="s">
        <v>76</v>
      </c>
      <c r="I10" s="40" t="s">
        <v>38</v>
      </c>
      <c r="J10" s="47">
        <v>1</v>
      </c>
      <c r="K10" s="43"/>
      <c r="L10" s="42">
        <v>10.3</v>
      </c>
      <c r="M10" s="42">
        <f>L10*J10</f>
        <v>10.3</v>
      </c>
      <c r="N10" s="42"/>
      <c r="O10" s="30" t="s">
        <v>39</v>
      </c>
    </row>
    <row r="11" spans="1:20" s="34" customFormat="1" ht="18" customHeight="1" x14ac:dyDescent="0.3">
      <c r="A11" s="39">
        <v>4</v>
      </c>
      <c r="B11" s="17">
        <v>2</v>
      </c>
      <c r="C11" s="17">
        <v>48</v>
      </c>
      <c r="D11" s="21" t="s">
        <v>99</v>
      </c>
      <c r="E11" s="22" t="s">
        <v>98</v>
      </c>
      <c r="F11" s="23">
        <v>39759</v>
      </c>
      <c r="G11" s="24">
        <f>IF(COUNT(F11)=0,"---",44009-F11)</f>
        <v>4250</v>
      </c>
      <c r="H11" s="25" t="s">
        <v>76</v>
      </c>
      <c r="I11" s="40" t="s">
        <v>38</v>
      </c>
      <c r="J11" s="47">
        <v>1</v>
      </c>
      <c r="K11" s="43"/>
      <c r="L11" s="42">
        <v>11.49</v>
      </c>
      <c r="M11" s="42">
        <f>L11*J11</f>
        <v>11.49</v>
      </c>
      <c r="N11" s="42"/>
      <c r="O11" s="30" t="s">
        <v>62</v>
      </c>
    </row>
    <row r="12" spans="1:20" s="34" customFormat="1" ht="18" customHeight="1" x14ac:dyDescent="0.3">
      <c r="A12" s="39">
        <v>2</v>
      </c>
      <c r="B12" s="17">
        <v>3</v>
      </c>
      <c r="C12" s="17">
        <v>29</v>
      </c>
      <c r="D12" s="21" t="s">
        <v>68</v>
      </c>
      <c r="E12" s="22" t="s">
        <v>69</v>
      </c>
      <c r="F12" s="23">
        <v>39934</v>
      </c>
      <c r="G12" s="24">
        <f>IF(COUNT(F12)=0,"---",44009-F12)</f>
        <v>4075</v>
      </c>
      <c r="H12" s="25" t="s">
        <v>28</v>
      </c>
      <c r="I12" s="40" t="s">
        <v>33</v>
      </c>
      <c r="J12" s="47">
        <v>1</v>
      </c>
      <c r="K12" s="43"/>
      <c r="L12" s="42">
        <v>11.93</v>
      </c>
      <c r="M12" s="42">
        <f>L12*J12</f>
        <v>11.93</v>
      </c>
      <c r="N12" s="42"/>
      <c r="O12" s="30" t="s">
        <v>34</v>
      </c>
    </row>
    <row r="14" spans="1:20" ht="20.100000000000001" customHeight="1" x14ac:dyDescent="0.25">
      <c r="B14" s="34"/>
      <c r="C14" s="34"/>
      <c r="D14" s="35" t="s">
        <v>195</v>
      </c>
      <c r="E14" s="34"/>
      <c r="F14" s="34"/>
      <c r="G14" s="34"/>
      <c r="H14" s="34"/>
      <c r="I14" s="34"/>
      <c r="J14" s="34"/>
      <c r="K14" s="34"/>
      <c r="L14" s="36"/>
      <c r="M14" s="36"/>
      <c r="N14" s="36"/>
      <c r="O14" s="34"/>
      <c r="P14" s="34"/>
      <c r="Q14" s="34"/>
      <c r="R14" s="34"/>
      <c r="S14" s="34"/>
      <c r="T14" s="34"/>
    </row>
    <row r="15" spans="1:20" ht="2.1" customHeight="1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6"/>
      <c r="M15" s="36"/>
      <c r="N15" s="36"/>
      <c r="O15" s="34"/>
      <c r="P15" s="34"/>
      <c r="Q15" s="34"/>
      <c r="R15" s="34"/>
      <c r="S15" s="34"/>
      <c r="T15" s="34"/>
    </row>
    <row r="17" spans="1:20" ht="20.100000000000001" customHeight="1" x14ac:dyDescent="0.25">
      <c r="B17" s="37"/>
      <c r="C17" s="34"/>
      <c r="D17" s="230"/>
      <c r="E17" s="231"/>
      <c r="F17" s="34"/>
      <c r="G17" s="34"/>
      <c r="H17" s="34"/>
      <c r="I17" s="34"/>
      <c r="J17" s="34"/>
      <c r="K17" s="34"/>
      <c r="L17" s="38" t="s">
        <v>3</v>
      </c>
      <c r="M17" s="14"/>
      <c r="N17" s="15"/>
      <c r="O17" s="16"/>
      <c r="P17" s="34"/>
      <c r="Q17" s="34"/>
      <c r="R17" s="34"/>
      <c r="S17" s="34"/>
      <c r="T17" s="34"/>
    </row>
    <row r="18" spans="1:20" ht="20.100000000000001" customHeight="1" x14ac:dyDescent="0.25">
      <c r="A18" s="228" t="s">
        <v>5</v>
      </c>
      <c r="B18" s="232" t="s">
        <v>6</v>
      </c>
      <c r="C18" s="228" t="s">
        <v>7</v>
      </c>
      <c r="D18" s="234" t="s">
        <v>8</v>
      </c>
      <c r="E18" s="236" t="s">
        <v>9</v>
      </c>
      <c r="F18" s="226" t="s">
        <v>10</v>
      </c>
      <c r="G18" s="228" t="s">
        <v>11</v>
      </c>
      <c r="H18" s="228" t="s">
        <v>12</v>
      </c>
      <c r="I18" s="228" t="s">
        <v>13</v>
      </c>
      <c r="J18" s="228" t="s">
        <v>14</v>
      </c>
      <c r="K18" s="226"/>
      <c r="L18" s="222" t="s">
        <v>16</v>
      </c>
      <c r="M18" s="224" t="s">
        <v>17</v>
      </c>
      <c r="N18" s="224"/>
      <c r="O18" s="224" t="s">
        <v>19</v>
      </c>
      <c r="P18" s="34"/>
      <c r="Q18" s="34"/>
      <c r="R18" s="34"/>
      <c r="S18" s="34"/>
      <c r="T18" s="34"/>
    </row>
    <row r="19" spans="1:20" ht="15" customHeight="1" x14ac:dyDescent="0.25">
      <c r="A19" s="229"/>
      <c r="B19" s="233"/>
      <c r="C19" s="229"/>
      <c r="D19" s="235"/>
      <c r="E19" s="237"/>
      <c r="F19" s="227"/>
      <c r="G19" s="229"/>
      <c r="H19" s="229"/>
      <c r="I19" s="229"/>
      <c r="J19" s="229"/>
      <c r="K19" s="227"/>
      <c r="L19" s="223"/>
      <c r="M19" s="225"/>
      <c r="N19" s="225"/>
      <c r="O19" s="225"/>
      <c r="P19" s="34"/>
      <c r="Q19" s="34"/>
      <c r="R19" s="34"/>
      <c r="S19" s="34"/>
      <c r="T19" s="34"/>
    </row>
    <row r="20" spans="1:20" s="34" customFormat="1" ht="18" customHeight="1" x14ac:dyDescent="0.3">
      <c r="A20" s="39">
        <v>3</v>
      </c>
      <c r="B20" s="17">
        <v>1</v>
      </c>
      <c r="C20" s="17">
        <v>27</v>
      </c>
      <c r="D20" s="21" t="s">
        <v>58</v>
      </c>
      <c r="E20" s="22" t="s">
        <v>59</v>
      </c>
      <c r="F20" s="23">
        <v>39590</v>
      </c>
      <c r="G20" s="24">
        <f>IF(COUNT(F20)=0,"---",44009-F20)</f>
        <v>4419</v>
      </c>
      <c r="H20" s="25" t="s">
        <v>28</v>
      </c>
      <c r="I20" s="40" t="s">
        <v>33</v>
      </c>
      <c r="J20" s="47">
        <v>1</v>
      </c>
      <c r="K20" s="43"/>
      <c r="L20" s="42">
        <v>11.98</v>
      </c>
      <c r="M20" s="42">
        <f>L20*J20</f>
        <v>11.98</v>
      </c>
      <c r="N20" s="42"/>
      <c r="O20" s="30" t="s">
        <v>34</v>
      </c>
    </row>
  </sheetData>
  <mergeCells count="32">
    <mergeCell ref="D7:E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D17:E17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F18:F19"/>
    <mergeCell ref="G18:G19"/>
    <mergeCell ref="H18:H19"/>
    <mergeCell ref="I18:I19"/>
    <mergeCell ref="J18:J19"/>
    <mergeCell ref="K18:K1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0"/>
  <sheetViews>
    <sheetView showZeros="0" zoomScaleNormal="100" workbookViewId="0">
      <selection activeCell="O29" sqref="O29"/>
    </sheetView>
  </sheetViews>
  <sheetFormatPr defaultRowHeight="13.2" x14ac:dyDescent="0.25"/>
  <cols>
    <col min="1" max="1" width="6" style="78" customWidth="1"/>
    <col min="2" max="2" width="2.5546875" style="78" hidden="1" customWidth="1"/>
    <col min="3" max="3" width="3.6640625" style="78" customWidth="1"/>
    <col min="4" max="4" width="10.5546875" style="78" customWidth="1"/>
    <col min="5" max="5" width="12.44140625" style="78" customWidth="1"/>
    <col min="6" max="6" width="9" style="78" customWidth="1"/>
    <col min="7" max="7" width="5" style="78" customWidth="1"/>
    <col min="8" max="8" width="4" style="78" customWidth="1"/>
    <col min="9" max="9" width="4.88671875" style="78" customWidth="1"/>
    <col min="10" max="10" width="9" style="78" customWidth="1"/>
    <col min="11" max="17" width="4.5546875" style="78" customWidth="1"/>
    <col min="18" max="18" width="6.88671875" style="78" customWidth="1"/>
    <col min="19" max="19" width="6.5546875" style="78" customWidth="1"/>
    <col min="20" max="20" width="6.5546875" style="78" hidden="1" customWidth="1"/>
    <col min="21" max="21" width="13.44140625" style="78" bestFit="1" customWidth="1"/>
    <col min="22" max="24" width="9.5546875" style="78" customWidth="1"/>
    <col min="25" max="16384" width="8.88671875" style="78"/>
  </cols>
  <sheetData>
    <row r="1" spans="1:21" ht="20.25" customHeight="1" x14ac:dyDescent="0.35">
      <c r="A1" s="1" t="s">
        <v>0</v>
      </c>
      <c r="B1" s="1"/>
      <c r="C1" s="1"/>
      <c r="D1" s="2"/>
      <c r="E1" s="2"/>
      <c r="F1" s="2"/>
      <c r="G1" s="3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ht="13.35" customHeight="1" x14ac:dyDescent="0.25">
      <c r="A2" s="2"/>
      <c r="B2" s="2"/>
      <c r="C2" s="2"/>
      <c r="D2" s="6" t="s">
        <v>180</v>
      </c>
      <c r="E2" s="2"/>
      <c r="F2" s="2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1" ht="12.75" customHeight="1" x14ac:dyDescent="0.25"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5" spans="1:21" ht="17.399999999999999" x14ac:dyDescent="0.25">
      <c r="B5" s="80"/>
      <c r="C5" s="80"/>
      <c r="D5" s="81" t="s">
        <v>203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 x14ac:dyDescent="0.25">
      <c r="B6" s="82"/>
      <c r="C6" s="82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3"/>
      <c r="Q6" s="83"/>
      <c r="R6" s="80"/>
    </row>
    <row r="7" spans="1:21" ht="13.95" customHeight="1" x14ac:dyDescent="0.25">
      <c r="A7" s="248" t="s">
        <v>6</v>
      </c>
      <c r="B7" s="249"/>
      <c r="C7" s="140" t="s">
        <v>112</v>
      </c>
      <c r="D7" s="294" t="s">
        <v>8</v>
      </c>
      <c r="E7" s="290" t="s">
        <v>9</v>
      </c>
      <c r="F7" s="257" t="s">
        <v>10</v>
      </c>
      <c r="G7" s="242" t="s">
        <v>11</v>
      </c>
      <c r="H7" s="290" t="s">
        <v>12</v>
      </c>
      <c r="I7" s="252" t="s">
        <v>204</v>
      </c>
      <c r="J7" s="290" t="s">
        <v>13</v>
      </c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 t="s">
        <v>17</v>
      </c>
      <c r="T7" s="241" t="s">
        <v>18</v>
      </c>
      <c r="U7" s="289" t="s">
        <v>19</v>
      </c>
    </row>
    <row r="8" spans="1:21" ht="13.8" x14ac:dyDescent="0.25">
      <c r="A8" s="139" t="s">
        <v>22</v>
      </c>
      <c r="B8" s="198" t="s">
        <v>22</v>
      </c>
      <c r="C8" s="187"/>
      <c r="D8" s="294"/>
      <c r="E8" s="290"/>
      <c r="F8" s="257"/>
      <c r="G8" s="242"/>
      <c r="H8" s="290"/>
      <c r="I8" s="253"/>
      <c r="J8" s="290"/>
      <c r="K8" s="221">
        <v>1</v>
      </c>
      <c r="L8" s="221">
        <v>2</v>
      </c>
      <c r="M8" s="221">
        <v>3</v>
      </c>
      <c r="N8" s="221" t="s">
        <v>115</v>
      </c>
      <c r="O8" s="221">
        <v>4</v>
      </c>
      <c r="P8" s="221">
        <v>5</v>
      </c>
      <c r="Q8" s="221">
        <v>6</v>
      </c>
      <c r="R8" s="256"/>
      <c r="S8" s="257"/>
      <c r="T8" s="241"/>
      <c r="U8" s="289"/>
    </row>
    <row r="9" spans="1:21" ht="18" customHeight="1" x14ac:dyDescent="0.25">
      <c r="A9" s="139">
        <v>1</v>
      </c>
      <c r="B9" s="137"/>
      <c r="C9" s="136">
        <v>50</v>
      </c>
      <c r="D9" s="61" t="s">
        <v>146</v>
      </c>
      <c r="E9" s="62" t="s">
        <v>145</v>
      </c>
      <c r="F9" s="63">
        <v>19298</v>
      </c>
      <c r="G9" s="64">
        <f>IF(COUNT(F9)=0,"---",44009-F9)</f>
        <v>24711</v>
      </c>
      <c r="H9" s="65" t="s">
        <v>28</v>
      </c>
      <c r="I9" s="65">
        <v>1.3111999999999999</v>
      </c>
      <c r="J9" s="135" t="s">
        <v>38</v>
      </c>
      <c r="K9" s="132">
        <v>12.67</v>
      </c>
      <c r="L9" s="132">
        <v>14.14</v>
      </c>
      <c r="M9" s="132" t="s">
        <v>132</v>
      </c>
      <c r="N9" s="132"/>
      <c r="O9" s="132">
        <v>10.73</v>
      </c>
      <c r="P9" s="132">
        <v>17.440000000000001</v>
      </c>
      <c r="Q9" s="134">
        <v>18.37</v>
      </c>
      <c r="R9" s="29">
        <f>MAX(K9:M9,O9:Q9)</f>
        <v>18.37</v>
      </c>
      <c r="S9" s="29">
        <f>R9*I9</f>
        <v>24.086743999999999</v>
      </c>
      <c r="T9" s="29"/>
      <c r="U9" s="133" t="s">
        <v>39</v>
      </c>
    </row>
    <row r="10" spans="1:21" ht="18" customHeight="1" x14ac:dyDescent="0.25">
      <c r="A10" s="139">
        <v>2</v>
      </c>
      <c r="B10" s="137"/>
      <c r="C10" s="136">
        <v>31</v>
      </c>
      <c r="D10" s="61" t="s">
        <v>170</v>
      </c>
      <c r="E10" s="62" t="s">
        <v>169</v>
      </c>
      <c r="F10" s="63">
        <v>23542</v>
      </c>
      <c r="G10" s="64">
        <f>IF(COUNT(F10)=0,"---",44009-F10)</f>
        <v>20467</v>
      </c>
      <c r="H10" s="65" t="s">
        <v>28</v>
      </c>
      <c r="I10" s="65">
        <v>1.1259999999999999</v>
      </c>
      <c r="J10" s="135" t="s">
        <v>66</v>
      </c>
      <c r="K10" s="132" t="s">
        <v>132</v>
      </c>
      <c r="L10" s="132" t="s">
        <v>132</v>
      </c>
      <c r="M10" s="132">
        <v>16.16</v>
      </c>
      <c r="N10" s="132"/>
      <c r="O10" s="132" t="s">
        <v>150</v>
      </c>
      <c r="P10" s="132" t="s">
        <v>150</v>
      </c>
      <c r="Q10" s="134" t="s">
        <v>150</v>
      </c>
      <c r="R10" s="29">
        <f>MAX(K10:M10,O10:Q10)</f>
        <v>16.16</v>
      </c>
      <c r="S10" s="29">
        <f>R10*I10</f>
        <v>18.196159999999999</v>
      </c>
      <c r="T10" s="29"/>
      <c r="U10" s="133" t="s">
        <v>67</v>
      </c>
    </row>
  </sheetData>
  <mergeCells count="13">
    <mergeCell ref="I7:I8"/>
    <mergeCell ref="A7:B7"/>
    <mergeCell ref="D7:D8"/>
    <mergeCell ref="E7:E8"/>
    <mergeCell ref="F7:F8"/>
    <mergeCell ref="G7:G8"/>
    <mergeCell ref="H7:H8"/>
    <mergeCell ref="T7:T8"/>
    <mergeCell ref="U7:U8"/>
    <mergeCell ref="K7:Q7"/>
    <mergeCell ref="R7:R8"/>
    <mergeCell ref="S7:S8"/>
    <mergeCell ref="J7:J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5" style="78" customWidth="1"/>
    <col min="3" max="3" width="9.5546875" style="78" customWidth="1"/>
    <col min="4" max="4" width="13.5546875" style="78" customWidth="1"/>
    <col min="5" max="5" width="8.88671875" style="158" customWidth="1"/>
    <col min="6" max="6" width="4.109375" style="78" customWidth="1"/>
    <col min="7" max="7" width="4" style="78" customWidth="1"/>
    <col min="8" max="8" width="9.33203125" style="78" customWidth="1"/>
    <col min="9" max="9" width="4.44140625" style="78" customWidth="1"/>
    <col min="10" max="10" width="6.44140625" style="78" customWidth="1"/>
    <col min="11" max="13" width="4.5546875" style="78" customWidth="1"/>
    <col min="14" max="14" width="3.88671875" style="78" hidden="1" customWidth="1"/>
    <col min="15" max="17" width="4.5546875" style="78" customWidth="1"/>
    <col min="18" max="18" width="6.88671875" style="78" customWidth="1"/>
    <col min="19" max="19" width="6.5546875" style="78" customWidth="1"/>
    <col min="20" max="20" width="6.109375" style="78" customWidth="1"/>
    <col min="21" max="21" width="10.5546875" style="78" customWidth="1"/>
    <col min="22" max="22" width="5.5546875" style="78" customWidth="1"/>
    <col min="23" max="26" width="9.5546875" style="78" customWidth="1"/>
    <col min="27" max="16384" width="9.109375" style="78"/>
  </cols>
  <sheetData>
    <row r="1" spans="1:26" ht="20.25" customHeight="1" x14ac:dyDescent="0.35">
      <c r="A1" s="1" t="s">
        <v>0</v>
      </c>
      <c r="B1" s="1"/>
      <c r="C1" s="2"/>
      <c r="D1" s="2"/>
      <c r="E1" s="2"/>
      <c r="F1" s="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6" ht="12.75" customHeight="1" x14ac:dyDescent="0.25">
      <c r="A2" s="2"/>
      <c r="B2" s="2"/>
      <c r="C2" s="6" t="s">
        <v>180</v>
      </c>
      <c r="D2" s="2"/>
      <c r="E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6" ht="12.75" customHeight="1" x14ac:dyDescent="0.25">
      <c r="C3" s="79"/>
      <c r="D3" s="79"/>
      <c r="E3" s="144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6" ht="20.100000000000001" customHeight="1" x14ac:dyDescent="0.25">
      <c r="A4" s="80"/>
      <c r="B4" s="80"/>
      <c r="C4" s="81" t="s">
        <v>181</v>
      </c>
      <c r="D4" s="80"/>
      <c r="E4" s="146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.1" customHeight="1" x14ac:dyDescent="0.25">
      <c r="A5" s="80"/>
      <c r="B5" s="80"/>
      <c r="C5" s="80"/>
      <c r="D5" s="80"/>
      <c r="E5" s="146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 x14ac:dyDescent="0.25">
      <c r="A6" s="82"/>
      <c r="B6" s="82"/>
      <c r="C6" s="80"/>
      <c r="D6" s="80"/>
      <c r="E6" s="164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3"/>
      <c r="S6" s="83"/>
      <c r="T6" s="83"/>
      <c r="U6" s="80"/>
      <c r="V6" s="80"/>
      <c r="W6" s="80"/>
      <c r="X6" s="80"/>
      <c r="Y6" s="80"/>
      <c r="Z6" s="80"/>
    </row>
    <row r="7" spans="1:26" ht="20.100000000000001" customHeight="1" x14ac:dyDescent="0.25">
      <c r="A7" s="165" t="s">
        <v>6</v>
      </c>
      <c r="B7" s="298" t="s">
        <v>112</v>
      </c>
      <c r="C7" s="260" t="s">
        <v>8</v>
      </c>
      <c r="D7" s="262" t="s">
        <v>9</v>
      </c>
      <c r="E7" s="252" t="s">
        <v>10</v>
      </c>
      <c r="F7" s="254" t="s">
        <v>11</v>
      </c>
      <c r="G7" s="254" t="s">
        <v>12</v>
      </c>
      <c r="H7" s="254" t="s">
        <v>13</v>
      </c>
      <c r="I7" s="254" t="s">
        <v>14</v>
      </c>
      <c r="J7" s="300" t="s">
        <v>150</v>
      </c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 t="s">
        <v>17</v>
      </c>
      <c r="T7" s="300" t="s">
        <v>150</v>
      </c>
      <c r="U7" s="295" t="s">
        <v>19</v>
      </c>
      <c r="V7" s="297" t="s">
        <v>140</v>
      </c>
      <c r="W7" s="80"/>
      <c r="X7" s="80"/>
      <c r="Y7" s="80"/>
      <c r="Z7" s="80"/>
    </row>
    <row r="8" spans="1:26" ht="15" customHeight="1" x14ac:dyDescent="0.25">
      <c r="A8" s="166" t="s">
        <v>21</v>
      </c>
      <c r="B8" s="299"/>
      <c r="C8" s="261"/>
      <c r="D8" s="263"/>
      <c r="E8" s="253"/>
      <c r="F8" s="255"/>
      <c r="G8" s="255"/>
      <c r="H8" s="255"/>
      <c r="I8" s="255"/>
      <c r="J8" s="257"/>
      <c r="K8" s="147">
        <v>1</v>
      </c>
      <c r="L8" s="147">
        <v>2</v>
      </c>
      <c r="M8" s="147">
        <v>3</v>
      </c>
      <c r="N8" s="147" t="s">
        <v>115</v>
      </c>
      <c r="O8" s="147">
        <v>4</v>
      </c>
      <c r="P8" s="147">
        <v>5</v>
      </c>
      <c r="Q8" s="147">
        <v>6</v>
      </c>
      <c r="R8" s="256"/>
      <c r="S8" s="257"/>
      <c r="T8" s="257"/>
      <c r="U8" s="296"/>
      <c r="V8" s="297"/>
      <c r="W8" s="80"/>
      <c r="X8" s="80"/>
      <c r="Y8" s="80"/>
      <c r="Z8" s="80"/>
    </row>
    <row r="9" spans="1:26" ht="19.5" customHeight="1" x14ac:dyDescent="0.25">
      <c r="A9" s="167">
        <v>1</v>
      </c>
      <c r="B9" s="168">
        <v>19</v>
      </c>
      <c r="C9" s="149" t="s">
        <v>182</v>
      </c>
      <c r="D9" s="150" t="s">
        <v>183</v>
      </c>
      <c r="E9" s="121">
        <v>37875</v>
      </c>
      <c r="F9" s="120">
        <f>IF(COUNT(E9)=0,"---",44009-E9)</f>
        <v>6134</v>
      </c>
      <c r="G9" s="119" t="s">
        <v>76</v>
      </c>
      <c r="H9" s="118" t="s">
        <v>72</v>
      </c>
      <c r="I9" s="169">
        <v>1</v>
      </c>
      <c r="J9" s="116"/>
      <c r="K9" s="132">
        <v>5.7</v>
      </c>
      <c r="L9" s="132">
        <v>5.92</v>
      </c>
      <c r="M9" s="132">
        <v>6.11</v>
      </c>
      <c r="N9" s="124"/>
      <c r="O9" s="132">
        <v>6</v>
      </c>
      <c r="P9" s="132">
        <v>5.82</v>
      </c>
      <c r="Q9" s="132">
        <v>6.6</v>
      </c>
      <c r="R9" s="29">
        <f>MAX(K9:M9,O9:Q9)</f>
        <v>6.6</v>
      </c>
      <c r="S9" s="29">
        <f>R9*I9</f>
        <v>6.6</v>
      </c>
      <c r="T9" s="29"/>
      <c r="U9" s="113" t="s">
        <v>73</v>
      </c>
      <c r="V9" s="132"/>
    </row>
    <row r="10" spans="1:26" ht="19.5" customHeight="1" x14ac:dyDescent="0.25">
      <c r="A10" s="167">
        <v>2</v>
      </c>
      <c r="B10" s="168">
        <v>47</v>
      </c>
      <c r="C10" s="149" t="s">
        <v>116</v>
      </c>
      <c r="D10" s="150" t="s">
        <v>117</v>
      </c>
      <c r="E10" s="121">
        <v>38438</v>
      </c>
      <c r="F10" s="120">
        <f>IF(COUNT(E10)=0,"---",44009-E10)</f>
        <v>5571</v>
      </c>
      <c r="G10" s="119" t="s">
        <v>76</v>
      </c>
      <c r="H10" s="118" t="s">
        <v>38</v>
      </c>
      <c r="I10" s="169">
        <v>1</v>
      </c>
      <c r="J10" s="116"/>
      <c r="K10" s="132">
        <v>5.67</v>
      </c>
      <c r="L10" s="132">
        <v>5.77</v>
      </c>
      <c r="M10" s="132">
        <v>5.07</v>
      </c>
      <c r="N10" s="124"/>
      <c r="O10" s="132">
        <v>6.45</v>
      </c>
      <c r="P10" s="132">
        <v>6.28</v>
      </c>
      <c r="Q10" s="132">
        <v>5.78</v>
      </c>
      <c r="R10" s="29">
        <f>MAX(K10:M10,O10:Q10)</f>
        <v>6.45</v>
      </c>
      <c r="S10" s="29">
        <f>R10*I10</f>
        <v>6.45</v>
      </c>
      <c r="T10" s="29"/>
      <c r="U10" s="113" t="s">
        <v>39</v>
      </c>
      <c r="V10" s="132"/>
    </row>
    <row r="12" spans="1:26" ht="19.5" customHeight="1" x14ac:dyDescent="0.25">
      <c r="A12" s="58"/>
      <c r="B12" s="58"/>
      <c r="C12" s="170"/>
      <c r="D12" s="171"/>
      <c r="E12" s="172"/>
      <c r="F12" s="173"/>
      <c r="G12" s="174"/>
      <c r="H12" s="175"/>
      <c r="I12" s="176"/>
      <c r="J12" s="177"/>
      <c r="K12" s="178"/>
      <c r="L12" s="178"/>
      <c r="M12" s="178"/>
      <c r="N12" s="179"/>
      <c r="O12" s="178"/>
      <c r="P12" s="178"/>
      <c r="Q12" s="178"/>
      <c r="R12" s="180"/>
      <c r="S12" s="180"/>
      <c r="T12" s="180"/>
      <c r="U12" s="181"/>
      <c r="V12" s="178"/>
    </row>
    <row r="13" spans="1:26" ht="20.100000000000001" customHeight="1" x14ac:dyDescent="0.25">
      <c r="A13" s="80"/>
      <c r="B13" s="80"/>
      <c r="C13" s="81" t="s">
        <v>184</v>
      </c>
      <c r="D13" s="80"/>
      <c r="E13" s="146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.1" customHeight="1" x14ac:dyDescent="0.25">
      <c r="A14" s="80"/>
      <c r="B14" s="80"/>
      <c r="C14" s="80"/>
      <c r="D14" s="80"/>
      <c r="E14" s="146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0.100000000000001" customHeight="1" x14ac:dyDescent="0.25">
      <c r="A15" s="82"/>
      <c r="B15" s="82"/>
      <c r="C15" s="80"/>
      <c r="D15" s="80"/>
      <c r="E15" s="16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3"/>
      <c r="S15" s="83"/>
      <c r="T15" s="83"/>
      <c r="U15" s="80"/>
      <c r="V15" s="80"/>
      <c r="W15" s="80"/>
      <c r="X15" s="80"/>
      <c r="Y15" s="80"/>
      <c r="Z15" s="80"/>
    </row>
    <row r="16" spans="1:26" ht="20.100000000000001" customHeight="1" x14ac:dyDescent="0.25">
      <c r="A16" s="84" t="s">
        <v>6</v>
      </c>
      <c r="B16" s="298" t="s">
        <v>112</v>
      </c>
      <c r="C16" s="294" t="s">
        <v>8</v>
      </c>
      <c r="D16" s="290" t="s">
        <v>9</v>
      </c>
      <c r="E16" s="257" t="s">
        <v>10</v>
      </c>
      <c r="F16" s="290" t="s">
        <v>11</v>
      </c>
      <c r="G16" s="290" t="s">
        <v>12</v>
      </c>
      <c r="H16" s="290" t="s">
        <v>13</v>
      </c>
      <c r="I16" s="290" t="s">
        <v>14</v>
      </c>
      <c r="J16" s="301" t="s">
        <v>15</v>
      </c>
      <c r="K16" s="257" t="s">
        <v>113</v>
      </c>
      <c r="L16" s="257"/>
      <c r="M16" s="257"/>
      <c r="N16" s="257"/>
      <c r="O16" s="257"/>
      <c r="P16" s="257"/>
      <c r="Q16" s="257"/>
      <c r="R16" s="256" t="s">
        <v>16</v>
      </c>
      <c r="S16" s="257" t="s">
        <v>17</v>
      </c>
      <c r="T16" s="257" t="s">
        <v>18</v>
      </c>
      <c r="U16" s="289" t="s">
        <v>19</v>
      </c>
      <c r="V16" s="297" t="s">
        <v>140</v>
      </c>
      <c r="W16" s="80"/>
      <c r="X16" s="80"/>
      <c r="Y16" s="80"/>
      <c r="Z16" s="80"/>
    </row>
    <row r="17" spans="1:26" ht="15" customHeight="1" x14ac:dyDescent="0.25">
      <c r="A17" s="166" t="s">
        <v>22</v>
      </c>
      <c r="B17" s="299"/>
      <c r="C17" s="294"/>
      <c r="D17" s="290"/>
      <c r="E17" s="257"/>
      <c r="F17" s="290"/>
      <c r="G17" s="290"/>
      <c r="H17" s="290"/>
      <c r="I17" s="290"/>
      <c r="J17" s="301"/>
      <c r="K17" s="86">
        <v>1</v>
      </c>
      <c r="L17" s="86">
        <v>2</v>
      </c>
      <c r="M17" s="86">
        <v>3</v>
      </c>
      <c r="N17" s="86" t="s">
        <v>115</v>
      </c>
      <c r="O17" s="86">
        <v>4</v>
      </c>
      <c r="P17" s="86">
        <v>5</v>
      </c>
      <c r="Q17" s="86">
        <v>6</v>
      </c>
      <c r="R17" s="256"/>
      <c r="S17" s="257"/>
      <c r="T17" s="257"/>
      <c r="U17" s="289"/>
      <c r="V17" s="297"/>
      <c r="W17" s="80"/>
      <c r="X17" s="80"/>
      <c r="Y17" s="80"/>
      <c r="Z17" s="80"/>
    </row>
    <row r="18" spans="1:26" s="80" customFormat="1" ht="18" customHeight="1" x14ac:dyDescent="0.3">
      <c r="A18" s="167">
        <v>1</v>
      </c>
      <c r="B18" s="167">
        <v>49</v>
      </c>
      <c r="C18" s="182" t="s">
        <v>84</v>
      </c>
      <c r="D18" s="183" t="s">
        <v>85</v>
      </c>
      <c r="E18" s="23">
        <v>23337</v>
      </c>
      <c r="F18" s="24">
        <f>IF(COUNT(E18)=0,"---",44009-E18)</f>
        <v>20672</v>
      </c>
      <c r="G18" s="25" t="s">
        <v>28</v>
      </c>
      <c r="H18" s="184" t="s">
        <v>38</v>
      </c>
      <c r="I18" s="47">
        <v>1</v>
      </c>
      <c r="J18" s="41">
        <v>1.5488999999999999</v>
      </c>
      <c r="K18" s="185">
        <v>8.6199999999999992</v>
      </c>
      <c r="L18" s="185">
        <v>8.4</v>
      </c>
      <c r="M18" s="185">
        <v>8.24</v>
      </c>
      <c r="N18" s="89"/>
      <c r="O18" s="185">
        <v>8.09</v>
      </c>
      <c r="P18" s="185">
        <v>8.73</v>
      </c>
      <c r="Q18" s="185">
        <v>8.64</v>
      </c>
      <c r="R18" s="29">
        <v>8.73</v>
      </c>
      <c r="S18" s="29">
        <f t="shared" ref="S18:T20" si="0">R18*I18</f>
        <v>8.73</v>
      </c>
      <c r="T18" s="29">
        <f t="shared" si="0"/>
        <v>13.521897000000001</v>
      </c>
      <c r="U18" s="186" t="s">
        <v>62</v>
      </c>
      <c r="V18" s="132"/>
    </row>
    <row r="19" spans="1:26" s="80" customFormat="1" ht="18" customHeight="1" x14ac:dyDescent="0.3">
      <c r="A19" s="167">
        <v>2</v>
      </c>
      <c r="B19" s="167">
        <v>36</v>
      </c>
      <c r="C19" s="182" t="s">
        <v>88</v>
      </c>
      <c r="D19" s="183" t="s">
        <v>89</v>
      </c>
      <c r="E19" s="23">
        <v>19659</v>
      </c>
      <c r="F19" s="24">
        <f>IF(COUNT(E19)=0,"---",44009-E19)</f>
        <v>24350</v>
      </c>
      <c r="G19" s="25" t="s">
        <v>28</v>
      </c>
      <c r="H19" s="184" t="s">
        <v>66</v>
      </c>
      <c r="I19" s="47">
        <v>1</v>
      </c>
      <c r="J19" s="41">
        <v>1.9194</v>
      </c>
      <c r="K19" s="185">
        <v>5.42</v>
      </c>
      <c r="L19" s="185">
        <v>5.24</v>
      </c>
      <c r="M19" s="185">
        <v>5.54</v>
      </c>
      <c r="N19" s="89"/>
      <c r="O19" s="185">
        <v>5.68</v>
      </c>
      <c r="P19" s="185">
        <v>5.37</v>
      </c>
      <c r="Q19" s="185">
        <v>5.57</v>
      </c>
      <c r="R19" s="29">
        <v>5.68</v>
      </c>
      <c r="S19" s="29">
        <f t="shared" si="0"/>
        <v>5.68</v>
      </c>
      <c r="T19" s="29">
        <f t="shared" si="0"/>
        <v>10.902191999999999</v>
      </c>
      <c r="U19" s="186" t="s">
        <v>67</v>
      </c>
      <c r="V19" s="132" t="s">
        <v>185</v>
      </c>
    </row>
    <row r="20" spans="1:26" s="80" customFormat="1" ht="18" customHeight="1" x14ac:dyDescent="0.3">
      <c r="A20" s="167">
        <v>3</v>
      </c>
      <c r="B20" s="167">
        <v>37</v>
      </c>
      <c r="C20" s="182" t="s">
        <v>86</v>
      </c>
      <c r="D20" s="183" t="s">
        <v>87</v>
      </c>
      <c r="E20" s="23">
        <v>21128</v>
      </c>
      <c r="F20" s="24">
        <f>IF(COUNT(E20)=0,"---",44009-E20)</f>
        <v>22881</v>
      </c>
      <c r="G20" s="25" t="s">
        <v>28</v>
      </c>
      <c r="H20" s="184" t="s">
        <v>66</v>
      </c>
      <c r="I20" s="47">
        <v>1</v>
      </c>
      <c r="J20" s="41">
        <v>1.7515000000000001</v>
      </c>
      <c r="K20" s="185">
        <v>5.14</v>
      </c>
      <c r="L20" s="185">
        <v>5.16</v>
      </c>
      <c r="M20" s="185">
        <v>5.67</v>
      </c>
      <c r="N20" s="89"/>
      <c r="O20" s="185">
        <v>5.27</v>
      </c>
      <c r="P20" s="185">
        <v>5.97</v>
      </c>
      <c r="Q20" s="185">
        <v>6.01</v>
      </c>
      <c r="R20" s="29">
        <v>6.01</v>
      </c>
      <c r="S20" s="29">
        <f t="shared" si="0"/>
        <v>6.01</v>
      </c>
      <c r="T20" s="29">
        <f t="shared" si="0"/>
        <v>10.526515</v>
      </c>
      <c r="U20" s="186" t="s">
        <v>67</v>
      </c>
      <c r="V20" s="132" t="s">
        <v>185</v>
      </c>
    </row>
    <row r="22" spans="1:26" ht="17.399999999999999" x14ac:dyDescent="0.25">
      <c r="A22" s="80"/>
      <c r="B22" s="80"/>
      <c r="C22" s="81" t="s">
        <v>186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6" x14ac:dyDescent="0.25">
      <c r="D23" s="6" t="s">
        <v>1</v>
      </c>
      <c r="E23" s="2"/>
      <c r="W23" s="80"/>
    </row>
    <row r="24" spans="1:26" x14ac:dyDescent="0.25">
      <c r="A24" s="84" t="s">
        <v>6</v>
      </c>
      <c r="B24" s="84"/>
      <c r="C24" s="294" t="s">
        <v>8</v>
      </c>
      <c r="D24" s="290" t="s">
        <v>9</v>
      </c>
      <c r="E24" s="257" t="s">
        <v>10</v>
      </c>
      <c r="F24" s="228" t="s">
        <v>11</v>
      </c>
      <c r="G24" s="290" t="s">
        <v>12</v>
      </c>
      <c r="H24" s="290" t="s">
        <v>13</v>
      </c>
      <c r="I24" s="290"/>
      <c r="J24" s="226"/>
      <c r="K24" s="257" t="s">
        <v>113</v>
      </c>
      <c r="L24" s="257"/>
      <c r="M24" s="257"/>
      <c r="N24" s="257"/>
      <c r="O24" s="257"/>
      <c r="P24" s="257"/>
      <c r="Q24" s="257"/>
      <c r="R24" s="256" t="s">
        <v>16</v>
      </c>
      <c r="S24" s="257"/>
      <c r="T24" s="86"/>
      <c r="U24" s="289" t="s">
        <v>19</v>
      </c>
      <c r="V24" s="297" t="s">
        <v>140</v>
      </c>
      <c r="W24" s="80"/>
    </row>
    <row r="25" spans="1:26" x14ac:dyDescent="0.25">
      <c r="A25" s="87" t="s">
        <v>22</v>
      </c>
      <c r="B25" s="87"/>
      <c r="C25" s="294"/>
      <c r="D25" s="290"/>
      <c r="E25" s="257"/>
      <c r="F25" s="229"/>
      <c r="G25" s="290"/>
      <c r="H25" s="290"/>
      <c r="I25" s="290"/>
      <c r="J25" s="227"/>
      <c r="K25" s="86">
        <v>1</v>
      </c>
      <c r="L25" s="86">
        <v>2</v>
      </c>
      <c r="M25" s="86">
        <v>3</v>
      </c>
      <c r="N25" s="86" t="s">
        <v>115</v>
      </c>
      <c r="O25" s="86">
        <v>4</v>
      </c>
      <c r="P25" s="86">
        <v>5</v>
      </c>
      <c r="Q25" s="86">
        <v>6</v>
      </c>
      <c r="R25" s="256"/>
      <c r="S25" s="257"/>
      <c r="T25" s="86"/>
      <c r="U25" s="289"/>
      <c r="V25" s="297"/>
      <c r="W25" s="80"/>
    </row>
    <row r="26" spans="1:26" ht="19.5" customHeight="1" x14ac:dyDescent="0.25">
      <c r="A26" s="167">
        <v>1</v>
      </c>
      <c r="B26" s="168"/>
      <c r="C26" s="149" t="s">
        <v>156</v>
      </c>
      <c r="D26" s="150" t="s">
        <v>155</v>
      </c>
      <c r="E26" s="121"/>
      <c r="F26" s="120" t="s">
        <v>137</v>
      </c>
      <c r="G26" s="119"/>
      <c r="H26" s="118" t="s">
        <v>124</v>
      </c>
      <c r="I26" s="153"/>
      <c r="J26" s="116"/>
      <c r="K26" s="132">
        <v>8.57</v>
      </c>
      <c r="L26" s="132">
        <v>8.64</v>
      </c>
      <c r="M26" s="132">
        <v>8.2799999999999994</v>
      </c>
      <c r="N26" s="124"/>
      <c r="O26" s="132">
        <v>8.4</v>
      </c>
      <c r="P26" s="132">
        <v>8.67</v>
      </c>
      <c r="Q26" s="132">
        <v>8.51</v>
      </c>
      <c r="R26" s="29">
        <v>8.67</v>
      </c>
      <c r="S26" s="29"/>
      <c r="T26" s="29"/>
      <c r="U26" s="113" t="s">
        <v>125</v>
      </c>
      <c r="V26" s="132"/>
      <c r="W26" s="80"/>
    </row>
    <row r="27" spans="1:26" x14ac:dyDescent="0.25">
      <c r="W27" s="80"/>
    </row>
  </sheetData>
  <mergeCells count="43">
    <mergeCell ref="U24:U25"/>
    <mergeCell ref="V24:V25"/>
    <mergeCell ref="U16:U17"/>
    <mergeCell ref="V16:V17"/>
    <mergeCell ref="S16:S17"/>
    <mergeCell ref="T16:T17"/>
    <mergeCell ref="C24:C25"/>
    <mergeCell ref="D24:D25"/>
    <mergeCell ref="E24:E25"/>
    <mergeCell ref="F24:F25"/>
    <mergeCell ref="G24:G25"/>
    <mergeCell ref="H24:H25"/>
    <mergeCell ref="I24:I25"/>
    <mergeCell ref="J24:J25"/>
    <mergeCell ref="I16:I17"/>
    <mergeCell ref="J16:J17"/>
    <mergeCell ref="K16:Q16"/>
    <mergeCell ref="R16:R17"/>
    <mergeCell ref="K24:Q24"/>
    <mergeCell ref="R24:R25"/>
    <mergeCell ref="T7:T8"/>
    <mergeCell ref="S24:S25"/>
    <mergeCell ref="U7:U8"/>
    <mergeCell ref="V7:V8"/>
    <mergeCell ref="B16:B17"/>
    <mergeCell ref="C16:C17"/>
    <mergeCell ref="D16:D17"/>
    <mergeCell ref="E16:E17"/>
    <mergeCell ref="F16:F17"/>
    <mergeCell ref="G16:G17"/>
    <mergeCell ref="H16:H17"/>
    <mergeCell ref="H7:H8"/>
    <mergeCell ref="I7:I8"/>
    <mergeCell ref="J7:J8"/>
    <mergeCell ref="K7:Q7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5" style="78" customWidth="1"/>
    <col min="3" max="3" width="9.5546875" style="78" customWidth="1"/>
    <col min="4" max="4" width="13.5546875" style="78" customWidth="1"/>
    <col min="5" max="5" width="8.88671875" style="158" customWidth="1"/>
    <col min="6" max="6" width="4.109375" style="78" customWidth="1"/>
    <col min="7" max="7" width="4" style="78" customWidth="1"/>
    <col min="8" max="8" width="9.33203125" style="78" customWidth="1"/>
    <col min="9" max="9" width="4.44140625" style="78" customWidth="1"/>
    <col min="10" max="10" width="6.44140625" style="78" customWidth="1"/>
    <col min="11" max="13" width="4.5546875" style="78" customWidth="1"/>
    <col min="14" max="14" width="3.88671875" style="78" hidden="1" customWidth="1"/>
    <col min="15" max="17" width="4.5546875" style="78" customWidth="1"/>
    <col min="18" max="18" width="6.88671875" style="78" customWidth="1"/>
    <col min="19" max="19" width="6.5546875" style="78" customWidth="1"/>
    <col min="20" max="20" width="6.109375" style="78" customWidth="1"/>
    <col min="21" max="21" width="13" style="78" customWidth="1"/>
    <col min="22" max="25" width="9.5546875" style="78" customWidth="1"/>
    <col min="26" max="16384" width="9.109375" style="78"/>
  </cols>
  <sheetData>
    <row r="1" spans="1:25" ht="20.25" customHeight="1" x14ac:dyDescent="0.35">
      <c r="A1" s="1" t="s">
        <v>0</v>
      </c>
      <c r="B1" s="1"/>
      <c r="C1" s="2"/>
      <c r="D1" s="2"/>
      <c r="E1" s="2"/>
      <c r="F1" s="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5" ht="12.75" customHeight="1" x14ac:dyDescent="0.25">
      <c r="A2" s="2"/>
      <c r="B2" s="2"/>
      <c r="C2" s="6" t="s">
        <v>180</v>
      </c>
      <c r="D2" s="2"/>
      <c r="E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5" ht="12.75" customHeight="1" x14ac:dyDescent="0.25">
      <c r="C3" s="79"/>
      <c r="D3" s="79"/>
      <c r="E3" s="144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5" ht="20.100000000000001" customHeight="1" x14ac:dyDescent="0.25">
      <c r="A4" s="80"/>
      <c r="B4" s="80"/>
      <c r="C4" s="81" t="s">
        <v>241</v>
      </c>
      <c r="D4" s="80"/>
      <c r="E4" s="146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5" ht="2.1" customHeight="1" x14ac:dyDescent="0.25">
      <c r="A5" s="80"/>
      <c r="B5" s="80"/>
      <c r="C5" s="80"/>
      <c r="D5" s="80"/>
      <c r="E5" s="146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ht="20.100000000000001" customHeight="1" x14ac:dyDescent="0.25">
      <c r="A6" s="82"/>
      <c r="B6" s="82"/>
      <c r="C6" s="80"/>
      <c r="D6" s="80"/>
      <c r="E6" s="164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3"/>
      <c r="S6" s="83"/>
      <c r="T6" s="83"/>
      <c r="U6" s="80"/>
      <c r="V6" s="80"/>
      <c r="W6" s="80"/>
      <c r="X6" s="80"/>
      <c r="Y6" s="80"/>
    </row>
    <row r="7" spans="1:25" ht="20.100000000000001" customHeight="1" x14ac:dyDescent="0.25">
      <c r="A7" s="165" t="s">
        <v>6</v>
      </c>
      <c r="B7" s="298" t="s">
        <v>112</v>
      </c>
      <c r="C7" s="260" t="s">
        <v>8</v>
      </c>
      <c r="D7" s="262" t="s">
        <v>9</v>
      </c>
      <c r="E7" s="252" t="s">
        <v>10</v>
      </c>
      <c r="F7" s="254" t="s">
        <v>11</v>
      </c>
      <c r="G7" s="254" t="s">
        <v>12</v>
      </c>
      <c r="H7" s="254" t="s">
        <v>13</v>
      </c>
      <c r="I7" s="254" t="s">
        <v>14</v>
      </c>
      <c r="J7" s="300" t="s">
        <v>150</v>
      </c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 t="s">
        <v>17</v>
      </c>
      <c r="T7" s="300" t="s">
        <v>150</v>
      </c>
      <c r="U7" s="295" t="s">
        <v>19</v>
      </c>
      <c r="V7" s="80"/>
      <c r="W7" s="80"/>
      <c r="X7" s="80"/>
      <c r="Y7" s="80"/>
    </row>
    <row r="8" spans="1:25" ht="15" customHeight="1" x14ac:dyDescent="0.25">
      <c r="A8" s="166" t="s">
        <v>20</v>
      </c>
      <c r="B8" s="299"/>
      <c r="C8" s="261"/>
      <c r="D8" s="263"/>
      <c r="E8" s="253"/>
      <c r="F8" s="255"/>
      <c r="G8" s="255"/>
      <c r="H8" s="255"/>
      <c r="I8" s="255"/>
      <c r="J8" s="257"/>
      <c r="K8" s="147">
        <v>1</v>
      </c>
      <c r="L8" s="147">
        <v>2</v>
      </c>
      <c r="M8" s="147">
        <v>3</v>
      </c>
      <c r="N8" s="147" t="s">
        <v>115</v>
      </c>
      <c r="O8" s="147">
        <v>4</v>
      </c>
      <c r="P8" s="147">
        <v>5</v>
      </c>
      <c r="Q8" s="147">
        <v>6</v>
      </c>
      <c r="R8" s="256"/>
      <c r="S8" s="257"/>
      <c r="T8" s="257"/>
      <c r="U8" s="296"/>
      <c r="V8" s="80"/>
      <c r="W8" s="80"/>
      <c r="X8" s="80"/>
      <c r="Y8" s="80"/>
    </row>
    <row r="9" spans="1:25" ht="19.5" customHeight="1" x14ac:dyDescent="0.25">
      <c r="A9" s="167">
        <v>1</v>
      </c>
      <c r="B9" s="168">
        <v>5</v>
      </c>
      <c r="C9" s="149" t="s">
        <v>206</v>
      </c>
      <c r="D9" s="150" t="s">
        <v>207</v>
      </c>
      <c r="E9" s="121">
        <v>35218</v>
      </c>
      <c r="F9" s="120">
        <f>IF(COUNT(E9)=0,"---",44009-E9)</f>
        <v>8791</v>
      </c>
      <c r="G9" s="119" t="s">
        <v>43</v>
      </c>
      <c r="H9" s="118" t="s">
        <v>26</v>
      </c>
      <c r="I9" s="153">
        <v>1.1000000000000001</v>
      </c>
      <c r="J9" s="116"/>
      <c r="K9" s="132">
        <v>5.57</v>
      </c>
      <c r="L9" s="132">
        <v>8.2799999999999994</v>
      </c>
      <c r="M9" s="132">
        <v>7.86</v>
      </c>
      <c r="N9" s="124"/>
      <c r="O9" s="132">
        <v>8.2100000000000009</v>
      </c>
      <c r="P9" s="132" t="s">
        <v>132</v>
      </c>
      <c r="Q9" s="132">
        <v>7.78</v>
      </c>
      <c r="R9" s="29">
        <f>MAX(K9:M9,O9:Q9)</f>
        <v>8.2799999999999994</v>
      </c>
      <c r="S9" s="29">
        <f>R9*I9</f>
        <v>9.1080000000000005</v>
      </c>
      <c r="T9" s="29"/>
      <c r="U9" s="113" t="s">
        <v>208</v>
      </c>
    </row>
    <row r="10" spans="1:25" ht="19.5" customHeight="1" x14ac:dyDescent="0.25">
      <c r="A10" s="167">
        <v>2</v>
      </c>
      <c r="B10" s="168">
        <v>49</v>
      </c>
      <c r="C10" s="149" t="s">
        <v>84</v>
      </c>
      <c r="D10" s="150" t="s">
        <v>85</v>
      </c>
      <c r="E10" s="121">
        <v>23337</v>
      </c>
      <c r="F10" s="120">
        <f>IF(COUNT(E10)=0,"---",44009-E10)</f>
        <v>20672</v>
      </c>
      <c r="G10" s="119" t="s">
        <v>28</v>
      </c>
      <c r="H10" s="118" t="s">
        <v>38</v>
      </c>
      <c r="I10" s="169">
        <v>1</v>
      </c>
      <c r="J10" s="116"/>
      <c r="K10" s="132">
        <v>7.03</v>
      </c>
      <c r="L10" s="132">
        <v>7.66</v>
      </c>
      <c r="M10" s="132">
        <v>8.26</v>
      </c>
      <c r="N10" s="124"/>
      <c r="O10" s="132">
        <v>7.97</v>
      </c>
      <c r="P10" s="132">
        <v>8.36</v>
      </c>
      <c r="Q10" s="132" t="s">
        <v>132</v>
      </c>
      <c r="R10" s="29">
        <f>MAX(K10:M10,O10:Q10)</f>
        <v>8.36</v>
      </c>
      <c r="S10" s="29">
        <f>R10*I10</f>
        <v>8.36</v>
      </c>
      <c r="T10" s="29"/>
      <c r="U10" s="113" t="s">
        <v>62</v>
      </c>
    </row>
    <row r="11" spans="1:25" ht="19.5" customHeight="1" x14ac:dyDescent="0.25">
      <c r="A11" s="167">
        <v>3</v>
      </c>
      <c r="B11" s="168">
        <v>35</v>
      </c>
      <c r="C11" s="149" t="s">
        <v>209</v>
      </c>
      <c r="D11" s="150" t="s">
        <v>210</v>
      </c>
      <c r="E11" s="121">
        <v>32818</v>
      </c>
      <c r="F11" s="120">
        <f>IF(COUNT(E11)=0,"---",44009-E11)</f>
        <v>11191</v>
      </c>
      <c r="G11" s="119" t="s">
        <v>76</v>
      </c>
      <c r="H11" s="118" t="s">
        <v>66</v>
      </c>
      <c r="I11" s="169">
        <v>1</v>
      </c>
      <c r="J11" s="116"/>
      <c r="K11" s="132">
        <v>7.19</v>
      </c>
      <c r="L11" s="132">
        <v>7.49</v>
      </c>
      <c r="M11" s="132">
        <v>7.54</v>
      </c>
      <c r="N11" s="124"/>
      <c r="O11" s="132" t="s">
        <v>132</v>
      </c>
      <c r="P11" s="132">
        <v>6.94</v>
      </c>
      <c r="Q11" s="132">
        <v>7.69</v>
      </c>
      <c r="R11" s="29">
        <f>MAX(K11:M11,O11:Q11)</f>
        <v>7.69</v>
      </c>
      <c r="S11" s="29">
        <f>R11*I11</f>
        <v>7.69</v>
      </c>
      <c r="T11" s="29"/>
      <c r="U11" s="113" t="s">
        <v>125</v>
      </c>
    </row>
    <row r="12" spans="1:25" ht="19.5" customHeight="1" x14ac:dyDescent="0.25">
      <c r="A12" s="167">
        <v>4</v>
      </c>
      <c r="B12" s="168">
        <v>19</v>
      </c>
      <c r="C12" s="149" t="s">
        <v>182</v>
      </c>
      <c r="D12" s="150" t="s">
        <v>183</v>
      </c>
      <c r="E12" s="121">
        <v>37875</v>
      </c>
      <c r="F12" s="120">
        <f>IF(COUNT(E12)=0,"---",44009-E12)</f>
        <v>6134</v>
      </c>
      <c r="G12" s="119" t="s">
        <v>76</v>
      </c>
      <c r="H12" s="118" t="s">
        <v>72</v>
      </c>
      <c r="I12" s="169">
        <v>1</v>
      </c>
      <c r="J12" s="116"/>
      <c r="K12" s="132">
        <v>5.26</v>
      </c>
      <c r="L12" s="132">
        <v>5.71</v>
      </c>
      <c r="M12" s="132">
        <v>5.14</v>
      </c>
      <c r="N12" s="124"/>
      <c r="O12" s="132">
        <v>5.35</v>
      </c>
      <c r="P12" s="132">
        <v>5.33</v>
      </c>
      <c r="Q12" s="132">
        <v>5.46</v>
      </c>
      <c r="R12" s="29">
        <f>MAX(K12:M12,O12:Q12)</f>
        <v>5.71</v>
      </c>
      <c r="S12" s="29">
        <f>R12*I12</f>
        <v>5.71</v>
      </c>
      <c r="T12" s="29"/>
      <c r="U12" s="113" t="s">
        <v>73</v>
      </c>
    </row>
    <row r="13" spans="1:25" ht="19.5" customHeight="1" x14ac:dyDescent="0.25">
      <c r="A13" s="167">
        <v>5</v>
      </c>
      <c r="B13" s="168">
        <v>37</v>
      </c>
      <c r="C13" s="149" t="s">
        <v>86</v>
      </c>
      <c r="D13" s="150" t="s">
        <v>87</v>
      </c>
      <c r="E13" s="121">
        <v>21128</v>
      </c>
      <c r="F13" s="120">
        <f>IF(COUNT(E13)=0,"---",44009-E13)</f>
        <v>22881</v>
      </c>
      <c r="G13" s="119" t="s">
        <v>28</v>
      </c>
      <c r="H13" s="118" t="s">
        <v>66</v>
      </c>
      <c r="I13" s="169">
        <v>1</v>
      </c>
      <c r="J13" s="116"/>
      <c r="K13" s="132">
        <v>5.26</v>
      </c>
      <c r="L13" s="132">
        <v>5.38</v>
      </c>
      <c r="M13" s="132" t="s">
        <v>132</v>
      </c>
      <c r="N13" s="124"/>
      <c r="O13" s="132">
        <v>4.9000000000000004</v>
      </c>
      <c r="P13" s="132">
        <v>5.13</v>
      </c>
      <c r="Q13" s="132">
        <v>4.8899999999999997</v>
      </c>
      <c r="R13" s="29">
        <f>MAX(K13:M13,O13:Q13)</f>
        <v>5.38</v>
      </c>
      <c r="S13" s="29">
        <f>R13*I13</f>
        <v>5.38</v>
      </c>
      <c r="T13" s="29"/>
      <c r="U13" s="113" t="s">
        <v>67</v>
      </c>
    </row>
  </sheetData>
  <mergeCells count="14">
    <mergeCell ref="T7:T8"/>
    <mergeCell ref="U7:U8"/>
    <mergeCell ref="H7:H8"/>
    <mergeCell ref="I7:I8"/>
    <mergeCell ref="J7:J8"/>
    <mergeCell ref="K7:Q7"/>
    <mergeCell ref="R7:R8"/>
    <mergeCell ref="S7:S8"/>
    <mergeCell ref="G7:G8"/>
    <mergeCell ref="B7:B8"/>
    <mergeCell ref="C7:C8"/>
    <mergeCell ref="D7:D8"/>
    <mergeCell ref="E7:E8"/>
    <mergeCell ref="F7:F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8"/>
  <sheetViews>
    <sheetView showZeros="0" zoomScaleNormal="100" workbookViewId="0">
      <selection activeCell="A4" sqref="A4"/>
    </sheetView>
  </sheetViews>
  <sheetFormatPr defaultRowHeight="13.2" x14ac:dyDescent="0.25"/>
  <cols>
    <col min="1" max="2" width="5.44140625" style="78" customWidth="1"/>
    <col min="3" max="3" width="10.5546875" style="78" customWidth="1"/>
    <col min="4" max="4" width="13.5546875" style="78" customWidth="1"/>
    <col min="5" max="5" width="9" style="78" customWidth="1"/>
    <col min="6" max="6" width="5.6640625" style="78" customWidth="1"/>
    <col min="7" max="7" width="4" style="78" customWidth="1"/>
    <col min="8" max="8" width="8.88671875" style="78" bestFit="1" customWidth="1"/>
    <col min="9" max="9" width="4.44140625" style="78" customWidth="1"/>
    <col min="10" max="10" width="5.5546875" style="78" customWidth="1"/>
    <col min="11" max="13" width="4.5546875" style="78" customWidth="1"/>
    <col min="14" max="14" width="4.5546875" style="78" hidden="1" customWidth="1"/>
    <col min="15" max="17" width="4.5546875" style="78" customWidth="1"/>
    <col min="18" max="18" width="6.88671875" style="78" customWidth="1"/>
    <col min="19" max="19" width="6.5546875" style="78" customWidth="1"/>
    <col min="20" max="20" width="13.44140625" style="78" bestFit="1" customWidth="1"/>
    <col min="21" max="21" width="7.5546875" style="78" bestFit="1" customWidth="1"/>
    <col min="22" max="23" width="9.5546875" style="78" customWidth="1"/>
    <col min="24" max="16384" width="8.88671875" style="78"/>
  </cols>
  <sheetData>
    <row r="1" spans="1:23" ht="20.25" customHeight="1" x14ac:dyDescent="0.35">
      <c r="A1" s="1" t="s">
        <v>0</v>
      </c>
      <c r="B1" s="1"/>
      <c r="C1" s="2"/>
      <c r="D1" s="2"/>
      <c r="E1" s="2"/>
      <c r="F1" s="2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3" ht="13.35" customHeight="1" x14ac:dyDescent="0.25">
      <c r="A2" s="2"/>
      <c r="B2" s="2"/>
      <c r="C2" s="130" t="s">
        <v>1</v>
      </c>
      <c r="D2" s="2"/>
      <c r="E2" s="2"/>
      <c r="F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23" ht="12.75" customHeight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23" ht="20.100000000000001" customHeight="1" x14ac:dyDescent="0.25">
      <c r="A4" s="80"/>
      <c r="B4" s="80"/>
      <c r="C4" s="81" t="s">
        <v>153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</row>
    <row r="5" spans="1:23" ht="2.1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20.100000000000001" customHeight="1" x14ac:dyDescent="0.25">
      <c r="A6" s="82"/>
      <c r="B6" s="82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3"/>
      <c r="S6" s="83"/>
      <c r="T6" s="80"/>
      <c r="U6" s="80"/>
      <c r="V6" s="80"/>
      <c r="W6" s="80"/>
    </row>
    <row r="7" spans="1:23" ht="20.100000000000001" customHeight="1" x14ac:dyDescent="0.25">
      <c r="A7" s="84" t="s">
        <v>6</v>
      </c>
      <c r="B7" s="84" t="s">
        <v>7</v>
      </c>
      <c r="C7" s="294" t="s">
        <v>8</v>
      </c>
      <c r="D7" s="290" t="s">
        <v>9</v>
      </c>
      <c r="E7" s="257" t="s">
        <v>10</v>
      </c>
      <c r="F7" s="228" t="s">
        <v>11</v>
      </c>
      <c r="G7" s="290" t="s">
        <v>12</v>
      </c>
      <c r="H7" s="290" t="s">
        <v>13</v>
      </c>
      <c r="I7" s="290" t="s">
        <v>14</v>
      </c>
      <c r="J7" s="85"/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/>
      <c r="T7" s="289" t="s">
        <v>19</v>
      </c>
      <c r="V7" s="80"/>
      <c r="W7" s="80"/>
    </row>
    <row r="8" spans="1:23" ht="15" customHeight="1" x14ac:dyDescent="0.25">
      <c r="A8" s="87" t="s">
        <v>21</v>
      </c>
      <c r="B8" s="87"/>
      <c r="C8" s="294"/>
      <c r="D8" s="290"/>
      <c r="E8" s="257"/>
      <c r="F8" s="229"/>
      <c r="G8" s="290"/>
      <c r="H8" s="290"/>
      <c r="I8" s="290"/>
      <c r="J8" s="85"/>
      <c r="K8" s="86">
        <v>1</v>
      </c>
      <c r="L8" s="86">
        <v>2</v>
      </c>
      <c r="M8" s="86">
        <v>3</v>
      </c>
      <c r="N8" s="86" t="s">
        <v>115</v>
      </c>
      <c r="O8" s="86">
        <v>4</v>
      </c>
      <c r="P8" s="86">
        <v>5</v>
      </c>
      <c r="Q8" s="86">
        <v>6</v>
      </c>
      <c r="R8" s="256"/>
      <c r="S8" s="257"/>
      <c r="T8" s="289"/>
      <c r="V8" s="80"/>
      <c r="W8" s="80"/>
    </row>
    <row r="9" spans="1:23" s="80" customFormat="1" ht="18" customHeight="1" x14ac:dyDescent="0.25">
      <c r="A9" s="129">
        <v>1</v>
      </c>
      <c r="B9" s="129">
        <v>7</v>
      </c>
      <c r="C9" s="61" t="s">
        <v>152</v>
      </c>
      <c r="D9" s="62" t="s">
        <v>151</v>
      </c>
      <c r="E9" s="128">
        <v>37144</v>
      </c>
      <c r="F9" s="120">
        <f>IF(COUNT(E9)=0,"---",44009-E9)</f>
        <v>6865</v>
      </c>
      <c r="G9" s="119" t="s">
        <v>43</v>
      </c>
      <c r="H9" s="66" t="s">
        <v>26</v>
      </c>
      <c r="I9" s="127">
        <v>1.1000000000000001</v>
      </c>
      <c r="J9" s="127"/>
      <c r="K9" s="89" t="s">
        <v>132</v>
      </c>
      <c r="L9" s="126">
        <v>6.36</v>
      </c>
      <c r="M9" s="126">
        <v>6.08</v>
      </c>
      <c r="N9" s="126"/>
      <c r="O9" s="126" t="s">
        <v>132</v>
      </c>
      <c r="P9" s="126">
        <v>5.6</v>
      </c>
      <c r="Q9" s="126">
        <v>6.23</v>
      </c>
      <c r="R9" s="29">
        <v>6.36</v>
      </c>
      <c r="S9" s="29"/>
      <c r="T9" s="125"/>
      <c r="U9" s="78"/>
    </row>
    <row r="10" spans="1:23" s="80" customFormat="1" ht="18" customHeight="1" x14ac:dyDescent="0.25">
      <c r="A10" s="129">
        <v>2</v>
      </c>
      <c r="B10" s="129">
        <v>4</v>
      </c>
      <c r="C10" s="61" t="s">
        <v>41</v>
      </c>
      <c r="D10" s="62" t="s">
        <v>42</v>
      </c>
      <c r="E10" s="128">
        <v>38582</v>
      </c>
      <c r="F10" s="120">
        <f>IF(COUNT(E10)=0,"---",44009-E10)</f>
        <v>5427</v>
      </c>
      <c r="G10" s="119" t="s">
        <v>43</v>
      </c>
      <c r="H10" s="66" t="s">
        <v>26</v>
      </c>
      <c r="I10" s="127">
        <v>1.1000000000000001</v>
      </c>
      <c r="J10" s="127"/>
      <c r="K10" s="89" t="s">
        <v>150</v>
      </c>
      <c r="L10" s="126" t="s">
        <v>150</v>
      </c>
      <c r="M10" s="126" t="s">
        <v>150</v>
      </c>
      <c r="N10" s="126"/>
      <c r="O10" s="126">
        <v>5.96</v>
      </c>
      <c r="P10" s="126">
        <v>5.57</v>
      </c>
      <c r="Q10" s="126">
        <v>6.24</v>
      </c>
      <c r="R10" s="29">
        <v>6.24</v>
      </c>
      <c r="S10" s="29"/>
      <c r="T10" s="125"/>
      <c r="U10" s="78"/>
    </row>
    <row r="11" spans="1:23" s="80" customFormat="1" ht="18" customHeight="1" x14ac:dyDescent="0.25">
      <c r="A11" s="129">
        <v>3</v>
      </c>
      <c r="B11" s="129">
        <v>40</v>
      </c>
      <c r="C11" s="61" t="s">
        <v>149</v>
      </c>
      <c r="D11" s="62" t="s">
        <v>148</v>
      </c>
      <c r="E11" s="128">
        <v>36831</v>
      </c>
      <c r="F11" s="120">
        <f>IF(COUNT(E11)=0,"---",44009-E11)</f>
        <v>7178</v>
      </c>
      <c r="G11" s="119" t="s">
        <v>28</v>
      </c>
      <c r="H11" s="66" t="s">
        <v>38</v>
      </c>
      <c r="I11" s="127">
        <v>1</v>
      </c>
      <c r="J11" s="127"/>
      <c r="K11" s="89">
        <v>5.53</v>
      </c>
      <c r="L11" s="126">
        <v>5.73</v>
      </c>
      <c r="M11" s="126">
        <v>5.52</v>
      </c>
      <c r="N11" s="126"/>
      <c r="O11" s="126">
        <v>5.86</v>
      </c>
      <c r="P11" s="126">
        <v>5.59</v>
      </c>
      <c r="Q11" s="126">
        <v>6.19</v>
      </c>
      <c r="R11" s="29">
        <v>6.19</v>
      </c>
      <c r="S11" s="29"/>
      <c r="T11" s="125" t="s">
        <v>62</v>
      </c>
      <c r="U11" s="78"/>
    </row>
    <row r="13" spans="1:23" ht="17.399999999999999" x14ac:dyDescent="0.25">
      <c r="A13" s="80"/>
      <c r="B13" s="80"/>
      <c r="C13" s="81" t="s">
        <v>147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23" x14ac:dyDescent="0.25">
      <c r="A14" s="82"/>
      <c r="B14" s="82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3"/>
      <c r="S14" s="83"/>
      <c r="T14" s="80"/>
    </row>
    <row r="15" spans="1:23" x14ac:dyDescent="0.25">
      <c r="A15" s="84" t="s">
        <v>6</v>
      </c>
      <c r="B15" s="84" t="s">
        <v>7</v>
      </c>
      <c r="C15" s="294" t="s">
        <v>8</v>
      </c>
      <c r="D15" s="290" t="s">
        <v>9</v>
      </c>
      <c r="E15" s="257" t="s">
        <v>10</v>
      </c>
      <c r="F15" s="228" t="s">
        <v>11</v>
      </c>
      <c r="G15" s="290" t="s">
        <v>12</v>
      </c>
      <c r="H15" s="290" t="s">
        <v>13</v>
      </c>
      <c r="I15" s="290" t="s">
        <v>14</v>
      </c>
      <c r="J15" s="226" t="s">
        <v>15</v>
      </c>
      <c r="K15" s="257" t="s">
        <v>113</v>
      </c>
      <c r="L15" s="257"/>
      <c r="M15" s="257"/>
      <c r="N15" s="257"/>
      <c r="O15" s="257"/>
      <c r="P15" s="257"/>
      <c r="Q15" s="257"/>
      <c r="R15" s="256" t="s">
        <v>16</v>
      </c>
      <c r="S15" s="257" t="s">
        <v>17</v>
      </c>
      <c r="T15" s="289" t="s">
        <v>19</v>
      </c>
      <c r="U15" s="297" t="s">
        <v>140</v>
      </c>
    </row>
    <row r="16" spans="1:23" x14ac:dyDescent="0.25">
      <c r="A16" s="87" t="s">
        <v>22</v>
      </c>
      <c r="B16" s="87"/>
      <c r="C16" s="294"/>
      <c r="D16" s="290"/>
      <c r="E16" s="257"/>
      <c r="F16" s="229"/>
      <c r="G16" s="290"/>
      <c r="H16" s="290"/>
      <c r="I16" s="290"/>
      <c r="J16" s="227"/>
      <c r="K16" s="86">
        <v>1</v>
      </c>
      <c r="L16" s="86">
        <v>2</v>
      </c>
      <c r="M16" s="86">
        <v>3</v>
      </c>
      <c r="N16" s="86" t="s">
        <v>115</v>
      </c>
      <c r="O16" s="86">
        <v>4</v>
      </c>
      <c r="P16" s="86">
        <v>5</v>
      </c>
      <c r="Q16" s="86">
        <v>6</v>
      </c>
      <c r="R16" s="256"/>
      <c r="S16" s="257"/>
      <c r="T16" s="289"/>
      <c r="U16" s="297"/>
    </row>
    <row r="17" spans="1:21" ht="18" customHeight="1" x14ac:dyDescent="0.25">
      <c r="A17" s="87">
        <v>1</v>
      </c>
      <c r="B17" s="87">
        <v>50</v>
      </c>
      <c r="C17" s="123" t="s">
        <v>146</v>
      </c>
      <c r="D17" s="122" t="s">
        <v>145</v>
      </c>
      <c r="E17" s="121">
        <v>19298</v>
      </c>
      <c r="F17" s="120">
        <f>IF(COUNT(E17)=0,"---",44009-E17)</f>
        <v>24711</v>
      </c>
      <c r="G17" s="119" t="s">
        <v>28</v>
      </c>
      <c r="H17" s="118" t="s">
        <v>38</v>
      </c>
      <c r="I17" s="124">
        <v>1</v>
      </c>
      <c r="J17" s="116">
        <v>1.5719000000000001</v>
      </c>
      <c r="K17" s="114">
        <v>7.43</v>
      </c>
      <c r="L17" s="114">
        <v>7.22</v>
      </c>
      <c r="M17" s="114">
        <v>7.42</v>
      </c>
      <c r="N17" s="115"/>
      <c r="O17" s="114">
        <v>7.33</v>
      </c>
      <c r="P17" s="114">
        <v>7.6</v>
      </c>
      <c r="Q17" s="114">
        <v>7.23</v>
      </c>
      <c r="R17" s="29">
        <f>MAX(K17:M17,O17:Q17)</f>
        <v>7.6</v>
      </c>
      <c r="S17" s="29">
        <f>R17*I17</f>
        <v>7.6</v>
      </c>
      <c r="T17" s="113" t="s">
        <v>39</v>
      </c>
      <c r="U17" s="90" t="s">
        <v>142</v>
      </c>
    </row>
    <row r="18" spans="1:21" ht="18" customHeight="1" x14ac:dyDescent="0.25">
      <c r="A18" s="87"/>
      <c r="B18" s="87">
        <v>1</v>
      </c>
      <c r="C18" s="123" t="s">
        <v>144</v>
      </c>
      <c r="D18" s="122" t="s">
        <v>143</v>
      </c>
      <c r="E18" s="121">
        <v>21585</v>
      </c>
      <c r="F18" s="120">
        <f>IF(COUNT(E18)=0,"---",44009-E18)</f>
        <v>22424</v>
      </c>
      <c r="G18" s="119" t="s">
        <v>43</v>
      </c>
      <c r="H18" s="118" t="s">
        <v>26</v>
      </c>
      <c r="I18" s="117">
        <v>1.1000000000000001</v>
      </c>
      <c r="J18" s="116">
        <v>1.3061</v>
      </c>
      <c r="K18" s="114"/>
      <c r="L18" s="114"/>
      <c r="M18" s="114"/>
      <c r="N18" s="115"/>
      <c r="O18" s="114"/>
      <c r="P18" s="114"/>
      <c r="Q18" s="114"/>
      <c r="R18" s="29" t="s">
        <v>55</v>
      </c>
      <c r="S18" s="29"/>
      <c r="T18" s="113"/>
      <c r="U18" s="90" t="s">
        <v>142</v>
      </c>
    </row>
    <row r="19" spans="1:21" ht="18" customHeight="1" x14ac:dyDescent="0.25">
      <c r="A19" s="87"/>
      <c r="B19" s="87">
        <v>42</v>
      </c>
      <c r="C19" s="123" t="s">
        <v>50</v>
      </c>
      <c r="D19" s="122" t="s">
        <v>51</v>
      </c>
      <c r="E19" s="121">
        <v>21607</v>
      </c>
      <c r="F19" s="120">
        <f>IF(COUNT(E19)=0,"---",44009-E19)</f>
        <v>22402</v>
      </c>
      <c r="G19" s="119" t="s">
        <v>52</v>
      </c>
      <c r="H19" s="118" t="s">
        <v>38</v>
      </c>
      <c r="I19" s="124">
        <v>1</v>
      </c>
      <c r="J19" s="116">
        <v>1.3061</v>
      </c>
      <c r="K19" s="114"/>
      <c r="L19" s="114"/>
      <c r="M19" s="114"/>
      <c r="N19" s="115"/>
      <c r="O19" s="114"/>
      <c r="P19" s="114"/>
      <c r="Q19" s="114"/>
      <c r="R19" s="29" t="s">
        <v>55</v>
      </c>
      <c r="S19" s="29"/>
      <c r="T19" s="113" t="s">
        <v>39</v>
      </c>
      <c r="U19" s="90" t="s">
        <v>142</v>
      </c>
    </row>
    <row r="22" spans="1:21" ht="17.399999999999999" x14ac:dyDescent="0.25">
      <c r="A22" s="80"/>
      <c r="B22" s="80"/>
      <c r="C22" s="81" t="s">
        <v>141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4" spans="1:21" x14ac:dyDescent="0.25">
      <c r="A24" s="84" t="s">
        <v>6</v>
      </c>
      <c r="B24" s="84"/>
      <c r="C24" s="294" t="s">
        <v>8</v>
      </c>
      <c r="D24" s="290" t="s">
        <v>9</v>
      </c>
      <c r="E24" s="257" t="s">
        <v>10</v>
      </c>
      <c r="F24" s="228" t="s">
        <v>11</v>
      </c>
      <c r="G24" s="290" t="s">
        <v>12</v>
      </c>
      <c r="H24" s="290" t="s">
        <v>13</v>
      </c>
      <c r="I24" s="290"/>
      <c r="J24" s="226"/>
      <c r="K24" s="257" t="s">
        <v>113</v>
      </c>
      <c r="L24" s="257"/>
      <c r="M24" s="257"/>
      <c r="N24" s="257"/>
      <c r="O24" s="257"/>
      <c r="P24" s="257"/>
      <c r="Q24" s="257"/>
      <c r="R24" s="256" t="s">
        <v>16</v>
      </c>
      <c r="S24" s="257"/>
      <c r="T24" s="289" t="s">
        <v>19</v>
      </c>
      <c r="U24" s="297" t="s">
        <v>140</v>
      </c>
    </row>
    <row r="25" spans="1:21" x14ac:dyDescent="0.25">
      <c r="A25" s="87" t="s">
        <v>22</v>
      </c>
      <c r="B25" s="87"/>
      <c r="C25" s="294"/>
      <c r="D25" s="290"/>
      <c r="E25" s="257"/>
      <c r="F25" s="229"/>
      <c r="G25" s="290"/>
      <c r="H25" s="290"/>
      <c r="I25" s="290"/>
      <c r="J25" s="227"/>
      <c r="K25" s="86">
        <v>1</v>
      </c>
      <c r="L25" s="86">
        <v>2</v>
      </c>
      <c r="M25" s="86">
        <v>3</v>
      </c>
      <c r="N25" s="86" t="s">
        <v>115</v>
      </c>
      <c r="O25" s="86">
        <v>4</v>
      </c>
      <c r="P25" s="86">
        <v>5</v>
      </c>
      <c r="Q25" s="86">
        <v>6</v>
      </c>
      <c r="R25" s="256"/>
      <c r="S25" s="257"/>
      <c r="T25" s="289"/>
      <c r="U25" s="297"/>
    </row>
    <row r="26" spans="1:21" ht="18" customHeight="1" x14ac:dyDescent="0.25">
      <c r="A26" s="87">
        <v>1</v>
      </c>
      <c r="B26" s="87"/>
      <c r="C26" s="123" t="s">
        <v>139</v>
      </c>
      <c r="D26" s="122" t="s">
        <v>138</v>
      </c>
      <c r="E26" s="121"/>
      <c r="F26" s="120"/>
      <c r="G26" s="119" t="s">
        <v>137</v>
      </c>
      <c r="H26" s="118" t="s">
        <v>124</v>
      </c>
      <c r="I26" s="117"/>
      <c r="J26" s="116"/>
      <c r="K26" s="114">
        <v>13.89</v>
      </c>
      <c r="L26" s="114">
        <v>14.18</v>
      </c>
      <c r="M26" s="114">
        <v>13.91</v>
      </c>
      <c r="N26" s="115"/>
      <c r="O26" s="114">
        <v>13.98</v>
      </c>
      <c r="P26" s="114">
        <v>13.79</v>
      </c>
      <c r="Q26" s="114">
        <v>14.15</v>
      </c>
      <c r="R26" s="29">
        <f>MAX(K26:M26,O26:Q26)</f>
        <v>14.18</v>
      </c>
      <c r="S26" s="29"/>
      <c r="T26" s="113" t="s">
        <v>125</v>
      </c>
      <c r="U26" s="90" t="s">
        <v>136</v>
      </c>
    </row>
    <row r="27" spans="1:21" ht="18" customHeight="1" x14ac:dyDescent="0.25">
      <c r="A27" s="87">
        <v>2</v>
      </c>
      <c r="B27" s="87"/>
      <c r="C27" s="123" t="s">
        <v>135</v>
      </c>
      <c r="D27" s="122" t="s">
        <v>134</v>
      </c>
      <c r="E27" s="121"/>
      <c r="F27" s="120"/>
      <c r="G27" s="119" t="s">
        <v>133</v>
      </c>
      <c r="H27" s="118" t="s">
        <v>124</v>
      </c>
      <c r="I27" s="117"/>
      <c r="J27" s="116"/>
      <c r="K27" s="114">
        <v>12.79</v>
      </c>
      <c r="L27" s="114" t="s">
        <v>132</v>
      </c>
      <c r="M27" s="114">
        <v>12.6</v>
      </c>
      <c r="N27" s="115"/>
      <c r="O27" s="114">
        <v>12.1</v>
      </c>
      <c r="P27" s="114">
        <v>13.02</v>
      </c>
      <c r="Q27" s="114">
        <v>12.62</v>
      </c>
      <c r="R27" s="29">
        <f>MAX(K27:M27,O27:Q27)</f>
        <v>13.02</v>
      </c>
      <c r="S27" s="29"/>
      <c r="T27" s="113" t="s">
        <v>131</v>
      </c>
      <c r="U27" s="90" t="s">
        <v>130</v>
      </c>
    </row>
    <row r="28" spans="1:21" ht="18" customHeight="1" x14ac:dyDescent="0.25">
      <c r="A28" s="87">
        <v>3</v>
      </c>
      <c r="B28" s="87"/>
      <c r="C28" s="123" t="s">
        <v>129</v>
      </c>
      <c r="D28" s="122" t="s">
        <v>128</v>
      </c>
      <c r="E28" s="121"/>
      <c r="F28" s="120"/>
      <c r="G28" s="119" t="s">
        <v>127</v>
      </c>
      <c r="H28" s="118" t="s">
        <v>124</v>
      </c>
      <c r="I28" s="117"/>
      <c r="J28" s="116"/>
      <c r="K28" s="114">
        <v>8.68</v>
      </c>
      <c r="L28" s="114">
        <v>8.51</v>
      </c>
      <c r="M28" s="114">
        <v>8.17</v>
      </c>
      <c r="N28" s="115"/>
      <c r="O28" s="114">
        <v>8.7200000000000006</v>
      </c>
      <c r="P28" s="114">
        <v>9.51</v>
      </c>
      <c r="Q28" s="114">
        <v>9.02</v>
      </c>
      <c r="R28" s="29">
        <f>MAX(K28:M28,O28:Q28)</f>
        <v>9.51</v>
      </c>
      <c r="S28" s="29"/>
      <c r="T28" s="113" t="s">
        <v>125</v>
      </c>
      <c r="U28" s="90" t="s">
        <v>126</v>
      </c>
    </row>
  </sheetData>
  <mergeCells count="37">
    <mergeCell ref="T7:T8"/>
    <mergeCell ref="S24:S25"/>
    <mergeCell ref="T24:T25"/>
    <mergeCell ref="U24:U25"/>
    <mergeCell ref="U15:U16"/>
    <mergeCell ref="T15:T16"/>
    <mergeCell ref="S15:S16"/>
    <mergeCell ref="H24:H25"/>
    <mergeCell ref="I24:I25"/>
    <mergeCell ref="J24:J25"/>
    <mergeCell ref="K24:Q24"/>
    <mergeCell ref="R24:R25"/>
    <mergeCell ref="C24:C25"/>
    <mergeCell ref="D24:D25"/>
    <mergeCell ref="E24:E25"/>
    <mergeCell ref="F24:F25"/>
    <mergeCell ref="G24:G25"/>
    <mergeCell ref="G15:G16"/>
    <mergeCell ref="I7:I8"/>
    <mergeCell ref="C7:C8"/>
    <mergeCell ref="D7:D8"/>
    <mergeCell ref="E7:E8"/>
    <mergeCell ref="G7:G8"/>
    <mergeCell ref="F7:F8"/>
    <mergeCell ref="C15:C16"/>
    <mergeCell ref="D15:D16"/>
    <mergeCell ref="E15:E16"/>
    <mergeCell ref="F15:F16"/>
    <mergeCell ref="K7:Q7"/>
    <mergeCell ref="R7:R8"/>
    <mergeCell ref="S7:S8"/>
    <mergeCell ref="H15:H16"/>
    <mergeCell ref="I15:I16"/>
    <mergeCell ref="J15:J16"/>
    <mergeCell ref="K15:Q15"/>
    <mergeCell ref="R15:R16"/>
    <mergeCell ref="H7:H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5" style="78" customWidth="1"/>
    <col min="3" max="3" width="9.5546875" style="78" customWidth="1"/>
    <col min="4" max="4" width="13.5546875" style="78" customWidth="1"/>
    <col min="5" max="5" width="8.88671875" style="158" customWidth="1"/>
    <col min="6" max="6" width="4.109375" style="78" customWidth="1"/>
    <col min="7" max="7" width="4" style="78" customWidth="1"/>
    <col min="8" max="8" width="9.33203125" style="78" customWidth="1"/>
    <col min="9" max="9" width="4.44140625" style="78" customWidth="1"/>
    <col min="10" max="10" width="6.44140625" style="78" customWidth="1"/>
    <col min="11" max="13" width="4.5546875" style="78" customWidth="1"/>
    <col min="14" max="14" width="3.88671875" style="78" hidden="1" customWidth="1"/>
    <col min="15" max="17" width="4.5546875" style="78" customWidth="1"/>
    <col min="18" max="18" width="6.88671875" style="78" customWidth="1"/>
    <col min="19" max="19" width="6.5546875" style="78" customWidth="1"/>
    <col min="20" max="20" width="6.109375" style="78" customWidth="1"/>
    <col min="21" max="21" width="13" style="78" customWidth="1"/>
    <col min="22" max="25" width="9.5546875" style="78" customWidth="1"/>
    <col min="26" max="16384" width="9.109375" style="78"/>
  </cols>
  <sheetData>
    <row r="1" spans="1:25" ht="20.25" customHeight="1" x14ac:dyDescent="0.35">
      <c r="A1" s="1" t="s">
        <v>0</v>
      </c>
      <c r="B1" s="1"/>
      <c r="C1" s="2"/>
      <c r="D1" s="2"/>
      <c r="E1" s="2"/>
      <c r="F1" s="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5" ht="12.75" customHeight="1" x14ac:dyDescent="0.25">
      <c r="A2" s="2"/>
      <c r="B2" s="2"/>
      <c r="C2" s="6" t="s">
        <v>180</v>
      </c>
      <c r="D2" s="2"/>
      <c r="E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5" ht="12.75" customHeight="1" x14ac:dyDescent="0.25">
      <c r="C3" s="79"/>
      <c r="D3" s="79"/>
      <c r="E3" s="144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5" ht="20.100000000000001" customHeight="1" x14ac:dyDescent="0.25">
      <c r="A4" s="80"/>
      <c r="B4" s="80"/>
      <c r="C4" s="81" t="s">
        <v>230</v>
      </c>
      <c r="D4" s="80"/>
      <c r="E4" s="146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5" ht="2.1" customHeight="1" x14ac:dyDescent="0.25">
      <c r="A5" s="80"/>
      <c r="B5" s="80"/>
      <c r="C5" s="80"/>
      <c r="D5" s="80"/>
      <c r="E5" s="146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ht="20.100000000000001" customHeight="1" x14ac:dyDescent="0.25">
      <c r="A6" s="82"/>
      <c r="B6" s="82"/>
      <c r="C6" s="80"/>
      <c r="D6" s="80"/>
      <c r="E6" s="164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3"/>
      <c r="S6" s="83"/>
      <c r="T6" s="83"/>
      <c r="U6" s="80"/>
      <c r="V6" s="80"/>
      <c r="W6" s="80"/>
      <c r="X6" s="80"/>
      <c r="Y6" s="80"/>
    </row>
    <row r="7" spans="1:25" ht="20.100000000000001" customHeight="1" x14ac:dyDescent="0.25">
      <c r="A7" s="165" t="s">
        <v>6</v>
      </c>
      <c r="B7" s="298" t="s">
        <v>112</v>
      </c>
      <c r="C7" s="260" t="s">
        <v>8</v>
      </c>
      <c r="D7" s="262" t="s">
        <v>9</v>
      </c>
      <c r="E7" s="252" t="s">
        <v>10</v>
      </c>
      <c r="F7" s="254" t="s">
        <v>11</v>
      </c>
      <c r="G7" s="254" t="s">
        <v>12</v>
      </c>
      <c r="H7" s="254" t="s">
        <v>13</v>
      </c>
      <c r="I7" s="254" t="s">
        <v>14</v>
      </c>
      <c r="J7" s="300" t="s">
        <v>150</v>
      </c>
      <c r="K7" s="257" t="s">
        <v>113</v>
      </c>
      <c r="L7" s="257"/>
      <c r="M7" s="257"/>
      <c r="N7" s="257"/>
      <c r="O7" s="257"/>
      <c r="P7" s="257"/>
      <c r="Q7" s="257"/>
      <c r="R7" s="256" t="s">
        <v>16</v>
      </c>
      <c r="S7" s="257" t="s">
        <v>17</v>
      </c>
      <c r="T7" s="300" t="s">
        <v>150</v>
      </c>
      <c r="U7" s="295" t="s">
        <v>19</v>
      </c>
      <c r="V7" s="80"/>
      <c r="W7" s="80"/>
      <c r="X7" s="80"/>
      <c r="Y7" s="80"/>
    </row>
    <row r="8" spans="1:25" ht="15" customHeight="1" x14ac:dyDescent="0.25">
      <c r="A8" s="166" t="s">
        <v>20</v>
      </c>
      <c r="B8" s="299"/>
      <c r="C8" s="261"/>
      <c r="D8" s="263"/>
      <c r="E8" s="253"/>
      <c r="F8" s="255"/>
      <c r="G8" s="255"/>
      <c r="H8" s="255"/>
      <c r="I8" s="255"/>
      <c r="J8" s="257"/>
      <c r="K8" s="147">
        <v>1</v>
      </c>
      <c r="L8" s="147">
        <v>2</v>
      </c>
      <c r="M8" s="147">
        <v>3</v>
      </c>
      <c r="N8" s="147" t="s">
        <v>115</v>
      </c>
      <c r="O8" s="147">
        <v>4</v>
      </c>
      <c r="P8" s="147">
        <v>5</v>
      </c>
      <c r="Q8" s="147">
        <v>6</v>
      </c>
      <c r="R8" s="256"/>
      <c r="S8" s="257"/>
      <c r="T8" s="257"/>
      <c r="U8" s="296"/>
      <c r="V8" s="80"/>
      <c r="W8" s="80"/>
      <c r="X8" s="80"/>
      <c r="Y8" s="80"/>
    </row>
    <row r="9" spans="1:25" ht="19.5" customHeight="1" x14ac:dyDescent="0.25">
      <c r="A9" s="167">
        <v>1</v>
      </c>
      <c r="B9" s="168">
        <v>26</v>
      </c>
      <c r="C9" s="149" t="s">
        <v>168</v>
      </c>
      <c r="D9" s="150" t="s">
        <v>167</v>
      </c>
      <c r="E9" s="121">
        <v>34322</v>
      </c>
      <c r="F9" s="120">
        <f t="shared" ref="F9:F14" si="0">IF(COUNT(E9)=0,"---",44009-E9)</f>
        <v>9687</v>
      </c>
      <c r="G9" s="119" t="s">
        <v>28</v>
      </c>
      <c r="H9" s="118" t="s">
        <v>33</v>
      </c>
      <c r="I9" s="169">
        <v>1</v>
      </c>
      <c r="J9" s="116"/>
      <c r="K9" s="132">
        <v>9.43</v>
      </c>
      <c r="L9" s="132">
        <v>9.18</v>
      </c>
      <c r="M9" s="132">
        <v>9.32</v>
      </c>
      <c r="N9" s="124"/>
      <c r="O9" s="132">
        <v>9.8699999999999992</v>
      </c>
      <c r="P9" s="132">
        <v>9.98</v>
      </c>
      <c r="Q9" s="132">
        <v>10.08</v>
      </c>
      <c r="R9" s="29">
        <f t="shared" ref="R9:R14" si="1">MAX(K9:M9,O9:Q9)</f>
        <v>10.08</v>
      </c>
      <c r="S9" s="29">
        <f t="shared" ref="S9:S14" si="2">R9*I9</f>
        <v>10.08</v>
      </c>
      <c r="T9" s="29"/>
      <c r="U9" s="113" t="s">
        <v>34</v>
      </c>
    </row>
    <row r="10" spans="1:25" ht="19.5" customHeight="1" x14ac:dyDescent="0.25">
      <c r="A10" s="167">
        <v>2</v>
      </c>
      <c r="B10" s="168">
        <v>46</v>
      </c>
      <c r="C10" s="149" t="s">
        <v>166</v>
      </c>
      <c r="D10" s="150" t="s">
        <v>165</v>
      </c>
      <c r="E10" s="121">
        <v>35910</v>
      </c>
      <c r="F10" s="120">
        <f t="shared" si="0"/>
        <v>8099</v>
      </c>
      <c r="G10" s="119" t="s">
        <v>28</v>
      </c>
      <c r="H10" s="118" t="s">
        <v>38</v>
      </c>
      <c r="I10" s="169">
        <v>1</v>
      </c>
      <c r="J10" s="116"/>
      <c r="K10" s="132">
        <v>8.1</v>
      </c>
      <c r="L10" s="132">
        <v>7.72</v>
      </c>
      <c r="M10" s="132">
        <v>8.57</v>
      </c>
      <c r="N10" s="124"/>
      <c r="O10" s="132">
        <v>8.39</v>
      </c>
      <c r="P10" s="132">
        <v>8.2799999999999994</v>
      </c>
      <c r="Q10" s="132">
        <v>6</v>
      </c>
      <c r="R10" s="29">
        <f t="shared" si="1"/>
        <v>8.57</v>
      </c>
      <c r="S10" s="29">
        <f t="shared" si="2"/>
        <v>8.57</v>
      </c>
      <c r="T10" s="29"/>
      <c r="U10" s="113" t="s">
        <v>62</v>
      </c>
    </row>
    <row r="11" spans="1:25" ht="19.5" customHeight="1" x14ac:dyDescent="0.25">
      <c r="A11" s="167">
        <v>3</v>
      </c>
      <c r="B11" s="168">
        <v>39</v>
      </c>
      <c r="C11" s="149" t="s">
        <v>35</v>
      </c>
      <c r="D11" s="150" t="s">
        <v>36</v>
      </c>
      <c r="E11" s="121">
        <v>22836</v>
      </c>
      <c r="F11" s="120">
        <f t="shared" si="0"/>
        <v>21173</v>
      </c>
      <c r="G11" s="119" t="s">
        <v>37</v>
      </c>
      <c r="H11" s="118" t="s">
        <v>38</v>
      </c>
      <c r="I11" s="153">
        <v>1.1000000000000001</v>
      </c>
      <c r="J11" s="116"/>
      <c r="K11" s="132">
        <v>6.63</v>
      </c>
      <c r="L11" s="132">
        <v>6.85</v>
      </c>
      <c r="M11" s="132">
        <v>6.27</v>
      </c>
      <c r="N11" s="124"/>
      <c r="O11" s="132" t="s">
        <v>132</v>
      </c>
      <c r="P11" s="132">
        <v>6.55</v>
      </c>
      <c r="Q11" s="132">
        <v>7.08</v>
      </c>
      <c r="R11" s="29">
        <f t="shared" si="1"/>
        <v>7.08</v>
      </c>
      <c r="S11" s="29">
        <f t="shared" si="2"/>
        <v>7.7880000000000011</v>
      </c>
      <c r="T11" s="29"/>
      <c r="U11" s="113" t="s">
        <v>39</v>
      </c>
    </row>
    <row r="12" spans="1:25" ht="19.5" customHeight="1" x14ac:dyDescent="0.25">
      <c r="A12" s="167">
        <v>4</v>
      </c>
      <c r="B12" s="168">
        <v>28</v>
      </c>
      <c r="C12" s="149" t="s">
        <v>164</v>
      </c>
      <c r="D12" s="150" t="s">
        <v>163</v>
      </c>
      <c r="E12" s="121">
        <v>34658</v>
      </c>
      <c r="F12" s="120">
        <f t="shared" si="0"/>
        <v>9351</v>
      </c>
      <c r="G12" s="119" t="s">
        <v>28</v>
      </c>
      <c r="H12" s="118" t="s">
        <v>33</v>
      </c>
      <c r="I12" s="169">
        <v>1</v>
      </c>
      <c r="J12" s="116"/>
      <c r="K12" s="132">
        <v>6.97</v>
      </c>
      <c r="L12" s="132">
        <v>5.08</v>
      </c>
      <c r="M12" s="132">
        <v>6.54</v>
      </c>
      <c r="N12" s="124"/>
      <c r="O12" s="132">
        <v>6.87</v>
      </c>
      <c r="P12" s="132">
        <v>6.9</v>
      </c>
      <c r="Q12" s="132">
        <v>6.37</v>
      </c>
      <c r="R12" s="29">
        <f t="shared" si="1"/>
        <v>6.97</v>
      </c>
      <c r="S12" s="29">
        <f t="shared" si="2"/>
        <v>6.97</v>
      </c>
      <c r="T12" s="29"/>
      <c r="U12" s="113" t="s">
        <v>34</v>
      </c>
    </row>
    <row r="13" spans="1:25" ht="19.5" customHeight="1" x14ac:dyDescent="0.25">
      <c r="A13" s="167">
        <v>5</v>
      </c>
      <c r="B13" s="168">
        <v>45</v>
      </c>
      <c r="C13" s="149" t="s">
        <v>60</v>
      </c>
      <c r="D13" s="150" t="s">
        <v>61</v>
      </c>
      <c r="E13" s="121">
        <v>35930</v>
      </c>
      <c r="F13" s="120">
        <f t="shared" si="0"/>
        <v>8079</v>
      </c>
      <c r="G13" s="119" t="s">
        <v>28</v>
      </c>
      <c r="H13" s="118" t="s">
        <v>38</v>
      </c>
      <c r="I13" s="169">
        <v>1</v>
      </c>
      <c r="J13" s="116"/>
      <c r="K13" s="132">
        <v>5.88</v>
      </c>
      <c r="L13" s="132">
        <v>5.74</v>
      </c>
      <c r="M13" s="132">
        <v>5.93</v>
      </c>
      <c r="N13" s="124"/>
      <c r="O13" s="132">
        <v>5.56</v>
      </c>
      <c r="P13" s="132" t="s">
        <v>132</v>
      </c>
      <c r="Q13" s="132">
        <v>5.93</v>
      </c>
      <c r="R13" s="29">
        <f t="shared" si="1"/>
        <v>5.93</v>
      </c>
      <c r="S13" s="29">
        <f t="shared" si="2"/>
        <v>5.93</v>
      </c>
      <c r="T13" s="29"/>
      <c r="U13" s="113" t="s">
        <v>62</v>
      </c>
    </row>
    <row r="14" spans="1:25" ht="19.5" customHeight="1" x14ac:dyDescent="0.25">
      <c r="A14" s="167">
        <v>6</v>
      </c>
      <c r="B14" s="168">
        <v>40</v>
      </c>
      <c r="C14" s="149" t="s">
        <v>149</v>
      </c>
      <c r="D14" s="150" t="s">
        <v>148</v>
      </c>
      <c r="E14" s="121">
        <v>36831</v>
      </c>
      <c r="F14" s="120">
        <f t="shared" si="0"/>
        <v>7178</v>
      </c>
      <c r="G14" s="119" t="s">
        <v>28</v>
      </c>
      <c r="H14" s="118" t="s">
        <v>38</v>
      </c>
      <c r="I14" s="169">
        <v>1</v>
      </c>
      <c r="J14" s="116"/>
      <c r="K14" s="132">
        <v>5</v>
      </c>
      <c r="L14" s="132">
        <v>4.67</v>
      </c>
      <c r="M14" s="132">
        <v>5.01</v>
      </c>
      <c r="N14" s="124"/>
      <c r="O14" s="132">
        <v>5.26</v>
      </c>
      <c r="P14" s="132">
        <v>5.45</v>
      </c>
      <c r="Q14" s="132">
        <v>5.14</v>
      </c>
      <c r="R14" s="29">
        <f t="shared" si="1"/>
        <v>5.45</v>
      </c>
      <c r="S14" s="29">
        <f t="shared" si="2"/>
        <v>5.45</v>
      </c>
      <c r="T14" s="29"/>
      <c r="U14" s="113" t="s">
        <v>62</v>
      </c>
    </row>
    <row r="15" spans="1:25" x14ac:dyDescent="0.25">
      <c r="I15" s="208"/>
    </row>
  </sheetData>
  <mergeCells count="14">
    <mergeCell ref="B7:B8"/>
    <mergeCell ref="C7:C8"/>
    <mergeCell ref="D7:D8"/>
    <mergeCell ref="E7:E8"/>
    <mergeCell ref="F7:F8"/>
    <mergeCell ref="G7:G8"/>
    <mergeCell ref="T7:T8"/>
    <mergeCell ref="U7:U8"/>
    <mergeCell ref="H7:H8"/>
    <mergeCell ref="I7:I8"/>
    <mergeCell ref="J7:J8"/>
    <mergeCell ref="K7:Q7"/>
    <mergeCell ref="R7:R8"/>
    <mergeCell ref="S7:S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9"/>
  <sheetViews>
    <sheetView showZeros="0" topLeftCell="A4" zoomScaleNormal="100" workbookViewId="0">
      <selection activeCell="A4" sqref="A4"/>
    </sheetView>
  </sheetViews>
  <sheetFormatPr defaultRowHeight="13.2" x14ac:dyDescent="0.25"/>
  <cols>
    <col min="1" max="1" width="4.5546875" style="78" customWidth="1"/>
    <col min="2" max="2" width="3.6640625" style="78" customWidth="1"/>
    <col min="3" max="3" width="10.5546875" style="78" customWidth="1"/>
    <col min="4" max="4" width="12.44140625" style="78" customWidth="1"/>
    <col min="5" max="5" width="9" style="78" customWidth="1"/>
    <col min="6" max="6" width="5" style="78" customWidth="1"/>
    <col min="7" max="7" width="4" style="78" customWidth="1"/>
    <col min="8" max="8" width="9.5546875" style="78" customWidth="1"/>
    <col min="9" max="9" width="4.44140625" style="78" customWidth="1"/>
    <col min="10" max="12" width="4.5546875" style="78" customWidth="1"/>
    <col min="13" max="13" width="4.5546875" style="78" hidden="1" customWidth="1"/>
    <col min="14" max="16" width="4.5546875" style="78" customWidth="1"/>
    <col min="17" max="17" width="6.88671875" style="78" customWidth="1"/>
    <col min="18" max="18" width="6.5546875" style="78" customWidth="1"/>
    <col min="19" max="19" width="13.44140625" style="78" bestFit="1" customWidth="1"/>
    <col min="20" max="20" width="6.33203125" style="78" customWidth="1"/>
    <col min="21" max="22" width="9.5546875" style="78" customWidth="1"/>
    <col min="23" max="16384" width="8.88671875" style="78"/>
  </cols>
  <sheetData>
    <row r="1" spans="1:19" ht="20.25" customHeight="1" x14ac:dyDescent="0.35">
      <c r="A1" s="1" t="s">
        <v>0</v>
      </c>
      <c r="B1" s="1"/>
      <c r="C1" s="2"/>
      <c r="D1" s="2"/>
      <c r="E1" s="2"/>
      <c r="F1" s="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9" ht="13.35" customHeight="1" x14ac:dyDescent="0.25">
      <c r="A2" s="2"/>
      <c r="B2" s="2"/>
      <c r="C2" s="6" t="s">
        <v>1</v>
      </c>
      <c r="D2" s="2"/>
      <c r="E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9" ht="12.75" customHeight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5" spans="1:19" ht="17.399999999999999" x14ac:dyDescent="0.25">
      <c r="B5" s="80"/>
      <c r="C5" s="81" t="s">
        <v>175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19" x14ac:dyDescent="0.25">
      <c r="B6" s="82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3"/>
      <c r="P6" s="83"/>
      <c r="Q6" s="80"/>
    </row>
    <row r="7" spans="1:19" ht="13.8" customHeight="1" x14ac:dyDescent="0.25">
      <c r="A7" s="91" t="s">
        <v>6</v>
      </c>
      <c r="B7" s="140" t="s">
        <v>112</v>
      </c>
      <c r="C7" s="294" t="s">
        <v>8</v>
      </c>
      <c r="D7" s="290" t="s">
        <v>9</v>
      </c>
      <c r="E7" s="257" t="s">
        <v>10</v>
      </c>
      <c r="F7" s="242" t="s">
        <v>11</v>
      </c>
      <c r="G7" s="290" t="s">
        <v>12</v>
      </c>
      <c r="H7" s="290" t="s">
        <v>13</v>
      </c>
      <c r="I7" s="290" t="s">
        <v>14</v>
      </c>
      <c r="J7" s="257" t="s">
        <v>113</v>
      </c>
      <c r="K7" s="257"/>
      <c r="L7" s="257"/>
      <c r="M7" s="257"/>
      <c r="N7" s="257"/>
      <c r="O7" s="257"/>
      <c r="P7" s="257"/>
      <c r="Q7" s="256" t="s">
        <v>16</v>
      </c>
      <c r="R7" s="257" t="s">
        <v>17</v>
      </c>
      <c r="S7" s="289" t="s">
        <v>19</v>
      </c>
    </row>
    <row r="8" spans="1:19" ht="13.8" x14ac:dyDescent="0.25">
      <c r="A8" s="139" t="s">
        <v>20</v>
      </c>
      <c r="B8" s="138"/>
      <c r="C8" s="294"/>
      <c r="D8" s="290"/>
      <c r="E8" s="257"/>
      <c r="F8" s="242"/>
      <c r="G8" s="290"/>
      <c r="H8" s="290"/>
      <c r="I8" s="290"/>
      <c r="J8" s="86">
        <v>1</v>
      </c>
      <c r="K8" s="86">
        <v>2</v>
      </c>
      <c r="L8" s="86">
        <v>3</v>
      </c>
      <c r="M8" s="86" t="s">
        <v>115</v>
      </c>
      <c r="N8" s="86">
        <v>4</v>
      </c>
      <c r="O8" s="86">
        <v>5</v>
      </c>
      <c r="P8" s="86">
        <v>6</v>
      </c>
      <c r="Q8" s="256"/>
      <c r="R8" s="257"/>
      <c r="S8" s="289"/>
    </row>
    <row r="9" spans="1:19" ht="18" customHeight="1" x14ac:dyDescent="0.25">
      <c r="A9" s="137">
        <v>1</v>
      </c>
      <c r="B9" s="136">
        <v>12</v>
      </c>
      <c r="C9" s="61" t="s">
        <v>168</v>
      </c>
      <c r="D9" s="62" t="s">
        <v>174</v>
      </c>
      <c r="E9" s="63">
        <v>36013</v>
      </c>
      <c r="F9" s="64">
        <f t="shared" ref="F9:F15" si="0">IF(COUNT(E9)=0,"---",44009-E9)</f>
        <v>7996</v>
      </c>
      <c r="G9" s="65" t="s">
        <v>28</v>
      </c>
      <c r="H9" s="135" t="s">
        <v>29</v>
      </c>
      <c r="I9" s="127">
        <v>1</v>
      </c>
      <c r="J9" s="132">
        <v>41.72</v>
      </c>
      <c r="K9" s="132">
        <v>44.5</v>
      </c>
      <c r="L9" s="132" t="s">
        <v>132</v>
      </c>
      <c r="M9" s="132"/>
      <c r="N9" s="132">
        <v>42.69</v>
      </c>
      <c r="O9" s="132" t="s">
        <v>132</v>
      </c>
      <c r="P9" s="134" t="s">
        <v>150</v>
      </c>
      <c r="Q9" s="29">
        <f t="shared" ref="Q9:Q14" si="1">MAX(J9:L9,N9:P9)</f>
        <v>44.5</v>
      </c>
      <c r="R9" s="29">
        <f t="shared" ref="R9:R14" si="2">Q9*I9</f>
        <v>44.5</v>
      </c>
      <c r="S9" s="133" t="s">
        <v>173</v>
      </c>
    </row>
    <row r="10" spans="1:19" ht="18" customHeight="1" x14ac:dyDescent="0.25">
      <c r="A10" s="137">
        <v>2</v>
      </c>
      <c r="B10" s="136">
        <v>33</v>
      </c>
      <c r="C10" s="61" t="s">
        <v>172</v>
      </c>
      <c r="D10" s="62" t="s">
        <v>171</v>
      </c>
      <c r="E10" s="63">
        <v>35360</v>
      </c>
      <c r="F10" s="64">
        <f t="shared" si="0"/>
        <v>8649</v>
      </c>
      <c r="G10" s="65" t="s">
        <v>28</v>
      </c>
      <c r="H10" s="135" t="s">
        <v>66</v>
      </c>
      <c r="I10" s="127">
        <v>1</v>
      </c>
      <c r="J10" s="132">
        <v>39.299999999999997</v>
      </c>
      <c r="K10" s="132" t="s">
        <v>132</v>
      </c>
      <c r="L10" s="132">
        <v>37.22</v>
      </c>
      <c r="M10" s="132"/>
      <c r="N10" s="132">
        <v>38.54</v>
      </c>
      <c r="O10" s="132" t="s">
        <v>132</v>
      </c>
      <c r="P10" s="134" t="s">
        <v>150</v>
      </c>
      <c r="Q10" s="29">
        <f t="shared" si="1"/>
        <v>39.299999999999997</v>
      </c>
      <c r="R10" s="29">
        <f t="shared" si="2"/>
        <v>39.299999999999997</v>
      </c>
      <c r="S10" s="133" t="s">
        <v>67</v>
      </c>
    </row>
    <row r="11" spans="1:19" ht="18" customHeight="1" x14ac:dyDescent="0.25">
      <c r="A11" s="137">
        <v>3</v>
      </c>
      <c r="B11" s="136">
        <v>31</v>
      </c>
      <c r="C11" s="61" t="s">
        <v>170</v>
      </c>
      <c r="D11" s="62" t="s">
        <v>169</v>
      </c>
      <c r="E11" s="63">
        <v>23542</v>
      </c>
      <c r="F11" s="64">
        <f t="shared" si="0"/>
        <v>20467</v>
      </c>
      <c r="G11" s="65" t="s">
        <v>28</v>
      </c>
      <c r="H11" s="135" t="s">
        <v>66</v>
      </c>
      <c r="I11" s="127">
        <v>1</v>
      </c>
      <c r="J11" s="132">
        <v>20.079999999999998</v>
      </c>
      <c r="K11" s="132" t="s">
        <v>132</v>
      </c>
      <c r="L11" s="132" t="s">
        <v>132</v>
      </c>
      <c r="M11" s="132"/>
      <c r="N11" s="132">
        <v>21.78</v>
      </c>
      <c r="O11" s="132">
        <v>24.47</v>
      </c>
      <c r="P11" s="134" t="s">
        <v>150</v>
      </c>
      <c r="Q11" s="29">
        <f t="shared" si="1"/>
        <v>24.47</v>
      </c>
      <c r="R11" s="29">
        <f t="shared" si="2"/>
        <v>24.47</v>
      </c>
      <c r="S11" s="133" t="s">
        <v>67</v>
      </c>
    </row>
    <row r="12" spans="1:19" ht="18" customHeight="1" x14ac:dyDescent="0.25">
      <c r="A12" s="137">
        <v>4</v>
      </c>
      <c r="B12" s="136">
        <v>26</v>
      </c>
      <c r="C12" s="61" t="s">
        <v>168</v>
      </c>
      <c r="D12" s="62" t="s">
        <v>167</v>
      </c>
      <c r="E12" s="63">
        <v>34322</v>
      </c>
      <c r="F12" s="64">
        <f t="shared" si="0"/>
        <v>9687</v>
      </c>
      <c r="G12" s="65" t="s">
        <v>28</v>
      </c>
      <c r="H12" s="135" t="s">
        <v>33</v>
      </c>
      <c r="I12" s="127">
        <v>1</v>
      </c>
      <c r="J12" s="132">
        <v>24.09</v>
      </c>
      <c r="K12" s="132">
        <v>16.57</v>
      </c>
      <c r="L12" s="132">
        <v>22.11</v>
      </c>
      <c r="M12" s="132"/>
      <c r="N12" s="132">
        <v>20.83</v>
      </c>
      <c r="O12" s="132">
        <v>23.56</v>
      </c>
      <c r="P12" s="134" t="s">
        <v>150</v>
      </c>
      <c r="Q12" s="29">
        <f t="shared" si="1"/>
        <v>24.09</v>
      </c>
      <c r="R12" s="29">
        <f t="shared" si="2"/>
        <v>24.09</v>
      </c>
      <c r="S12" s="133" t="s">
        <v>34</v>
      </c>
    </row>
    <row r="13" spans="1:19" ht="18" customHeight="1" x14ac:dyDescent="0.25">
      <c r="A13" s="137">
        <v>5</v>
      </c>
      <c r="B13" s="136">
        <v>50</v>
      </c>
      <c r="C13" s="61" t="s">
        <v>146</v>
      </c>
      <c r="D13" s="62" t="s">
        <v>145</v>
      </c>
      <c r="E13" s="63">
        <v>19298</v>
      </c>
      <c r="F13" s="64">
        <f t="shared" si="0"/>
        <v>24711</v>
      </c>
      <c r="G13" s="65" t="s">
        <v>28</v>
      </c>
      <c r="H13" s="135" t="s">
        <v>38</v>
      </c>
      <c r="I13" s="127">
        <v>1</v>
      </c>
      <c r="J13" s="132">
        <v>18.71</v>
      </c>
      <c r="K13" s="132">
        <v>17.600000000000001</v>
      </c>
      <c r="L13" s="132">
        <v>17.100000000000001</v>
      </c>
      <c r="M13" s="132"/>
      <c r="N13" s="132" t="s">
        <v>132</v>
      </c>
      <c r="O13" s="132" t="s">
        <v>132</v>
      </c>
      <c r="P13" s="134" t="s">
        <v>150</v>
      </c>
      <c r="Q13" s="29">
        <f t="shared" si="1"/>
        <v>18.71</v>
      </c>
      <c r="R13" s="29">
        <f t="shared" si="2"/>
        <v>18.71</v>
      </c>
      <c r="S13" s="133" t="s">
        <v>39</v>
      </c>
    </row>
    <row r="14" spans="1:19" ht="18" customHeight="1" x14ac:dyDescent="0.25">
      <c r="A14" s="137">
        <v>6</v>
      </c>
      <c r="B14" s="136">
        <v>46</v>
      </c>
      <c r="C14" s="61" t="s">
        <v>166</v>
      </c>
      <c r="D14" s="62" t="s">
        <v>165</v>
      </c>
      <c r="E14" s="63">
        <v>35910</v>
      </c>
      <c r="F14" s="64">
        <f t="shared" si="0"/>
        <v>8099</v>
      </c>
      <c r="G14" s="65" t="s">
        <v>28</v>
      </c>
      <c r="H14" s="135" t="s">
        <v>38</v>
      </c>
      <c r="I14" s="127">
        <v>1</v>
      </c>
      <c r="J14" s="132" t="s">
        <v>132</v>
      </c>
      <c r="K14" s="132">
        <v>11</v>
      </c>
      <c r="L14" s="132" t="s">
        <v>132</v>
      </c>
      <c r="M14" s="132"/>
      <c r="N14" s="132" t="s">
        <v>132</v>
      </c>
      <c r="O14" s="132" t="s">
        <v>132</v>
      </c>
      <c r="P14" s="134"/>
      <c r="Q14" s="29">
        <f t="shared" si="1"/>
        <v>11</v>
      </c>
      <c r="R14" s="29">
        <f t="shared" si="2"/>
        <v>11</v>
      </c>
      <c r="S14" s="133" t="s">
        <v>62</v>
      </c>
    </row>
    <row r="15" spans="1:19" ht="18" customHeight="1" x14ac:dyDescent="0.25">
      <c r="A15" s="137"/>
      <c r="B15" s="136">
        <v>28</v>
      </c>
      <c r="C15" s="61" t="s">
        <v>164</v>
      </c>
      <c r="D15" s="62" t="s">
        <v>163</v>
      </c>
      <c r="E15" s="63">
        <v>34658</v>
      </c>
      <c r="F15" s="64">
        <f t="shared" si="0"/>
        <v>9351</v>
      </c>
      <c r="G15" s="65" t="s">
        <v>28</v>
      </c>
      <c r="H15" s="135" t="s">
        <v>33</v>
      </c>
      <c r="I15" s="127">
        <v>1</v>
      </c>
      <c r="J15" s="132"/>
      <c r="K15" s="132"/>
      <c r="L15" s="132"/>
      <c r="M15" s="132"/>
      <c r="N15" s="132"/>
      <c r="O15" s="132"/>
      <c r="P15" s="134"/>
      <c r="Q15" s="29" t="s">
        <v>55</v>
      </c>
      <c r="R15" s="29"/>
      <c r="S15" s="133" t="s">
        <v>34</v>
      </c>
    </row>
    <row r="17" spans="1:20" ht="17.399999999999999" x14ac:dyDescent="0.25">
      <c r="B17" s="80"/>
      <c r="C17" s="81" t="s">
        <v>162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20" x14ac:dyDescent="0.25">
      <c r="B18" s="82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3"/>
      <c r="P18" s="83"/>
      <c r="Q18" s="80"/>
    </row>
    <row r="19" spans="1:20" ht="13.8" customHeight="1" x14ac:dyDescent="0.25">
      <c r="A19" s="91" t="s">
        <v>6</v>
      </c>
      <c r="B19" s="140" t="s">
        <v>112</v>
      </c>
      <c r="C19" s="294" t="s">
        <v>8</v>
      </c>
      <c r="D19" s="290" t="s">
        <v>9</v>
      </c>
      <c r="E19" s="257" t="s">
        <v>10</v>
      </c>
      <c r="F19" s="242" t="s">
        <v>11</v>
      </c>
      <c r="G19" s="290" t="s">
        <v>12</v>
      </c>
      <c r="H19" s="290" t="s">
        <v>13</v>
      </c>
      <c r="I19" s="290"/>
      <c r="J19" s="257" t="s">
        <v>113</v>
      </c>
      <c r="K19" s="257"/>
      <c r="L19" s="257"/>
      <c r="M19" s="257"/>
      <c r="N19" s="257"/>
      <c r="O19" s="257"/>
      <c r="P19" s="257"/>
      <c r="Q19" s="256" t="s">
        <v>16</v>
      </c>
      <c r="R19" s="257"/>
      <c r="S19" s="289" t="s">
        <v>19</v>
      </c>
      <c r="T19" s="297" t="s">
        <v>140</v>
      </c>
    </row>
    <row r="20" spans="1:20" ht="13.8" x14ac:dyDescent="0.25">
      <c r="A20" s="139"/>
      <c r="B20" s="138"/>
      <c r="C20" s="294"/>
      <c r="D20" s="290"/>
      <c r="E20" s="257"/>
      <c r="F20" s="242"/>
      <c r="G20" s="290"/>
      <c r="H20" s="290"/>
      <c r="I20" s="290"/>
      <c r="J20" s="86">
        <v>1</v>
      </c>
      <c r="K20" s="86">
        <v>2</v>
      </c>
      <c r="L20" s="86">
        <v>3</v>
      </c>
      <c r="M20" s="86" t="s">
        <v>115</v>
      </c>
      <c r="N20" s="86">
        <v>4</v>
      </c>
      <c r="O20" s="86">
        <v>5</v>
      </c>
      <c r="P20" s="86">
        <v>6</v>
      </c>
      <c r="Q20" s="256"/>
      <c r="R20" s="257"/>
      <c r="S20" s="289"/>
      <c r="T20" s="297"/>
    </row>
    <row r="21" spans="1:20" ht="18" customHeight="1" x14ac:dyDescent="0.25">
      <c r="A21" s="137">
        <v>1</v>
      </c>
      <c r="B21" s="136"/>
      <c r="C21" s="61" t="s">
        <v>139</v>
      </c>
      <c r="D21" s="62" t="s">
        <v>138</v>
      </c>
      <c r="E21" s="63">
        <v>33825</v>
      </c>
      <c r="F21" s="64">
        <f>IF(COUNT(E21)=0,"---",43631-E21)</f>
        <v>9806</v>
      </c>
      <c r="G21" s="65" t="s">
        <v>137</v>
      </c>
      <c r="H21" s="135" t="s">
        <v>124</v>
      </c>
      <c r="I21" s="127"/>
      <c r="J21" s="132">
        <v>41.97</v>
      </c>
      <c r="K21" s="132">
        <v>44.73</v>
      </c>
      <c r="L21" s="132">
        <v>42.9</v>
      </c>
      <c r="M21" s="132"/>
      <c r="N21" s="132">
        <v>42.92</v>
      </c>
      <c r="O21" s="132">
        <v>42.79</v>
      </c>
      <c r="P21" s="134" t="s">
        <v>150</v>
      </c>
      <c r="Q21" s="29">
        <f>MAX(J21:L21,N21:P21)</f>
        <v>44.73</v>
      </c>
      <c r="R21" s="29"/>
      <c r="S21" s="133" t="s">
        <v>125</v>
      </c>
      <c r="T21" s="132" t="s">
        <v>158</v>
      </c>
    </row>
    <row r="22" spans="1:20" ht="18" customHeight="1" x14ac:dyDescent="0.25">
      <c r="A22" s="137">
        <v>2</v>
      </c>
      <c r="B22" s="136"/>
      <c r="C22" s="61" t="s">
        <v>161</v>
      </c>
      <c r="D22" s="62" t="s">
        <v>160</v>
      </c>
      <c r="E22" s="63">
        <v>29203</v>
      </c>
      <c r="F22" s="64">
        <f>IF(COUNT(E22)=0,"---",43631-E22)</f>
        <v>14428</v>
      </c>
      <c r="G22" s="65" t="s">
        <v>159</v>
      </c>
      <c r="H22" s="135" t="s">
        <v>124</v>
      </c>
      <c r="I22" s="127"/>
      <c r="J22" s="132">
        <v>42.9</v>
      </c>
      <c r="K22" s="132" t="s">
        <v>132</v>
      </c>
      <c r="L22" s="132">
        <v>45.71</v>
      </c>
      <c r="M22" s="132"/>
      <c r="N22" s="132" t="s">
        <v>132</v>
      </c>
      <c r="O22" s="132" t="s">
        <v>132</v>
      </c>
      <c r="P22" s="134" t="s">
        <v>150</v>
      </c>
      <c r="Q22" s="29">
        <f>MAX(J22:L22,N22:P22)</f>
        <v>45.71</v>
      </c>
      <c r="R22" s="29"/>
      <c r="S22" s="133" t="s">
        <v>125</v>
      </c>
      <c r="T22" s="132" t="s">
        <v>158</v>
      </c>
    </row>
    <row r="23" spans="1:20" ht="18" customHeight="1" x14ac:dyDescent="0.25">
      <c r="A23" s="137">
        <v>3</v>
      </c>
      <c r="B23" s="136"/>
      <c r="C23" s="61" t="s">
        <v>129</v>
      </c>
      <c r="D23" s="62" t="s">
        <v>128</v>
      </c>
      <c r="E23" s="63">
        <v>35858</v>
      </c>
      <c r="F23" s="64">
        <f>IF(COUNT(E23)=0,"---",43631-E23)</f>
        <v>7773</v>
      </c>
      <c r="G23" s="65" t="s">
        <v>127</v>
      </c>
      <c r="H23" s="135" t="s">
        <v>124</v>
      </c>
      <c r="I23" s="127"/>
      <c r="J23" s="132">
        <v>27.09</v>
      </c>
      <c r="K23" s="132">
        <v>27.18</v>
      </c>
      <c r="L23" s="132">
        <v>28.45</v>
      </c>
      <c r="M23" s="132"/>
      <c r="N23" s="132" t="s">
        <v>132</v>
      </c>
      <c r="O23" s="132" t="s">
        <v>150</v>
      </c>
      <c r="P23" s="134" t="s">
        <v>150</v>
      </c>
      <c r="Q23" s="29">
        <f>MAX(J23:L23,N23:P23)</f>
        <v>28.45</v>
      </c>
      <c r="R23" s="29"/>
      <c r="S23" s="133" t="s">
        <v>125</v>
      </c>
      <c r="T23" s="132" t="s">
        <v>154</v>
      </c>
    </row>
    <row r="25" spans="1:20" ht="17.399999999999999" x14ac:dyDescent="0.25">
      <c r="B25" s="80"/>
      <c r="C25" s="81" t="s">
        <v>157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20" x14ac:dyDescent="0.25">
      <c r="B26" s="82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3"/>
      <c r="P26" s="83"/>
      <c r="Q26" s="80"/>
    </row>
    <row r="27" spans="1:20" ht="13.8" customHeight="1" x14ac:dyDescent="0.25">
      <c r="A27" s="91" t="s">
        <v>6</v>
      </c>
      <c r="B27" s="140" t="s">
        <v>112</v>
      </c>
      <c r="C27" s="294" t="s">
        <v>8</v>
      </c>
      <c r="D27" s="290" t="s">
        <v>9</v>
      </c>
      <c r="E27" s="257" t="s">
        <v>10</v>
      </c>
      <c r="F27" s="242" t="s">
        <v>11</v>
      </c>
      <c r="G27" s="290" t="s">
        <v>12</v>
      </c>
      <c r="H27" s="290" t="s">
        <v>13</v>
      </c>
      <c r="I27" s="290"/>
      <c r="J27" s="257" t="s">
        <v>113</v>
      </c>
      <c r="K27" s="257"/>
      <c r="L27" s="257"/>
      <c r="M27" s="257"/>
      <c r="N27" s="257"/>
      <c r="O27" s="257"/>
      <c r="P27" s="257"/>
      <c r="Q27" s="256" t="s">
        <v>16</v>
      </c>
      <c r="R27" s="257"/>
      <c r="S27" s="289" t="s">
        <v>19</v>
      </c>
      <c r="T27" s="297" t="s">
        <v>140</v>
      </c>
    </row>
    <row r="28" spans="1:20" ht="13.8" x14ac:dyDescent="0.25">
      <c r="A28" s="139"/>
      <c r="B28" s="138"/>
      <c r="C28" s="294"/>
      <c r="D28" s="290"/>
      <c r="E28" s="257"/>
      <c r="F28" s="242"/>
      <c r="G28" s="290"/>
      <c r="H28" s="290"/>
      <c r="I28" s="290"/>
      <c r="J28" s="86">
        <v>1</v>
      </c>
      <c r="K28" s="86">
        <v>2</v>
      </c>
      <c r="L28" s="86">
        <v>3</v>
      </c>
      <c r="M28" s="86" t="s">
        <v>115</v>
      </c>
      <c r="N28" s="86">
        <v>4</v>
      </c>
      <c r="O28" s="86">
        <v>5</v>
      </c>
      <c r="P28" s="86">
        <v>6</v>
      </c>
      <c r="Q28" s="256"/>
      <c r="R28" s="257"/>
      <c r="S28" s="289"/>
      <c r="T28" s="297"/>
    </row>
    <row r="29" spans="1:20" ht="18" customHeight="1" x14ac:dyDescent="0.25">
      <c r="A29" s="137">
        <v>1</v>
      </c>
      <c r="B29" s="136"/>
      <c r="C29" s="61" t="s">
        <v>156</v>
      </c>
      <c r="D29" s="62" t="s">
        <v>155</v>
      </c>
      <c r="E29" s="63"/>
      <c r="F29" s="64" t="str">
        <f>IF(COUNT(E29)=0,"---",43631-E29)</f>
        <v>---</v>
      </c>
      <c r="G29" s="65" t="s">
        <v>137</v>
      </c>
      <c r="H29" s="135" t="s">
        <v>124</v>
      </c>
      <c r="I29" s="127"/>
      <c r="J29" s="132">
        <v>18.920000000000002</v>
      </c>
      <c r="K29" s="132">
        <v>16.170000000000002</v>
      </c>
      <c r="L29" s="132">
        <v>15.69</v>
      </c>
      <c r="M29" s="132"/>
      <c r="N29" s="132" t="s">
        <v>132</v>
      </c>
      <c r="O29" s="132" t="s">
        <v>150</v>
      </c>
      <c r="P29" s="134" t="s">
        <v>150</v>
      </c>
      <c r="Q29" s="29">
        <f>MAX(J29:L29,N29:P29)</f>
        <v>18.920000000000002</v>
      </c>
      <c r="R29" s="29"/>
      <c r="S29" s="133" t="s">
        <v>125</v>
      </c>
      <c r="T29" s="132" t="s">
        <v>154</v>
      </c>
    </row>
  </sheetData>
  <mergeCells count="35">
    <mergeCell ref="H7:H8"/>
    <mergeCell ref="C7:C8"/>
    <mergeCell ref="D7:D8"/>
    <mergeCell ref="E7:E8"/>
    <mergeCell ref="F7:F8"/>
    <mergeCell ref="G7:G8"/>
    <mergeCell ref="S7:S8"/>
    <mergeCell ref="I7:I8"/>
    <mergeCell ref="J7:P7"/>
    <mergeCell ref="Q7:Q8"/>
    <mergeCell ref="R7:R8"/>
    <mergeCell ref="T19:T20"/>
    <mergeCell ref="H19:H20"/>
    <mergeCell ref="I19:I20"/>
    <mergeCell ref="J19:P19"/>
    <mergeCell ref="Q19:Q20"/>
    <mergeCell ref="R19:R20"/>
    <mergeCell ref="S19:S20"/>
    <mergeCell ref="C19:C20"/>
    <mergeCell ref="D19:D20"/>
    <mergeCell ref="E19:E20"/>
    <mergeCell ref="F19:F20"/>
    <mergeCell ref="S27:S28"/>
    <mergeCell ref="C27:C28"/>
    <mergeCell ref="D27:D28"/>
    <mergeCell ref="E27:E28"/>
    <mergeCell ref="F27:F28"/>
    <mergeCell ref="G27:G28"/>
    <mergeCell ref="G19:G20"/>
    <mergeCell ref="T27:T28"/>
    <mergeCell ref="H27:H28"/>
    <mergeCell ref="I27:I28"/>
    <mergeCell ref="J27:P27"/>
    <mergeCell ref="Q27:Q28"/>
    <mergeCell ref="R27:R2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9"/>
  <sheetViews>
    <sheetView showZeros="0" zoomScaleNormal="100" workbookViewId="0">
      <selection activeCell="A4" sqref="A4"/>
    </sheetView>
  </sheetViews>
  <sheetFormatPr defaultRowHeight="13.2" x14ac:dyDescent="0.25"/>
  <cols>
    <col min="1" max="2" width="5.44140625" style="78" customWidth="1"/>
    <col min="3" max="3" width="10.5546875" style="78" customWidth="1"/>
    <col min="4" max="4" width="13" style="78" customWidth="1"/>
    <col min="5" max="5" width="9" style="78" customWidth="1"/>
    <col min="6" max="6" width="5" style="78" customWidth="1"/>
    <col min="7" max="7" width="4" style="78" customWidth="1"/>
    <col min="8" max="8" width="7.5546875" style="78" customWidth="1"/>
    <col min="9" max="9" width="4.44140625" style="78" customWidth="1"/>
    <col min="10" max="15" width="4.5546875" style="78" customWidth="1"/>
    <col min="16" max="16" width="6.88671875" style="78" customWidth="1"/>
    <col min="17" max="17" width="6.5546875" style="78" customWidth="1"/>
    <col min="18" max="18" width="13.44140625" style="78" bestFit="1" customWidth="1"/>
    <col min="19" max="21" width="9.5546875" style="78" customWidth="1"/>
    <col min="22" max="16384" width="8.88671875" style="78"/>
  </cols>
  <sheetData>
    <row r="1" spans="1:21" ht="20.25" customHeight="1" x14ac:dyDescent="0.35">
      <c r="A1" s="1" t="s">
        <v>0</v>
      </c>
      <c r="B1" s="1"/>
      <c r="C1" s="2"/>
      <c r="D1" s="2"/>
      <c r="E1" s="2"/>
      <c r="F1" s="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13.35" customHeight="1" x14ac:dyDescent="0.25">
      <c r="A2" s="2"/>
      <c r="B2" s="2"/>
      <c r="C2" s="6" t="s">
        <v>1</v>
      </c>
      <c r="D2" s="2"/>
      <c r="E2" s="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1" ht="12.75" customHeight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21" ht="20.100000000000001" customHeight="1" x14ac:dyDescent="0.25">
      <c r="A4" s="80"/>
      <c r="B4" s="80"/>
      <c r="C4" s="81" t="s">
        <v>111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2.1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20.100000000000001" customHeight="1" x14ac:dyDescent="0.25">
      <c r="A6" s="82"/>
      <c r="B6" s="82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3"/>
      <c r="Q6" s="83"/>
      <c r="R6" s="80"/>
      <c r="S6" s="80"/>
      <c r="T6" s="80"/>
      <c r="U6" s="80"/>
    </row>
    <row r="7" spans="1:21" ht="20.100000000000001" customHeight="1" x14ac:dyDescent="0.25">
      <c r="A7" s="84" t="s">
        <v>6</v>
      </c>
      <c r="B7" s="84" t="s">
        <v>112</v>
      </c>
      <c r="C7" s="294" t="s">
        <v>8</v>
      </c>
      <c r="D7" s="290" t="s">
        <v>9</v>
      </c>
      <c r="E7" s="257" t="s">
        <v>10</v>
      </c>
      <c r="F7" s="290" t="s">
        <v>11</v>
      </c>
      <c r="G7" s="290" t="s">
        <v>12</v>
      </c>
      <c r="H7" s="290" t="s">
        <v>13</v>
      </c>
      <c r="I7" s="290" t="s">
        <v>14</v>
      </c>
      <c r="J7" s="302" t="s">
        <v>113</v>
      </c>
      <c r="K7" s="303"/>
      <c r="L7" s="303"/>
      <c r="M7" s="303"/>
      <c r="N7" s="303"/>
      <c r="O7" s="303"/>
      <c r="P7" s="256" t="s">
        <v>16</v>
      </c>
      <c r="Q7" s="257" t="s">
        <v>17</v>
      </c>
      <c r="R7" s="289" t="s">
        <v>19</v>
      </c>
      <c r="S7" s="80"/>
      <c r="T7" s="80"/>
      <c r="U7" s="80"/>
    </row>
    <row r="8" spans="1:21" ht="15" customHeight="1" x14ac:dyDescent="0.25">
      <c r="A8" s="87" t="s">
        <v>114</v>
      </c>
      <c r="B8" s="87"/>
      <c r="C8" s="294"/>
      <c r="D8" s="290"/>
      <c r="E8" s="257"/>
      <c r="F8" s="290"/>
      <c r="G8" s="290"/>
      <c r="H8" s="290"/>
      <c r="I8" s="290"/>
      <c r="J8" s="86">
        <v>1</v>
      </c>
      <c r="K8" s="86">
        <v>2</v>
      </c>
      <c r="L8" s="86">
        <v>3</v>
      </c>
      <c r="M8" s="86">
        <v>4</v>
      </c>
      <c r="N8" s="86">
        <v>5</v>
      </c>
      <c r="O8" s="86">
        <v>6</v>
      </c>
      <c r="P8" s="256"/>
      <c r="Q8" s="257"/>
      <c r="R8" s="289"/>
      <c r="S8" s="80"/>
      <c r="T8" s="80"/>
      <c r="U8" s="80"/>
    </row>
    <row r="9" spans="1:21" ht="18" customHeight="1" x14ac:dyDescent="0.25">
      <c r="A9" s="87">
        <v>1</v>
      </c>
      <c r="B9" s="87">
        <v>47</v>
      </c>
      <c r="C9" s="21" t="s">
        <v>116</v>
      </c>
      <c r="D9" s="22" t="s">
        <v>117</v>
      </c>
      <c r="E9" s="23">
        <v>38438</v>
      </c>
      <c r="F9" s="24">
        <f>IF(COUNT(E9)=0,"---",44009-E9)</f>
        <v>5571</v>
      </c>
      <c r="G9" s="25" t="s">
        <v>76</v>
      </c>
      <c r="H9" s="40" t="s">
        <v>38</v>
      </c>
      <c r="I9" s="41">
        <v>1</v>
      </c>
      <c r="J9" s="28">
        <v>20.100000000000001</v>
      </c>
      <c r="K9" s="28">
        <v>19.899999999999999</v>
      </c>
      <c r="L9" s="28">
        <v>23.63</v>
      </c>
      <c r="M9" s="28">
        <v>21.31</v>
      </c>
      <c r="N9" s="88">
        <v>23.26</v>
      </c>
      <c r="O9" s="88">
        <v>22.8</v>
      </c>
      <c r="P9" s="29">
        <f>MAX(J9:M9,N9:O9)</f>
        <v>23.63</v>
      </c>
      <c r="Q9" s="29">
        <f>P9*I9</f>
        <v>23.63</v>
      </c>
      <c r="R9" s="30" t="s">
        <v>39</v>
      </c>
    </row>
  </sheetData>
  <mergeCells count="11">
    <mergeCell ref="R7:R8"/>
    <mergeCell ref="C7:C8"/>
    <mergeCell ref="D7:D8"/>
    <mergeCell ref="E7:E8"/>
    <mergeCell ref="F7:F8"/>
    <mergeCell ref="G7:G8"/>
    <mergeCell ref="H7:H8"/>
    <mergeCell ref="I7:I8"/>
    <mergeCell ref="J7:O7"/>
    <mergeCell ref="P7:P8"/>
    <mergeCell ref="Q7:Q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X19"/>
  <sheetViews>
    <sheetView showZeros="0" zoomScaleNormal="100" workbookViewId="0">
      <selection activeCell="A4" sqref="A4"/>
    </sheetView>
  </sheetViews>
  <sheetFormatPr defaultColWidth="9.109375" defaultRowHeight="13.2" x14ac:dyDescent="0.25"/>
  <cols>
    <col min="1" max="1" width="3" style="2" customWidth="1"/>
    <col min="2" max="3" width="3.109375" style="2" customWidth="1"/>
    <col min="4" max="4" width="4.44140625" style="2" customWidth="1"/>
    <col min="5" max="5" width="8.6640625" style="2" customWidth="1"/>
    <col min="6" max="6" width="14.44140625" style="2" customWidth="1"/>
    <col min="7" max="7" width="8.109375" style="2" bestFit="1" customWidth="1"/>
    <col min="8" max="8" width="4.6640625" style="2" customWidth="1"/>
    <col min="9" max="9" width="5.33203125" style="2" customWidth="1"/>
    <col min="10" max="10" width="8.109375" style="2" customWidth="1"/>
    <col min="11" max="11" width="4.5546875" style="2" customWidth="1"/>
    <col min="12" max="12" width="5.109375" style="2" customWidth="1"/>
    <col min="13" max="13" width="6.88671875" style="2" customWidth="1"/>
    <col min="14" max="14" width="6.5546875" style="2" customWidth="1"/>
    <col min="15" max="15" width="5.5546875" style="2" customWidth="1"/>
    <col min="16" max="16" width="6.88671875" style="2" customWidth="1"/>
    <col min="17" max="17" width="6.5546875" style="2" customWidth="1"/>
    <col min="18" max="18" width="5.5546875" style="2" customWidth="1"/>
    <col min="19" max="19" width="15.109375" style="2" customWidth="1"/>
    <col min="20" max="20" width="3.5546875" style="2" hidden="1" customWidth="1"/>
    <col min="21" max="21" width="2" style="2" customWidth="1"/>
    <col min="22" max="24" width="9.5546875" style="2" customWidth="1"/>
    <col min="25" max="16384" width="9.109375" style="2"/>
  </cols>
  <sheetData>
    <row r="1" spans="1:24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2.75" customHeight="1" x14ac:dyDescent="0.25">
      <c r="E2" s="6" t="s">
        <v>1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4" ht="12.75" customHeight="1" x14ac:dyDescent="0.25">
      <c r="D3" s="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4" ht="20.100000000000001" customHeight="1" x14ac:dyDescent="0.25">
      <c r="A4" s="34"/>
      <c r="B4" s="34"/>
      <c r="C4" s="34"/>
      <c r="D4" s="34"/>
      <c r="E4" s="35" t="s">
        <v>63</v>
      </c>
      <c r="F4" s="34"/>
      <c r="G4" s="34"/>
      <c r="H4" s="34"/>
      <c r="I4" s="34"/>
      <c r="J4" s="34"/>
      <c r="K4" s="34"/>
      <c r="L4" s="34"/>
      <c r="M4" s="36"/>
      <c r="N4" s="36"/>
      <c r="O4" s="36"/>
      <c r="P4" s="36"/>
      <c r="Q4" s="36"/>
      <c r="R4" s="36"/>
      <c r="S4" s="34"/>
      <c r="T4" s="34"/>
      <c r="U4" s="34"/>
      <c r="V4" s="34"/>
      <c r="W4" s="34"/>
      <c r="X4" s="34"/>
    </row>
    <row r="5" spans="1:24" ht="2.1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6"/>
      <c r="N5" s="36"/>
      <c r="O5" s="36"/>
      <c r="P5" s="36"/>
      <c r="Q5" s="36"/>
      <c r="R5" s="36"/>
      <c r="S5" s="34"/>
      <c r="T5" s="34"/>
      <c r="U5" s="34"/>
      <c r="V5" s="34"/>
      <c r="W5" s="34"/>
      <c r="X5" s="34"/>
    </row>
    <row r="7" spans="1:24" ht="20.100000000000001" customHeight="1" x14ac:dyDescent="0.25">
      <c r="A7" s="37"/>
      <c r="B7" s="37"/>
      <c r="C7" s="37"/>
      <c r="D7" s="34"/>
      <c r="E7" s="230" t="s">
        <v>4</v>
      </c>
      <c r="F7" s="231"/>
      <c r="G7" s="34"/>
      <c r="H7" s="34"/>
      <c r="I7" s="34"/>
      <c r="J7" s="34"/>
      <c r="K7" s="34"/>
      <c r="L7" s="34"/>
      <c r="M7" s="38" t="s">
        <v>3</v>
      </c>
      <c r="N7" s="14"/>
      <c r="O7" s="15"/>
      <c r="P7" s="13" t="s">
        <v>4</v>
      </c>
      <c r="Q7" s="14"/>
      <c r="R7" s="15"/>
      <c r="S7" s="16"/>
      <c r="T7" s="34"/>
      <c r="U7" s="34"/>
      <c r="V7" s="34"/>
      <c r="W7" s="34"/>
      <c r="X7" s="34"/>
    </row>
    <row r="8" spans="1:24" ht="20.100000000000001" customHeight="1" x14ac:dyDescent="0.25">
      <c r="A8" s="238" t="s">
        <v>6</v>
      </c>
      <c r="B8" s="239"/>
      <c r="C8" s="240"/>
      <c r="D8" s="228" t="s">
        <v>7</v>
      </c>
      <c r="E8" s="234" t="s">
        <v>8</v>
      </c>
      <c r="F8" s="236" t="s">
        <v>9</v>
      </c>
      <c r="G8" s="226" t="s">
        <v>10</v>
      </c>
      <c r="H8" s="228" t="s">
        <v>11</v>
      </c>
      <c r="I8" s="228" t="s">
        <v>12</v>
      </c>
      <c r="J8" s="228" t="s">
        <v>13</v>
      </c>
      <c r="K8" s="228" t="s">
        <v>14</v>
      </c>
      <c r="L8" s="226" t="s">
        <v>15</v>
      </c>
      <c r="M8" s="222" t="s">
        <v>16</v>
      </c>
      <c r="N8" s="224" t="s">
        <v>17</v>
      </c>
      <c r="O8" s="224" t="s">
        <v>18</v>
      </c>
      <c r="P8" s="222" t="s">
        <v>16</v>
      </c>
      <c r="Q8" s="224" t="s">
        <v>17</v>
      </c>
      <c r="R8" s="224" t="s">
        <v>18</v>
      </c>
      <c r="S8" s="224" t="s">
        <v>19</v>
      </c>
      <c r="T8" s="34"/>
      <c r="U8" s="34"/>
      <c r="V8" s="34"/>
      <c r="W8" s="34"/>
      <c r="X8" s="34"/>
    </row>
    <row r="9" spans="1:24" ht="15" customHeight="1" x14ac:dyDescent="0.25">
      <c r="A9" s="17" t="s">
        <v>20</v>
      </c>
      <c r="B9" s="18" t="s">
        <v>21</v>
      </c>
      <c r="C9" s="19" t="s">
        <v>22</v>
      </c>
      <c r="D9" s="229"/>
      <c r="E9" s="235"/>
      <c r="F9" s="237"/>
      <c r="G9" s="227"/>
      <c r="H9" s="229"/>
      <c r="I9" s="229"/>
      <c r="J9" s="229"/>
      <c r="K9" s="229"/>
      <c r="L9" s="227"/>
      <c r="M9" s="223"/>
      <c r="N9" s="225"/>
      <c r="O9" s="225"/>
      <c r="P9" s="223"/>
      <c r="Q9" s="225"/>
      <c r="R9" s="225"/>
      <c r="S9" s="225"/>
      <c r="T9" s="34"/>
      <c r="U9" s="34"/>
      <c r="V9" s="34"/>
      <c r="W9" s="34"/>
      <c r="X9" s="34"/>
    </row>
    <row r="10" spans="1:24" s="34" customFormat="1" ht="18" customHeight="1" x14ac:dyDescent="0.3">
      <c r="A10" s="17">
        <v>1</v>
      </c>
      <c r="B10" s="17"/>
      <c r="C10" s="17"/>
      <c r="D10" s="17">
        <v>17</v>
      </c>
      <c r="E10" s="21" t="s">
        <v>70</v>
      </c>
      <c r="F10" s="22" t="s">
        <v>71</v>
      </c>
      <c r="G10" s="23">
        <v>33373</v>
      </c>
      <c r="H10" s="24">
        <f t="shared" ref="H10:H15" si="0">IF(COUNT(G10)=0,"---",44009-G10)</f>
        <v>10636</v>
      </c>
      <c r="I10" s="25" t="s">
        <v>28</v>
      </c>
      <c r="J10" s="40" t="s">
        <v>72</v>
      </c>
      <c r="K10" s="47">
        <v>1</v>
      </c>
      <c r="L10" s="43"/>
      <c r="M10" s="42">
        <v>15.05</v>
      </c>
      <c r="N10" s="42">
        <v>15.05</v>
      </c>
      <c r="O10" s="42"/>
      <c r="P10" s="42">
        <v>14.75</v>
      </c>
      <c r="Q10" s="42">
        <f>P10*K10</f>
        <v>14.75</v>
      </c>
      <c r="R10" s="42"/>
      <c r="S10" s="30" t="s">
        <v>73</v>
      </c>
    </row>
    <row r="11" spans="1:24" s="34" customFormat="1" ht="18" customHeight="1" x14ac:dyDescent="0.3">
      <c r="A11" s="17">
        <v>2</v>
      </c>
      <c r="B11" s="18">
        <v>1</v>
      </c>
      <c r="C11" s="17"/>
      <c r="D11" s="17">
        <v>24</v>
      </c>
      <c r="E11" s="21" t="s">
        <v>82</v>
      </c>
      <c r="F11" s="22" t="s">
        <v>83</v>
      </c>
      <c r="G11" s="23">
        <v>37217</v>
      </c>
      <c r="H11" s="24">
        <f t="shared" si="0"/>
        <v>6792</v>
      </c>
      <c r="I11" s="25" t="s">
        <v>28</v>
      </c>
      <c r="J11" s="40" t="s">
        <v>33</v>
      </c>
      <c r="K11" s="47">
        <v>1</v>
      </c>
      <c r="L11" s="43"/>
      <c r="M11" s="42">
        <v>16.010000000000002</v>
      </c>
      <c r="N11" s="42">
        <v>16.010000000000002</v>
      </c>
      <c r="O11" s="42">
        <f>N11*L11</f>
        <v>0</v>
      </c>
      <c r="P11" s="42">
        <v>15.66</v>
      </c>
      <c r="Q11" s="42">
        <f>P11*K11</f>
        <v>15.66</v>
      </c>
      <c r="R11" s="42">
        <f>Q11*L11</f>
        <v>0</v>
      </c>
      <c r="S11" s="30" t="s">
        <v>34</v>
      </c>
    </row>
    <row r="12" spans="1:24" s="34" customFormat="1" ht="18" customHeight="1" x14ac:dyDescent="0.3">
      <c r="A12" s="17">
        <v>3</v>
      </c>
      <c r="B12" s="17"/>
      <c r="C12" s="19">
        <v>1</v>
      </c>
      <c r="D12" s="17">
        <v>34</v>
      </c>
      <c r="E12" s="21" t="s">
        <v>80</v>
      </c>
      <c r="F12" s="22" t="s">
        <v>81</v>
      </c>
      <c r="G12" s="23">
        <v>30163</v>
      </c>
      <c r="H12" s="24">
        <f t="shared" si="0"/>
        <v>13846</v>
      </c>
      <c r="I12" s="25" t="s">
        <v>76</v>
      </c>
      <c r="J12" s="40" t="s">
        <v>66</v>
      </c>
      <c r="K12" s="47">
        <v>1</v>
      </c>
      <c r="L12" s="43">
        <v>0.9899</v>
      </c>
      <c r="M12" s="42">
        <v>16.48</v>
      </c>
      <c r="N12" s="42">
        <v>16.48</v>
      </c>
      <c r="O12" s="42">
        <f>N12*L12</f>
        <v>16.313552000000001</v>
      </c>
      <c r="P12" s="42">
        <v>16.350000000000001</v>
      </c>
      <c r="Q12" s="42">
        <f>P12*K12</f>
        <v>16.350000000000001</v>
      </c>
      <c r="R12" s="42">
        <f>Q12*L12</f>
        <v>16.184865000000002</v>
      </c>
      <c r="S12" s="30" t="s">
        <v>67</v>
      </c>
    </row>
    <row r="13" spans="1:24" s="34" customFormat="1" ht="18" customHeight="1" x14ac:dyDescent="0.3">
      <c r="A13" s="17">
        <v>4</v>
      </c>
      <c r="B13" s="18">
        <v>2</v>
      </c>
      <c r="C13" s="17"/>
      <c r="D13" s="17">
        <v>29</v>
      </c>
      <c r="E13" s="21" t="s">
        <v>68</v>
      </c>
      <c r="F13" s="22" t="s">
        <v>69</v>
      </c>
      <c r="G13" s="23">
        <v>39934</v>
      </c>
      <c r="H13" s="24">
        <f t="shared" si="0"/>
        <v>4075</v>
      </c>
      <c r="I13" s="25" t="s">
        <v>28</v>
      </c>
      <c r="J13" s="40" t="s">
        <v>33</v>
      </c>
      <c r="K13" s="47">
        <v>1</v>
      </c>
      <c r="L13" s="43"/>
      <c r="M13" s="42">
        <v>16.78</v>
      </c>
      <c r="N13" s="42">
        <v>16.78</v>
      </c>
      <c r="O13" s="42"/>
      <c r="P13" s="42">
        <v>16.98</v>
      </c>
      <c r="Q13" s="42">
        <f>P13*K13</f>
        <v>16.98</v>
      </c>
      <c r="R13" s="42"/>
      <c r="S13" s="30" t="s">
        <v>34</v>
      </c>
    </row>
    <row r="14" spans="1:24" s="34" customFormat="1" ht="18" customHeight="1" x14ac:dyDescent="0.3">
      <c r="A14" s="17">
        <v>5</v>
      </c>
      <c r="B14" s="17"/>
      <c r="C14" s="19">
        <v>2</v>
      </c>
      <c r="D14" s="17">
        <v>37</v>
      </c>
      <c r="E14" s="21" t="s">
        <v>86</v>
      </c>
      <c r="F14" s="22" t="s">
        <v>87</v>
      </c>
      <c r="G14" s="23">
        <v>21128</v>
      </c>
      <c r="H14" s="24">
        <f t="shared" si="0"/>
        <v>22881</v>
      </c>
      <c r="I14" s="25" t="s">
        <v>28</v>
      </c>
      <c r="J14" s="40" t="s">
        <v>66</v>
      </c>
      <c r="K14" s="47">
        <v>1</v>
      </c>
      <c r="L14" s="43">
        <v>0.76039999999999996</v>
      </c>
      <c r="M14" s="42">
        <v>22.16</v>
      </c>
      <c r="N14" s="42">
        <v>22.16</v>
      </c>
      <c r="O14" s="42">
        <f>N14*L14</f>
        <v>16.850463999999999</v>
      </c>
      <c r="P14" s="42">
        <v>21.8</v>
      </c>
      <c r="Q14" s="42">
        <f>P14*K14</f>
        <v>21.8</v>
      </c>
      <c r="R14" s="42">
        <f>Q14*L14</f>
        <v>16.576719999999998</v>
      </c>
      <c r="S14" s="30" t="s">
        <v>67</v>
      </c>
    </row>
    <row r="15" spans="1:24" s="34" customFormat="1" ht="18" customHeight="1" x14ac:dyDescent="0.3">
      <c r="A15" s="17">
        <v>6</v>
      </c>
      <c r="B15" s="17"/>
      <c r="C15" s="19">
        <v>4</v>
      </c>
      <c r="D15" s="17">
        <v>49</v>
      </c>
      <c r="E15" s="21" t="s">
        <v>84</v>
      </c>
      <c r="F15" s="22" t="s">
        <v>85</v>
      </c>
      <c r="G15" s="23">
        <v>23337</v>
      </c>
      <c r="H15" s="24">
        <f t="shared" si="0"/>
        <v>20672</v>
      </c>
      <c r="I15" s="25" t="s">
        <v>28</v>
      </c>
      <c r="J15" s="40" t="s">
        <v>38</v>
      </c>
      <c r="K15" s="47">
        <v>1</v>
      </c>
      <c r="L15" s="43">
        <v>0.80500000000000005</v>
      </c>
      <c r="M15" s="42">
        <v>20.2</v>
      </c>
      <c r="N15" s="42">
        <v>20.2</v>
      </c>
      <c r="O15" s="42">
        <f>N15*L15</f>
        <v>16.260999999999999</v>
      </c>
      <c r="P15" s="42" t="s">
        <v>55</v>
      </c>
      <c r="Q15" s="42"/>
      <c r="R15" s="42">
        <f>Q15*L15</f>
        <v>0</v>
      </c>
      <c r="S15" s="30" t="s">
        <v>62</v>
      </c>
    </row>
    <row r="16" spans="1:24" s="34" customFormat="1" ht="18" customHeight="1" x14ac:dyDescent="0.3">
      <c r="A16" s="44" t="s">
        <v>77</v>
      </c>
      <c r="B16" s="17"/>
      <c r="C16" s="19">
        <v>3</v>
      </c>
      <c r="D16" s="17">
        <v>43</v>
      </c>
      <c r="E16" s="21" t="s">
        <v>78</v>
      </c>
      <c r="F16" s="22" t="s">
        <v>79</v>
      </c>
      <c r="G16" s="23">
        <v>22772</v>
      </c>
      <c r="H16" s="24">
        <f>IF(COUNT(G16)=0,"---",44009-G16)</f>
        <v>21237</v>
      </c>
      <c r="I16" s="25" t="s">
        <v>43</v>
      </c>
      <c r="J16" s="40" t="s">
        <v>38</v>
      </c>
      <c r="K16" s="41">
        <v>0.95</v>
      </c>
      <c r="L16" s="41">
        <v>0.78969999999999996</v>
      </c>
      <c r="M16" s="42">
        <v>16.73</v>
      </c>
      <c r="N16" s="42">
        <v>16.73</v>
      </c>
      <c r="O16" s="42">
        <f>N16*L16</f>
        <v>13.211681</v>
      </c>
      <c r="P16" s="42"/>
      <c r="Q16" s="42"/>
      <c r="R16" s="42"/>
      <c r="S16" s="30" t="s">
        <v>39</v>
      </c>
      <c r="T16" s="34" t="s">
        <v>40</v>
      </c>
    </row>
    <row r="17" spans="1:19" s="34" customFormat="1" ht="18" customHeight="1" x14ac:dyDescent="0.3">
      <c r="A17" s="17"/>
      <c r="B17" s="17"/>
      <c r="C17" s="19">
        <v>5</v>
      </c>
      <c r="D17" s="17">
        <v>36</v>
      </c>
      <c r="E17" s="21" t="s">
        <v>88</v>
      </c>
      <c r="F17" s="22" t="s">
        <v>89</v>
      </c>
      <c r="G17" s="23">
        <v>19659</v>
      </c>
      <c r="H17" s="24">
        <f>IF(COUNT(G17)=0,"---",44009-G17)</f>
        <v>24350</v>
      </c>
      <c r="I17" s="25" t="s">
        <v>28</v>
      </c>
      <c r="J17" s="40" t="s">
        <v>66</v>
      </c>
      <c r="K17" s="47">
        <v>1</v>
      </c>
      <c r="L17" s="43">
        <v>0.73309999999999997</v>
      </c>
      <c r="M17" s="42">
        <v>27.43</v>
      </c>
      <c r="N17" s="42">
        <v>27.43</v>
      </c>
      <c r="O17" s="42">
        <f>N17*L17</f>
        <v>20.108933</v>
      </c>
      <c r="P17" s="42"/>
      <c r="Q17" s="42">
        <f>P17*K17</f>
        <v>0</v>
      </c>
      <c r="R17" s="42">
        <f>Q17*L17</f>
        <v>0</v>
      </c>
      <c r="S17" s="30" t="s">
        <v>67</v>
      </c>
    </row>
    <row r="18" spans="1:19" s="34" customFormat="1" ht="18" customHeight="1" x14ac:dyDescent="0.3">
      <c r="A18" s="17"/>
      <c r="B18" s="17"/>
      <c r="C18" s="19">
        <v>6</v>
      </c>
      <c r="D18" s="17">
        <v>32</v>
      </c>
      <c r="E18" s="21" t="s">
        <v>64</v>
      </c>
      <c r="F18" s="22" t="s">
        <v>65</v>
      </c>
      <c r="G18" s="23">
        <v>22537</v>
      </c>
      <c r="H18" s="24">
        <f>IF(COUNT(G18)=0,"---",44009-G18)</f>
        <v>21472</v>
      </c>
      <c r="I18" s="25" t="s">
        <v>28</v>
      </c>
      <c r="J18" s="40" t="s">
        <v>66</v>
      </c>
      <c r="K18" s="47">
        <v>1</v>
      </c>
      <c r="L18" s="41">
        <v>0.78969999999999996</v>
      </c>
      <c r="M18" s="42">
        <v>29.97</v>
      </c>
      <c r="N18" s="42">
        <v>29.97</v>
      </c>
      <c r="O18" s="42">
        <f>N18*L18</f>
        <v>23.667308999999999</v>
      </c>
      <c r="P18" s="42"/>
      <c r="Q18" s="42"/>
      <c r="R18" s="42"/>
      <c r="S18" s="30" t="s">
        <v>67</v>
      </c>
    </row>
    <row r="19" spans="1:19" s="34" customFormat="1" ht="18" customHeight="1" x14ac:dyDescent="0.3">
      <c r="A19" s="17"/>
      <c r="B19" s="17"/>
      <c r="C19" s="19"/>
      <c r="D19" s="17">
        <v>38</v>
      </c>
      <c r="E19" s="21" t="s">
        <v>74</v>
      </c>
      <c r="F19" s="22" t="s">
        <v>75</v>
      </c>
      <c r="G19" s="23">
        <v>29571</v>
      </c>
      <c r="H19" s="24">
        <f>IF(COUNT(G19)=0,"---",44009-G19)</f>
        <v>14438</v>
      </c>
      <c r="I19" s="25" t="s">
        <v>76</v>
      </c>
      <c r="J19" s="40" t="s">
        <v>66</v>
      </c>
      <c r="K19" s="47">
        <v>1</v>
      </c>
      <c r="L19" s="41">
        <v>0.96630000000000005</v>
      </c>
      <c r="M19" s="42" t="s">
        <v>55</v>
      </c>
      <c r="N19" s="42"/>
      <c r="O19" s="42"/>
      <c r="P19" s="42"/>
      <c r="Q19" s="42"/>
      <c r="R19" s="42"/>
      <c r="S19" s="30" t="s">
        <v>67</v>
      </c>
    </row>
  </sheetData>
  <mergeCells count="18">
    <mergeCell ref="E7:F7"/>
    <mergeCell ref="A8:C8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R8:R9"/>
    <mergeCell ref="S8:S9"/>
    <mergeCell ref="L8:L9"/>
    <mergeCell ref="M8:M9"/>
    <mergeCell ref="N8:N9"/>
    <mergeCell ref="O8:O9"/>
    <mergeCell ref="P8:P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1"/>
  <sheetViews>
    <sheetView showZeros="0" zoomScaleNormal="100" workbookViewId="0">
      <selection activeCell="A4" sqref="A4"/>
    </sheetView>
  </sheetViews>
  <sheetFormatPr defaultColWidth="9.109375" defaultRowHeight="13.2" x14ac:dyDescent="0.25"/>
  <cols>
    <col min="1" max="1" width="3" style="5" customWidth="1"/>
    <col min="2" max="3" width="3.109375" style="5" customWidth="1"/>
    <col min="4" max="4" width="4.44140625" style="5" customWidth="1"/>
    <col min="5" max="5" width="10.109375" style="5" customWidth="1"/>
    <col min="6" max="6" width="13.109375" style="5" customWidth="1"/>
    <col min="7" max="7" width="10.109375" style="5" customWidth="1"/>
    <col min="8" max="8" width="5" style="5" bestFit="1" customWidth="1"/>
    <col min="9" max="9" width="4.44140625" style="5" customWidth="1"/>
    <col min="10" max="10" width="9" style="5" customWidth="1"/>
    <col min="11" max="11" width="4.5546875" style="5" customWidth="1"/>
    <col min="12" max="12" width="5.44140625" style="5" customWidth="1"/>
    <col min="13" max="13" width="6.88671875" style="5" customWidth="1"/>
    <col min="14" max="14" width="7.44140625" style="5" customWidth="1"/>
    <col min="15" max="15" width="5.5546875" style="5" customWidth="1"/>
    <col min="16" max="16" width="6.88671875" style="5" customWidth="1"/>
    <col min="17" max="17" width="6.5546875" style="5" customWidth="1"/>
    <col min="18" max="18" width="5.5546875" style="5" customWidth="1"/>
    <col min="19" max="19" width="15.5546875" style="5" customWidth="1"/>
    <col min="20" max="21" width="2" style="5" hidden="1" customWidth="1"/>
    <col min="22" max="22" width="6.33203125" style="5" hidden="1" customWidth="1"/>
    <col min="23" max="23" width="9.5546875" style="5" customWidth="1"/>
    <col min="24" max="108" width="9.109375" style="5"/>
    <col min="109" max="109" width="3" style="5" customWidth="1"/>
    <col min="110" max="112" width="3.109375" style="5" customWidth="1"/>
    <col min="113" max="113" width="4.44140625" style="5" customWidth="1"/>
    <col min="114" max="114" width="10.5546875" style="5" bestFit="1" customWidth="1"/>
    <col min="115" max="115" width="12.5546875" style="5" customWidth="1"/>
    <col min="116" max="116" width="10.109375" style="5" customWidth="1"/>
    <col min="117" max="117" width="5" style="5" bestFit="1" customWidth="1"/>
    <col min="118" max="118" width="4.44140625" style="5" customWidth="1"/>
    <col min="119" max="119" width="9" style="5" customWidth="1"/>
    <col min="120" max="120" width="4.44140625" style="5" customWidth="1"/>
    <col min="121" max="121" width="5" style="5" customWidth="1"/>
    <col min="122" max="122" width="6.88671875" style="5" customWidth="1"/>
    <col min="123" max="123" width="6.5546875" style="5" customWidth="1"/>
    <col min="124" max="124" width="5.5546875" style="5" customWidth="1"/>
    <col min="125" max="125" width="6.88671875" style="5" customWidth="1"/>
    <col min="126" max="126" width="6.5546875" style="5" customWidth="1"/>
    <col min="127" max="127" width="5.5546875" style="5" customWidth="1"/>
    <col min="128" max="128" width="11.44140625" style="5" customWidth="1"/>
    <col min="129" max="133" width="9.5546875" style="5" customWidth="1"/>
    <col min="134" max="16384" width="9.109375" style="5"/>
  </cols>
  <sheetData>
    <row r="1" spans="1:23" ht="20.25" customHeight="1" x14ac:dyDescent="0.3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3" ht="12.75" customHeight="1" x14ac:dyDescent="0.25">
      <c r="A2" s="2"/>
      <c r="B2" s="2"/>
      <c r="C2" s="2"/>
      <c r="D2" s="2"/>
      <c r="E2" s="6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3" ht="6.75" customHeight="1" x14ac:dyDescent="0.25"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3" ht="20.100000000000001" customHeight="1" x14ac:dyDescent="0.25">
      <c r="A4" s="9"/>
      <c r="B4" s="9"/>
      <c r="C4" s="9"/>
      <c r="D4" s="9"/>
      <c r="E4" s="10" t="s">
        <v>2</v>
      </c>
      <c r="F4" s="9"/>
      <c r="G4" s="9"/>
      <c r="H4" s="9"/>
      <c r="I4" s="9"/>
      <c r="J4" s="9"/>
      <c r="K4" s="9"/>
      <c r="L4" s="9"/>
      <c r="M4" s="11"/>
      <c r="N4" s="11"/>
      <c r="O4" s="11"/>
      <c r="P4" s="11"/>
      <c r="Q4" s="11"/>
      <c r="R4" s="11"/>
      <c r="S4" s="9"/>
      <c r="T4" s="9"/>
      <c r="U4" s="9"/>
      <c r="V4" s="9"/>
      <c r="W4" s="9"/>
    </row>
    <row r="5" spans="1:23" ht="2.1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1"/>
      <c r="Q5" s="11"/>
      <c r="R5" s="11"/>
      <c r="S5" s="9"/>
      <c r="T5" s="9"/>
      <c r="U5" s="9"/>
      <c r="V5" s="9"/>
      <c r="W5" s="9"/>
    </row>
    <row r="7" spans="1:23" ht="15.6" customHeight="1" x14ac:dyDescent="0.25">
      <c r="A7" s="12"/>
      <c r="B7" s="12"/>
      <c r="C7" s="12"/>
      <c r="D7" s="9"/>
      <c r="E7" s="230" t="s">
        <v>4</v>
      </c>
      <c r="F7" s="231"/>
      <c r="G7" s="9"/>
      <c r="H7" s="9"/>
      <c r="I7" s="9"/>
      <c r="J7" s="9"/>
      <c r="K7" s="9"/>
      <c r="L7" s="9"/>
      <c r="M7" s="245" t="s">
        <v>3</v>
      </c>
      <c r="N7" s="246"/>
      <c r="O7" s="247"/>
      <c r="P7" s="245" t="s">
        <v>4</v>
      </c>
      <c r="Q7" s="246"/>
      <c r="R7" s="247"/>
      <c r="S7" s="16"/>
      <c r="T7" s="9"/>
      <c r="U7" s="9"/>
      <c r="V7" s="9"/>
      <c r="W7" s="9"/>
    </row>
    <row r="8" spans="1:23" ht="12.6" customHeight="1" x14ac:dyDescent="0.25">
      <c r="A8" s="248" t="s">
        <v>6</v>
      </c>
      <c r="B8" s="249"/>
      <c r="C8" s="249"/>
      <c r="D8" s="250" t="s">
        <v>7</v>
      </c>
      <c r="E8" s="251" t="s">
        <v>8</v>
      </c>
      <c r="F8" s="242" t="s">
        <v>9</v>
      </c>
      <c r="G8" s="243" t="s">
        <v>10</v>
      </c>
      <c r="H8" s="242" t="s">
        <v>11</v>
      </c>
      <c r="I8" s="242" t="s">
        <v>12</v>
      </c>
      <c r="J8" s="242" t="s">
        <v>13</v>
      </c>
      <c r="K8" s="242" t="s">
        <v>14</v>
      </c>
      <c r="L8" s="243" t="s">
        <v>15</v>
      </c>
      <c r="M8" s="244" t="s">
        <v>16</v>
      </c>
      <c r="N8" s="241" t="s">
        <v>17</v>
      </c>
      <c r="O8" s="241" t="s">
        <v>18</v>
      </c>
      <c r="P8" s="244" t="s">
        <v>16</v>
      </c>
      <c r="Q8" s="241" t="s">
        <v>17</v>
      </c>
      <c r="R8" s="241" t="s">
        <v>18</v>
      </c>
      <c r="S8" s="241" t="s">
        <v>19</v>
      </c>
      <c r="T8" s="9"/>
      <c r="U8" s="9"/>
      <c r="V8" s="9"/>
      <c r="W8" s="9"/>
    </row>
    <row r="9" spans="1:23" ht="15" customHeight="1" x14ac:dyDescent="0.25">
      <c r="A9" s="17" t="s">
        <v>20</v>
      </c>
      <c r="B9" s="18" t="s">
        <v>21</v>
      </c>
      <c r="C9" s="19" t="s">
        <v>22</v>
      </c>
      <c r="D9" s="250"/>
      <c r="E9" s="251"/>
      <c r="F9" s="242"/>
      <c r="G9" s="243"/>
      <c r="H9" s="242"/>
      <c r="I9" s="242"/>
      <c r="J9" s="242"/>
      <c r="K9" s="242"/>
      <c r="L9" s="243"/>
      <c r="M9" s="244"/>
      <c r="N9" s="241"/>
      <c r="O9" s="241"/>
      <c r="P9" s="244"/>
      <c r="Q9" s="241"/>
      <c r="R9" s="241"/>
      <c r="S9" s="241"/>
      <c r="T9" s="9"/>
      <c r="U9" s="9"/>
      <c r="V9" s="9"/>
      <c r="W9" s="9"/>
    </row>
    <row r="10" spans="1:23" ht="18" customHeight="1" x14ac:dyDescent="0.25">
      <c r="A10" s="17">
        <v>1</v>
      </c>
      <c r="B10" s="20"/>
      <c r="C10" s="20"/>
      <c r="D10" s="17">
        <v>11</v>
      </c>
      <c r="E10" s="21" t="s">
        <v>23</v>
      </c>
      <c r="F10" s="22" t="s">
        <v>27</v>
      </c>
      <c r="G10" s="23">
        <v>36058</v>
      </c>
      <c r="H10" s="24">
        <f>IF(COUNT(G10)=0,"---",44009-G10)</f>
        <v>7951</v>
      </c>
      <c r="I10" s="25" t="s">
        <v>28</v>
      </c>
      <c r="J10" s="26" t="s">
        <v>29</v>
      </c>
      <c r="K10" s="32">
        <v>1</v>
      </c>
      <c r="L10" s="28"/>
      <c r="M10" s="29">
        <v>13.02</v>
      </c>
      <c r="N10" s="29">
        <f t="shared" ref="N10:O20" si="0">M10*K10</f>
        <v>13.02</v>
      </c>
      <c r="O10" s="29">
        <f t="shared" si="0"/>
        <v>0</v>
      </c>
      <c r="P10" s="29">
        <v>12.83</v>
      </c>
      <c r="Q10" s="29">
        <f t="shared" ref="Q10:R21" si="1">P10*K10</f>
        <v>12.83</v>
      </c>
      <c r="R10" s="29">
        <f t="shared" si="1"/>
        <v>0</v>
      </c>
      <c r="S10" s="30" t="s">
        <v>30</v>
      </c>
    </row>
    <row r="11" spans="1:23" ht="18" customHeight="1" x14ac:dyDescent="0.25">
      <c r="A11" s="17">
        <v>2</v>
      </c>
      <c r="B11" s="18">
        <v>1</v>
      </c>
      <c r="C11" s="20"/>
      <c r="D11" s="17">
        <v>25</v>
      </c>
      <c r="E11" s="21" t="s">
        <v>47</v>
      </c>
      <c r="F11" s="22" t="s">
        <v>48</v>
      </c>
      <c r="G11" s="23">
        <v>37141</v>
      </c>
      <c r="H11" s="24">
        <f>IF(COUNT(G11)=0,"---",44009-G11)</f>
        <v>6868</v>
      </c>
      <c r="I11" s="25" t="s">
        <v>28</v>
      </c>
      <c r="J11" s="26" t="s">
        <v>33</v>
      </c>
      <c r="K11" s="32">
        <v>1</v>
      </c>
      <c r="L11" s="28"/>
      <c r="M11" s="29">
        <v>13.3</v>
      </c>
      <c r="N11" s="29">
        <f t="shared" si="0"/>
        <v>13.3</v>
      </c>
      <c r="O11" s="29">
        <f t="shared" si="0"/>
        <v>0</v>
      </c>
      <c r="P11" s="29">
        <v>13.1</v>
      </c>
      <c r="Q11" s="29">
        <f t="shared" si="1"/>
        <v>13.1</v>
      </c>
      <c r="R11" s="29">
        <f t="shared" si="1"/>
        <v>0</v>
      </c>
      <c r="S11" s="30" t="s">
        <v>49</v>
      </c>
    </row>
    <row r="12" spans="1:23" ht="18" customHeight="1" x14ac:dyDescent="0.25">
      <c r="A12" s="17">
        <v>3</v>
      </c>
      <c r="B12" s="20"/>
      <c r="C12" s="19">
        <v>1</v>
      </c>
      <c r="D12" s="17">
        <v>20</v>
      </c>
      <c r="E12" s="21" t="s">
        <v>44</v>
      </c>
      <c r="F12" s="22" t="s">
        <v>45</v>
      </c>
      <c r="G12" s="23">
        <v>28072</v>
      </c>
      <c r="H12" s="24">
        <f>IF(COUNT(G12)=0,"---",44009-G12)</f>
        <v>15937</v>
      </c>
      <c r="I12" s="25" t="s">
        <v>28</v>
      </c>
      <c r="J12" s="26" t="s">
        <v>46</v>
      </c>
      <c r="K12" s="32">
        <v>1</v>
      </c>
      <c r="L12" s="28">
        <v>0.93500000000000005</v>
      </c>
      <c r="M12" s="29">
        <v>13.6</v>
      </c>
      <c r="N12" s="29">
        <f t="shared" si="0"/>
        <v>13.6</v>
      </c>
      <c r="O12" s="29">
        <f t="shared" si="0"/>
        <v>12.716000000000001</v>
      </c>
      <c r="P12" s="29">
        <v>13.84</v>
      </c>
      <c r="Q12" s="29">
        <f t="shared" si="1"/>
        <v>13.84</v>
      </c>
      <c r="R12" s="29">
        <f t="shared" si="1"/>
        <v>12.9404</v>
      </c>
      <c r="S12" s="30"/>
    </row>
    <row r="13" spans="1:23" ht="18" customHeight="1" x14ac:dyDescent="0.25">
      <c r="A13" s="17">
        <v>4</v>
      </c>
      <c r="B13" s="18">
        <v>2</v>
      </c>
      <c r="C13" s="20"/>
      <c r="D13" s="17">
        <v>4</v>
      </c>
      <c r="E13" s="21" t="s">
        <v>41</v>
      </c>
      <c r="F13" s="22" t="s">
        <v>42</v>
      </c>
      <c r="G13" s="23">
        <v>38582</v>
      </c>
      <c r="H13" s="24">
        <f>IF(COUNT(G13)=0,"---",44009-G13)</f>
        <v>5427</v>
      </c>
      <c r="I13" s="25" t="s">
        <v>43</v>
      </c>
      <c r="J13" s="26" t="s">
        <v>26</v>
      </c>
      <c r="K13" s="31">
        <v>1</v>
      </c>
      <c r="L13" s="28"/>
      <c r="M13" s="29">
        <v>15.29</v>
      </c>
      <c r="N13" s="29">
        <f t="shared" si="0"/>
        <v>15.29</v>
      </c>
      <c r="O13" s="29">
        <f t="shared" si="0"/>
        <v>0</v>
      </c>
      <c r="P13" s="29">
        <v>14.95</v>
      </c>
      <c r="Q13" s="29">
        <f t="shared" si="1"/>
        <v>14.95</v>
      </c>
      <c r="R13" s="29">
        <f t="shared" si="1"/>
        <v>0</v>
      </c>
      <c r="S13" s="30"/>
      <c r="V13" s="5" t="s">
        <v>40</v>
      </c>
    </row>
    <row r="14" spans="1:23" ht="18" customHeight="1" x14ac:dyDescent="0.25">
      <c r="A14" s="17">
        <v>5</v>
      </c>
      <c r="B14" s="20"/>
      <c r="C14" s="19">
        <v>2</v>
      </c>
      <c r="D14" s="17">
        <v>39</v>
      </c>
      <c r="E14" s="21" t="s">
        <v>35</v>
      </c>
      <c r="F14" s="22" t="s">
        <v>36</v>
      </c>
      <c r="G14" s="23">
        <v>22836</v>
      </c>
      <c r="H14" s="24">
        <f t="shared" ref="H14:H21" si="2">IF(COUNT(G14)=0,"---",44009-G14)</f>
        <v>21173</v>
      </c>
      <c r="I14" s="25" t="s">
        <v>37</v>
      </c>
      <c r="J14" s="26" t="s">
        <v>38</v>
      </c>
      <c r="K14" s="27">
        <v>0.95</v>
      </c>
      <c r="L14" s="28">
        <v>0.80700000000000005</v>
      </c>
      <c r="M14" s="29">
        <v>16.25</v>
      </c>
      <c r="N14" s="29">
        <f t="shared" si="0"/>
        <v>15.4375</v>
      </c>
      <c r="O14" s="29">
        <f t="shared" si="0"/>
        <v>12.4580625</v>
      </c>
      <c r="P14" s="29"/>
      <c r="Q14" s="29">
        <f t="shared" si="1"/>
        <v>0</v>
      </c>
      <c r="R14" s="29">
        <f t="shared" si="1"/>
        <v>0</v>
      </c>
      <c r="S14" s="30" t="s">
        <v>39</v>
      </c>
      <c r="V14" s="5" t="s">
        <v>40</v>
      </c>
    </row>
    <row r="15" spans="1:23" ht="18" customHeight="1" x14ac:dyDescent="0.25">
      <c r="A15" s="17">
        <v>6</v>
      </c>
      <c r="B15" s="20"/>
      <c r="C15" s="20"/>
      <c r="D15" s="17">
        <v>45</v>
      </c>
      <c r="E15" s="21" t="s">
        <v>60</v>
      </c>
      <c r="F15" s="22" t="s">
        <v>61</v>
      </c>
      <c r="G15" s="23">
        <v>35930</v>
      </c>
      <c r="H15" s="24">
        <f t="shared" si="2"/>
        <v>8079</v>
      </c>
      <c r="I15" s="25" t="s">
        <v>28</v>
      </c>
      <c r="J15" s="26" t="s">
        <v>38</v>
      </c>
      <c r="K15" s="32">
        <v>1</v>
      </c>
      <c r="L15" s="28"/>
      <c r="M15" s="29">
        <v>15.68</v>
      </c>
      <c r="N15" s="29">
        <f t="shared" si="0"/>
        <v>15.68</v>
      </c>
      <c r="O15" s="29">
        <f t="shared" si="0"/>
        <v>0</v>
      </c>
      <c r="P15" s="29"/>
      <c r="Q15" s="29">
        <f t="shared" si="1"/>
        <v>0</v>
      </c>
      <c r="R15" s="29">
        <f t="shared" si="1"/>
        <v>0</v>
      </c>
      <c r="S15" s="30" t="s">
        <v>62</v>
      </c>
    </row>
    <row r="16" spans="1:23" ht="18" customHeight="1" x14ac:dyDescent="0.25">
      <c r="A16" s="17">
        <v>7</v>
      </c>
      <c r="B16" s="20"/>
      <c r="C16" s="19">
        <v>3</v>
      </c>
      <c r="D16" s="17">
        <v>42</v>
      </c>
      <c r="E16" s="21" t="s">
        <v>50</v>
      </c>
      <c r="F16" s="22" t="s">
        <v>51</v>
      </c>
      <c r="G16" s="23">
        <v>21607</v>
      </c>
      <c r="H16" s="24">
        <f t="shared" si="2"/>
        <v>22402</v>
      </c>
      <c r="I16" s="25" t="s">
        <v>52</v>
      </c>
      <c r="J16" s="26" t="s">
        <v>38</v>
      </c>
      <c r="K16" s="32">
        <v>1</v>
      </c>
      <c r="L16" s="28">
        <v>0.83169999999999999</v>
      </c>
      <c r="M16" s="29">
        <v>16.22</v>
      </c>
      <c r="N16" s="29">
        <f t="shared" si="0"/>
        <v>16.22</v>
      </c>
      <c r="O16" s="29">
        <f t="shared" si="0"/>
        <v>13.490174</v>
      </c>
      <c r="P16" s="29"/>
      <c r="Q16" s="29">
        <f t="shared" si="1"/>
        <v>0</v>
      </c>
      <c r="R16" s="29">
        <f t="shared" si="1"/>
        <v>0</v>
      </c>
      <c r="S16" s="30" t="s">
        <v>39</v>
      </c>
    </row>
    <row r="17" spans="1:22" ht="18" customHeight="1" x14ac:dyDescent="0.25">
      <c r="A17" s="17">
        <v>8</v>
      </c>
      <c r="B17" s="20"/>
      <c r="C17" s="19">
        <v>4</v>
      </c>
      <c r="D17" s="17">
        <v>23</v>
      </c>
      <c r="E17" s="21" t="s">
        <v>31</v>
      </c>
      <c r="F17" s="22" t="s">
        <v>32</v>
      </c>
      <c r="G17" s="23">
        <v>36686</v>
      </c>
      <c r="H17" s="24">
        <f t="shared" si="2"/>
        <v>7323</v>
      </c>
      <c r="I17" s="25" t="s">
        <v>28</v>
      </c>
      <c r="J17" s="26" t="s">
        <v>33</v>
      </c>
      <c r="K17" s="32">
        <v>1</v>
      </c>
      <c r="L17" s="28">
        <v>0.80700000000000005</v>
      </c>
      <c r="M17" s="29">
        <v>17.22</v>
      </c>
      <c r="N17" s="29">
        <f t="shared" si="0"/>
        <v>17.22</v>
      </c>
      <c r="O17" s="29">
        <f t="shared" si="0"/>
        <v>13.89654</v>
      </c>
      <c r="P17" s="29"/>
      <c r="Q17" s="29">
        <f t="shared" si="1"/>
        <v>0</v>
      </c>
      <c r="R17" s="29">
        <f t="shared" si="1"/>
        <v>0</v>
      </c>
      <c r="S17" s="30" t="s">
        <v>34</v>
      </c>
    </row>
    <row r="18" spans="1:22" ht="18" customHeight="1" x14ac:dyDescent="0.25">
      <c r="A18" s="17">
        <v>9</v>
      </c>
      <c r="B18" s="18">
        <v>3</v>
      </c>
      <c r="C18" s="20"/>
      <c r="D18" s="17">
        <v>27</v>
      </c>
      <c r="E18" s="21" t="s">
        <v>58</v>
      </c>
      <c r="F18" s="22" t="s">
        <v>59</v>
      </c>
      <c r="G18" s="23">
        <v>39590</v>
      </c>
      <c r="H18" s="24">
        <f t="shared" si="2"/>
        <v>4419</v>
      </c>
      <c r="I18" s="25" t="s">
        <v>28</v>
      </c>
      <c r="J18" s="26" t="s">
        <v>33</v>
      </c>
      <c r="K18" s="32">
        <v>1</v>
      </c>
      <c r="L18" s="28"/>
      <c r="M18" s="29">
        <v>18.07</v>
      </c>
      <c r="N18" s="29">
        <f t="shared" si="0"/>
        <v>18.07</v>
      </c>
      <c r="O18" s="29">
        <f t="shared" si="0"/>
        <v>0</v>
      </c>
      <c r="P18" s="29"/>
      <c r="Q18" s="29">
        <f t="shared" si="1"/>
        <v>0</v>
      </c>
      <c r="R18" s="29">
        <f t="shared" si="1"/>
        <v>0</v>
      </c>
      <c r="S18" s="30" t="s">
        <v>34</v>
      </c>
    </row>
    <row r="19" spans="1:22" ht="18" customHeight="1" x14ac:dyDescent="0.25">
      <c r="A19" s="17">
        <v>10</v>
      </c>
      <c r="B19" s="20"/>
      <c r="C19" s="19">
        <v>6</v>
      </c>
      <c r="D19" s="17">
        <v>21</v>
      </c>
      <c r="E19" s="21" t="s">
        <v>56</v>
      </c>
      <c r="F19" s="22" t="s">
        <v>57</v>
      </c>
      <c r="G19" s="23">
        <v>26463</v>
      </c>
      <c r="H19" s="24">
        <f t="shared" si="2"/>
        <v>17546</v>
      </c>
      <c r="I19" s="25" t="s">
        <v>28</v>
      </c>
      <c r="J19" s="26" t="s">
        <v>46</v>
      </c>
      <c r="K19" s="32">
        <v>1</v>
      </c>
      <c r="L19" s="28">
        <v>0.90380000000000005</v>
      </c>
      <c r="M19" s="29">
        <v>18.149999999999999</v>
      </c>
      <c r="N19" s="29">
        <f t="shared" si="0"/>
        <v>18.149999999999999</v>
      </c>
      <c r="O19" s="29">
        <f t="shared" si="0"/>
        <v>16.403970000000001</v>
      </c>
      <c r="P19" s="29"/>
      <c r="Q19" s="29">
        <f t="shared" si="1"/>
        <v>0</v>
      </c>
      <c r="R19" s="29">
        <f t="shared" si="1"/>
        <v>0</v>
      </c>
      <c r="S19" s="30"/>
    </row>
    <row r="20" spans="1:22" ht="18" customHeight="1" x14ac:dyDescent="0.25">
      <c r="A20" s="17">
        <v>11</v>
      </c>
      <c r="B20" s="20"/>
      <c r="C20" s="19">
        <v>5</v>
      </c>
      <c r="D20" s="17">
        <v>3</v>
      </c>
      <c r="E20" s="21" t="s">
        <v>23</v>
      </c>
      <c r="F20" s="22" t="s">
        <v>24</v>
      </c>
      <c r="G20" s="23">
        <v>23311</v>
      </c>
      <c r="H20" s="24">
        <f t="shared" si="2"/>
        <v>20698</v>
      </c>
      <c r="I20" s="25" t="s">
        <v>25</v>
      </c>
      <c r="J20" s="26" t="s">
        <v>26</v>
      </c>
      <c r="K20" s="32">
        <v>1</v>
      </c>
      <c r="L20" s="28">
        <v>0.80700000000000005</v>
      </c>
      <c r="M20" s="29">
        <v>19.89</v>
      </c>
      <c r="N20" s="29">
        <f t="shared" si="0"/>
        <v>19.89</v>
      </c>
      <c r="O20" s="29">
        <f t="shared" si="0"/>
        <v>16.05123</v>
      </c>
      <c r="P20" s="29"/>
      <c r="Q20" s="29">
        <f t="shared" si="1"/>
        <v>0</v>
      </c>
      <c r="R20" s="29">
        <f t="shared" si="1"/>
        <v>0</v>
      </c>
      <c r="S20" s="30"/>
    </row>
    <row r="21" spans="1:22" ht="18" customHeight="1" x14ac:dyDescent="0.25">
      <c r="A21" s="17"/>
      <c r="B21" s="20"/>
      <c r="C21" s="20"/>
      <c r="D21" s="17">
        <v>9</v>
      </c>
      <c r="E21" s="21" t="s">
        <v>53</v>
      </c>
      <c r="F21" s="22" t="s">
        <v>54</v>
      </c>
      <c r="G21" s="23">
        <v>34926</v>
      </c>
      <c r="H21" s="24">
        <f t="shared" si="2"/>
        <v>9083</v>
      </c>
      <c r="I21" s="25" t="s">
        <v>43</v>
      </c>
      <c r="J21" s="26" t="s">
        <v>29</v>
      </c>
      <c r="K21" s="27">
        <v>0.95</v>
      </c>
      <c r="L21" s="28"/>
      <c r="M21" s="29" t="s">
        <v>55</v>
      </c>
      <c r="N21" s="29"/>
      <c r="O21" s="29"/>
      <c r="P21" s="29"/>
      <c r="Q21" s="29">
        <f t="shared" si="1"/>
        <v>0</v>
      </c>
      <c r="R21" s="29">
        <f t="shared" si="1"/>
        <v>0</v>
      </c>
      <c r="S21" s="30" t="s">
        <v>30</v>
      </c>
      <c r="V21" s="5" t="s">
        <v>40</v>
      </c>
    </row>
  </sheetData>
  <mergeCells count="20">
    <mergeCell ref="E7:F7"/>
    <mergeCell ref="M7:O7"/>
    <mergeCell ref="P7:R7"/>
    <mergeCell ref="A8:C8"/>
    <mergeCell ref="D8:D9"/>
    <mergeCell ref="E8:E9"/>
    <mergeCell ref="F8:F9"/>
    <mergeCell ref="G8:G9"/>
    <mergeCell ref="H8:H9"/>
    <mergeCell ref="I8:I9"/>
    <mergeCell ref="P8:P9"/>
    <mergeCell ref="Q8:Q9"/>
    <mergeCell ref="R8:R9"/>
    <mergeCell ref="S8:S9"/>
    <mergeCell ref="J8:J9"/>
    <mergeCell ref="K8:K9"/>
    <mergeCell ref="L8:L9"/>
    <mergeCell ref="M8:M9"/>
    <mergeCell ref="N8:N9"/>
    <mergeCell ref="O8:O9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P11"/>
  <sheetViews>
    <sheetView showZeros="0" workbookViewId="0">
      <selection activeCell="A4" sqref="A4"/>
    </sheetView>
  </sheetViews>
  <sheetFormatPr defaultColWidth="9.109375" defaultRowHeight="13.2" x14ac:dyDescent="0.25"/>
  <cols>
    <col min="1" max="1" width="4.5546875" style="2" customWidth="1"/>
    <col min="2" max="2" width="5.44140625" style="78" bestFit="1" customWidth="1"/>
    <col min="3" max="3" width="8.88671875" style="78" customWidth="1"/>
    <col min="4" max="4" width="12.88671875" style="78" customWidth="1"/>
    <col min="5" max="5" width="12.5546875" style="78" customWidth="1"/>
    <col min="6" max="6" width="7.109375" style="78" customWidth="1"/>
    <col min="7" max="7" width="5" style="158" customWidth="1"/>
    <col min="8" max="8" width="6.33203125" style="78" customWidth="1"/>
    <col min="9" max="9" width="5.33203125" style="78" customWidth="1"/>
    <col min="10" max="10" width="5.5546875" style="78" customWidth="1"/>
    <col min="11" max="11" width="9.5546875" style="78" customWidth="1"/>
    <col min="12" max="12" width="11" style="78" bestFit="1" customWidth="1"/>
    <col min="13" max="13" width="17.5546875" style="78" customWidth="1"/>
    <col min="14" max="16" width="9.5546875" style="78" customWidth="1"/>
    <col min="17" max="16384" width="9.109375" style="78"/>
  </cols>
  <sheetData>
    <row r="1" spans="1:16" ht="20.25" customHeight="1" x14ac:dyDescent="0.35">
      <c r="A1" s="1"/>
      <c r="B1" s="1" t="s">
        <v>0</v>
      </c>
      <c r="C1" s="2"/>
      <c r="D1" s="2"/>
      <c r="E1" s="3"/>
      <c r="F1" s="3"/>
      <c r="G1" s="143"/>
      <c r="H1" s="77"/>
      <c r="I1" s="77"/>
      <c r="J1" s="77"/>
      <c r="K1" s="77"/>
      <c r="L1" s="77"/>
    </row>
    <row r="2" spans="1:16" ht="12.75" customHeight="1" x14ac:dyDescent="0.25">
      <c r="B2" s="2"/>
      <c r="C2" s="2"/>
      <c r="D2" s="6" t="s">
        <v>180</v>
      </c>
      <c r="G2" s="144"/>
      <c r="H2" s="79"/>
      <c r="I2" s="79"/>
      <c r="J2" s="79"/>
      <c r="K2" s="79"/>
      <c r="L2" s="79"/>
    </row>
    <row r="3" spans="1:16" ht="12.75" customHeight="1" x14ac:dyDescent="0.25">
      <c r="C3" s="145"/>
      <c r="D3" s="79"/>
      <c r="E3" s="79"/>
      <c r="F3" s="79"/>
      <c r="G3" s="144"/>
      <c r="H3" s="79"/>
      <c r="I3" s="79"/>
      <c r="J3" s="79"/>
      <c r="K3" s="79"/>
      <c r="L3" s="79"/>
    </row>
    <row r="4" spans="1:16" ht="20.100000000000001" customHeight="1" x14ac:dyDescent="0.25">
      <c r="A4" s="34"/>
      <c r="B4" s="80"/>
      <c r="C4" s="80"/>
      <c r="D4" s="81" t="s">
        <v>196</v>
      </c>
      <c r="E4" s="80"/>
      <c r="F4" s="80"/>
      <c r="G4" s="146"/>
      <c r="H4" s="80"/>
      <c r="I4" s="80"/>
      <c r="J4" s="80"/>
      <c r="K4" s="80"/>
      <c r="L4" s="80"/>
      <c r="M4" s="80"/>
      <c r="N4" s="80"/>
      <c r="O4" s="80"/>
      <c r="P4" s="80"/>
    </row>
    <row r="5" spans="1:16" ht="2.1" customHeight="1" x14ac:dyDescent="0.25">
      <c r="A5" s="34"/>
      <c r="B5" s="80"/>
      <c r="C5" s="80"/>
      <c r="D5" s="80"/>
      <c r="E5" s="80"/>
      <c r="F5" s="80"/>
      <c r="G5" s="146"/>
      <c r="H5" s="80"/>
      <c r="I5" s="80"/>
      <c r="J5" s="80"/>
      <c r="K5" s="80"/>
      <c r="L5" s="80"/>
      <c r="M5" s="80"/>
      <c r="N5" s="80"/>
      <c r="O5" s="80"/>
      <c r="P5" s="80"/>
    </row>
    <row r="6" spans="1:16" ht="20.100000000000001" customHeight="1" x14ac:dyDescent="0.25">
      <c r="B6" s="82"/>
      <c r="C6" s="80"/>
      <c r="D6" s="230"/>
      <c r="E6" s="231"/>
      <c r="F6" s="46"/>
      <c r="G6" s="146"/>
      <c r="H6" s="80"/>
      <c r="I6" s="80"/>
      <c r="J6" s="80"/>
      <c r="K6" s="83"/>
      <c r="L6" s="83"/>
      <c r="M6" s="80"/>
      <c r="N6" s="80"/>
      <c r="O6" s="80"/>
      <c r="P6" s="80"/>
    </row>
    <row r="7" spans="1:16" ht="20.100000000000001" customHeight="1" x14ac:dyDescent="0.25">
      <c r="A7" s="141" t="s">
        <v>6</v>
      </c>
      <c r="B7" s="258" t="s">
        <v>7</v>
      </c>
      <c r="C7" s="260" t="s">
        <v>8</v>
      </c>
      <c r="D7" s="262" t="s">
        <v>9</v>
      </c>
      <c r="E7" s="252" t="s">
        <v>10</v>
      </c>
      <c r="F7" s="252" t="s">
        <v>177</v>
      </c>
      <c r="G7" s="254" t="s">
        <v>12</v>
      </c>
      <c r="H7" s="254" t="s">
        <v>13</v>
      </c>
      <c r="I7" s="254" t="s">
        <v>14</v>
      </c>
      <c r="J7" s="226" t="s">
        <v>15</v>
      </c>
      <c r="K7" s="256" t="s">
        <v>91</v>
      </c>
      <c r="L7" s="257" t="s">
        <v>17</v>
      </c>
      <c r="M7" s="224" t="s">
        <v>19</v>
      </c>
      <c r="N7" s="80"/>
      <c r="O7" s="80"/>
      <c r="P7" s="80"/>
    </row>
    <row r="8" spans="1:16" ht="15" customHeight="1" x14ac:dyDescent="0.25">
      <c r="A8" s="17" t="s">
        <v>20</v>
      </c>
      <c r="B8" s="259"/>
      <c r="C8" s="261"/>
      <c r="D8" s="263"/>
      <c r="E8" s="253"/>
      <c r="F8" s="253"/>
      <c r="G8" s="255"/>
      <c r="H8" s="255"/>
      <c r="I8" s="255"/>
      <c r="J8" s="227"/>
      <c r="K8" s="256"/>
      <c r="L8" s="257"/>
      <c r="M8" s="225"/>
      <c r="N8" s="80"/>
      <c r="O8" s="80"/>
      <c r="P8" s="80"/>
    </row>
    <row r="9" spans="1:16" ht="20.100000000000001" customHeight="1" x14ac:dyDescent="0.3">
      <c r="A9" s="17">
        <v>1</v>
      </c>
      <c r="B9" s="148">
        <v>24</v>
      </c>
      <c r="C9" s="149" t="s">
        <v>82</v>
      </c>
      <c r="D9" s="150" t="s">
        <v>83</v>
      </c>
      <c r="E9" s="151">
        <v>37217</v>
      </c>
      <c r="F9" s="64">
        <f>IF(COUNT(E9)=0,"---",44009-E9)</f>
        <v>6792</v>
      </c>
      <c r="G9" s="152" t="s">
        <v>28</v>
      </c>
      <c r="H9" s="153" t="s">
        <v>33</v>
      </c>
      <c r="I9" s="153">
        <v>1</v>
      </c>
      <c r="J9" s="153"/>
      <c r="K9" s="154">
        <v>4.0277777777777773E-4</v>
      </c>
      <c r="L9" s="155">
        <f>K9*I9</f>
        <v>4.0277777777777773E-4</v>
      </c>
      <c r="M9" s="156" t="s">
        <v>34</v>
      </c>
      <c r="O9" s="157"/>
    </row>
    <row r="10" spans="1:16" ht="20.100000000000001" customHeight="1" x14ac:dyDescent="0.3">
      <c r="A10" s="17">
        <v>2</v>
      </c>
      <c r="B10" s="148">
        <v>29</v>
      </c>
      <c r="C10" s="149" t="s">
        <v>68</v>
      </c>
      <c r="D10" s="150" t="s">
        <v>69</v>
      </c>
      <c r="E10" s="151">
        <v>39934</v>
      </c>
      <c r="F10" s="64">
        <f>IF(COUNT(E10)=0,"---",44009-E10)</f>
        <v>4075</v>
      </c>
      <c r="G10" s="152" t="s">
        <v>28</v>
      </c>
      <c r="H10" s="153" t="s">
        <v>33</v>
      </c>
      <c r="I10" s="153">
        <v>1</v>
      </c>
      <c r="J10" s="153"/>
      <c r="K10" s="154">
        <v>4.1944444444444445E-4</v>
      </c>
      <c r="L10" s="155">
        <f>K10*I10</f>
        <v>4.1944444444444445E-4</v>
      </c>
      <c r="M10" s="156" t="s">
        <v>34</v>
      </c>
      <c r="O10" s="157"/>
    </row>
    <row r="11" spans="1:16" ht="20.100000000000001" customHeight="1" x14ac:dyDescent="0.3">
      <c r="A11" s="17">
        <v>3</v>
      </c>
      <c r="B11" s="148">
        <v>44</v>
      </c>
      <c r="C11" s="149" t="s">
        <v>97</v>
      </c>
      <c r="D11" s="150" t="s">
        <v>98</v>
      </c>
      <c r="E11" s="151">
        <v>38430</v>
      </c>
      <c r="F11" s="64">
        <f>IF(COUNT(E11)=0,"---",44009-E11)</f>
        <v>5579</v>
      </c>
      <c r="G11" s="152" t="s">
        <v>76</v>
      </c>
      <c r="H11" s="153" t="s">
        <v>38</v>
      </c>
      <c r="I11" s="153">
        <v>1</v>
      </c>
      <c r="J11" s="153"/>
      <c r="K11" s="154">
        <v>4.2858796296296292E-4</v>
      </c>
      <c r="L11" s="155">
        <f>K11*I11</f>
        <v>4.2858796296296292E-4</v>
      </c>
      <c r="M11" s="156" t="s">
        <v>39</v>
      </c>
      <c r="O11" s="157"/>
    </row>
  </sheetData>
  <mergeCells count="13">
    <mergeCell ref="D6:E6"/>
    <mergeCell ref="B7:B8"/>
    <mergeCell ref="C7:C8"/>
    <mergeCell ref="D7:D8"/>
    <mergeCell ref="E7:E8"/>
    <mergeCell ref="F7:F8"/>
    <mergeCell ref="M7:M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15"/>
  <sheetViews>
    <sheetView showZeros="0" topLeftCell="B1" workbookViewId="0">
      <selection activeCell="A4" sqref="A4"/>
    </sheetView>
  </sheetViews>
  <sheetFormatPr defaultColWidth="9.109375" defaultRowHeight="13.2" x14ac:dyDescent="0.25"/>
  <cols>
    <col min="1" max="1" width="5.33203125" style="2" hidden="1" customWidth="1"/>
    <col min="2" max="2" width="4.5546875" style="2" customWidth="1"/>
    <col min="3" max="3" width="5.44140625" style="78" bestFit="1" customWidth="1"/>
    <col min="4" max="4" width="10.5546875" style="78" customWidth="1"/>
    <col min="5" max="5" width="12.88671875" style="78" customWidth="1"/>
    <col min="6" max="6" width="12.5546875" style="78" customWidth="1"/>
    <col min="7" max="7" width="7.109375" style="78" customWidth="1"/>
    <col min="8" max="8" width="5" style="158" customWidth="1"/>
    <col min="9" max="9" width="6.33203125" style="78" customWidth="1"/>
    <col min="10" max="10" width="5.33203125" style="78" customWidth="1"/>
    <col min="11" max="11" width="5.5546875" style="78" customWidth="1"/>
    <col min="12" max="12" width="9.5546875" style="78" customWidth="1"/>
    <col min="13" max="13" width="11" style="78" bestFit="1" customWidth="1"/>
    <col min="14" max="14" width="11" style="78" hidden="1" customWidth="1"/>
    <col min="15" max="15" width="17.5546875" style="78" customWidth="1"/>
    <col min="16" max="18" width="9.5546875" style="78" customWidth="1"/>
    <col min="19" max="16384" width="9.109375" style="78"/>
  </cols>
  <sheetData>
    <row r="1" spans="1:18" ht="20.25" customHeight="1" x14ac:dyDescent="0.35">
      <c r="B1" s="1"/>
      <c r="C1" s="1" t="s">
        <v>0</v>
      </c>
      <c r="D1" s="2"/>
      <c r="E1" s="2"/>
      <c r="F1" s="3"/>
      <c r="G1" s="3"/>
      <c r="H1" s="143"/>
      <c r="I1" s="77"/>
      <c r="J1" s="77"/>
      <c r="K1" s="77"/>
      <c r="L1" s="77"/>
      <c r="M1" s="77"/>
      <c r="N1" s="77"/>
    </row>
    <row r="2" spans="1:18" ht="12.75" customHeight="1" x14ac:dyDescent="0.25">
      <c r="C2" s="2"/>
      <c r="D2" s="2"/>
      <c r="E2" s="6" t="s">
        <v>180</v>
      </c>
      <c r="H2" s="144"/>
      <c r="I2" s="79"/>
      <c r="J2" s="79"/>
      <c r="K2" s="79"/>
      <c r="L2" s="79"/>
      <c r="M2" s="79"/>
      <c r="N2" s="79"/>
    </row>
    <row r="3" spans="1:18" ht="12.75" customHeight="1" x14ac:dyDescent="0.25">
      <c r="D3" s="145"/>
      <c r="E3" s="79"/>
      <c r="F3" s="79"/>
      <c r="G3" s="79"/>
      <c r="H3" s="144"/>
      <c r="I3" s="79"/>
      <c r="J3" s="79"/>
      <c r="K3" s="79"/>
      <c r="L3" s="79"/>
      <c r="M3" s="79"/>
      <c r="N3" s="79"/>
    </row>
    <row r="4" spans="1:18" ht="20.100000000000001" customHeight="1" x14ac:dyDescent="0.25">
      <c r="B4" s="34"/>
      <c r="C4" s="80"/>
      <c r="D4" s="80"/>
      <c r="E4" s="81" t="s">
        <v>200</v>
      </c>
      <c r="F4" s="80"/>
      <c r="G4" s="80"/>
      <c r="H4" s="146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.1" customHeight="1" x14ac:dyDescent="0.25">
      <c r="B5" s="34"/>
      <c r="C5" s="80"/>
      <c r="D5" s="80"/>
      <c r="E5" s="80"/>
      <c r="F5" s="80"/>
      <c r="G5" s="80"/>
      <c r="H5" s="146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20.100000000000001" customHeight="1" x14ac:dyDescent="0.25">
      <c r="C6" s="82"/>
      <c r="D6" s="80"/>
      <c r="E6" s="230" t="s">
        <v>201</v>
      </c>
      <c r="F6" s="231"/>
      <c r="G6" s="46"/>
      <c r="H6" s="146"/>
      <c r="I6" s="80"/>
      <c r="J6" s="80"/>
      <c r="K6" s="80"/>
      <c r="L6" s="83"/>
      <c r="M6" s="83"/>
      <c r="N6" s="83"/>
      <c r="O6" s="80"/>
      <c r="P6" s="80"/>
      <c r="Q6" s="80"/>
      <c r="R6" s="80"/>
    </row>
    <row r="7" spans="1:18" ht="20.100000000000001" customHeight="1" x14ac:dyDescent="0.25">
      <c r="A7" s="228" t="s">
        <v>5</v>
      </c>
      <c r="B7" s="141" t="s">
        <v>6</v>
      </c>
      <c r="C7" s="258" t="s">
        <v>7</v>
      </c>
      <c r="D7" s="260" t="s">
        <v>8</v>
      </c>
      <c r="E7" s="262" t="s">
        <v>9</v>
      </c>
      <c r="F7" s="252" t="s">
        <v>10</v>
      </c>
      <c r="G7" s="252" t="s">
        <v>177</v>
      </c>
      <c r="H7" s="254" t="s">
        <v>12</v>
      </c>
      <c r="I7" s="254" t="s">
        <v>13</v>
      </c>
      <c r="J7" s="254" t="s">
        <v>14</v>
      </c>
      <c r="K7" s="226" t="s">
        <v>15</v>
      </c>
      <c r="L7" s="256" t="s">
        <v>91</v>
      </c>
      <c r="M7" s="257" t="s">
        <v>17</v>
      </c>
      <c r="N7" s="224" t="s">
        <v>18</v>
      </c>
      <c r="O7" s="224" t="s">
        <v>19</v>
      </c>
      <c r="P7" s="80"/>
      <c r="Q7" s="80"/>
      <c r="R7" s="80"/>
    </row>
    <row r="8" spans="1:18" ht="15" customHeight="1" x14ac:dyDescent="0.25">
      <c r="A8" s="229"/>
      <c r="B8" s="17" t="s">
        <v>20</v>
      </c>
      <c r="C8" s="259"/>
      <c r="D8" s="261"/>
      <c r="E8" s="263"/>
      <c r="F8" s="253"/>
      <c r="G8" s="253"/>
      <c r="H8" s="255"/>
      <c r="I8" s="255"/>
      <c r="J8" s="255"/>
      <c r="K8" s="227"/>
      <c r="L8" s="256"/>
      <c r="M8" s="257"/>
      <c r="N8" s="225"/>
      <c r="O8" s="225"/>
      <c r="P8" s="80"/>
      <c r="Q8" s="80"/>
      <c r="R8" s="80"/>
    </row>
    <row r="9" spans="1:18" ht="20.100000000000001" customHeight="1" x14ac:dyDescent="0.3">
      <c r="A9" s="39">
        <v>3</v>
      </c>
      <c r="B9" s="17">
        <v>1</v>
      </c>
      <c r="C9" s="148">
        <v>25</v>
      </c>
      <c r="D9" s="149" t="s">
        <v>47</v>
      </c>
      <c r="E9" s="150" t="s">
        <v>48</v>
      </c>
      <c r="F9" s="151">
        <v>37141</v>
      </c>
      <c r="G9" s="64">
        <f t="shared" ref="G9:G15" si="0">IF(COUNT(F9)=0,"---",44009-F9)</f>
        <v>6868</v>
      </c>
      <c r="H9" s="152" t="s">
        <v>28</v>
      </c>
      <c r="I9" s="153" t="s">
        <v>33</v>
      </c>
      <c r="J9" s="153">
        <v>1</v>
      </c>
      <c r="K9" s="153"/>
      <c r="L9" s="154">
        <v>3.2060185185185186E-4</v>
      </c>
      <c r="M9" s="155">
        <f t="shared" ref="M9:M14" si="1">L9*J9</f>
        <v>3.2060185185185186E-4</v>
      </c>
      <c r="N9" s="155"/>
      <c r="O9" s="156" t="s">
        <v>49</v>
      </c>
      <c r="Q9" s="157"/>
    </row>
    <row r="10" spans="1:18" ht="20.100000000000001" customHeight="1" x14ac:dyDescent="0.3">
      <c r="A10" s="39">
        <v>1</v>
      </c>
      <c r="B10" s="17">
        <v>2</v>
      </c>
      <c r="C10" s="148">
        <v>4</v>
      </c>
      <c r="D10" s="149" t="s">
        <v>41</v>
      </c>
      <c r="E10" s="150" t="s">
        <v>42</v>
      </c>
      <c r="F10" s="151">
        <v>38582</v>
      </c>
      <c r="G10" s="64">
        <f t="shared" si="0"/>
        <v>5427</v>
      </c>
      <c r="H10" s="152" t="s">
        <v>43</v>
      </c>
      <c r="I10" s="153" t="s">
        <v>26</v>
      </c>
      <c r="J10" s="153">
        <v>0.95</v>
      </c>
      <c r="K10" s="153"/>
      <c r="L10" s="154">
        <v>3.7557870370370371E-4</v>
      </c>
      <c r="M10" s="155">
        <f t="shared" si="1"/>
        <v>3.567997685185185E-4</v>
      </c>
      <c r="N10" s="155"/>
      <c r="O10" s="156"/>
      <c r="Q10" s="157"/>
    </row>
    <row r="11" spans="1:18" ht="20.100000000000001" customHeight="1" x14ac:dyDescent="0.3">
      <c r="A11" s="39">
        <v>4</v>
      </c>
      <c r="B11" s="17">
        <v>3</v>
      </c>
      <c r="C11" s="148">
        <v>51</v>
      </c>
      <c r="D11" s="149" t="s">
        <v>119</v>
      </c>
      <c r="E11" s="150" t="s">
        <v>120</v>
      </c>
      <c r="F11" s="151">
        <v>34027</v>
      </c>
      <c r="G11" s="64">
        <f t="shared" si="0"/>
        <v>9982</v>
      </c>
      <c r="H11" s="152" t="s">
        <v>28</v>
      </c>
      <c r="I11" s="153" t="s">
        <v>38</v>
      </c>
      <c r="J11" s="153">
        <v>1</v>
      </c>
      <c r="K11" s="153"/>
      <c r="L11" s="154">
        <v>3.768518518518519E-4</v>
      </c>
      <c r="M11" s="155">
        <f t="shared" si="1"/>
        <v>3.768518518518519E-4</v>
      </c>
      <c r="N11" s="155"/>
      <c r="O11" s="156" t="s">
        <v>39</v>
      </c>
      <c r="Q11" s="157"/>
    </row>
    <row r="12" spans="1:18" ht="20.100000000000001" customHeight="1" x14ac:dyDescent="0.3">
      <c r="A12" s="39">
        <v>3</v>
      </c>
      <c r="B12" s="17">
        <v>4</v>
      </c>
      <c r="C12" s="148">
        <v>45</v>
      </c>
      <c r="D12" s="149" t="s">
        <v>60</v>
      </c>
      <c r="E12" s="150" t="s">
        <v>61</v>
      </c>
      <c r="F12" s="151">
        <v>35930</v>
      </c>
      <c r="G12" s="64">
        <f t="shared" si="0"/>
        <v>8079</v>
      </c>
      <c r="H12" s="152" t="s">
        <v>28</v>
      </c>
      <c r="I12" s="153" t="s">
        <v>38</v>
      </c>
      <c r="J12" s="153">
        <v>1</v>
      </c>
      <c r="K12" s="153"/>
      <c r="L12" s="154">
        <v>3.8645833333333333E-4</v>
      </c>
      <c r="M12" s="155">
        <f t="shared" si="1"/>
        <v>3.8645833333333333E-4</v>
      </c>
      <c r="N12" s="155"/>
      <c r="O12" s="156" t="s">
        <v>62</v>
      </c>
      <c r="Q12" s="157"/>
    </row>
    <row r="13" spans="1:18" ht="20.100000000000001" customHeight="1" x14ac:dyDescent="0.3">
      <c r="A13" s="39">
        <v>1</v>
      </c>
      <c r="B13" s="17">
        <v>5</v>
      </c>
      <c r="C13" s="148">
        <v>20</v>
      </c>
      <c r="D13" s="149" t="s">
        <v>44</v>
      </c>
      <c r="E13" s="150" t="s">
        <v>45</v>
      </c>
      <c r="F13" s="151">
        <v>28072</v>
      </c>
      <c r="G13" s="64">
        <f t="shared" si="0"/>
        <v>15937</v>
      </c>
      <c r="H13" s="152" t="s">
        <v>28</v>
      </c>
      <c r="I13" s="153" t="s">
        <v>46</v>
      </c>
      <c r="J13" s="153">
        <v>1</v>
      </c>
      <c r="K13" s="153"/>
      <c r="L13" s="154">
        <v>3.8657407407407407E-4</v>
      </c>
      <c r="M13" s="155">
        <f t="shared" si="1"/>
        <v>3.8657407407407407E-4</v>
      </c>
      <c r="N13" s="155"/>
      <c r="O13" s="156"/>
      <c r="Q13" s="157"/>
    </row>
    <row r="14" spans="1:18" ht="20.100000000000001" customHeight="1" x14ac:dyDescent="0.3">
      <c r="A14" s="39">
        <v>3</v>
      </c>
      <c r="B14" s="17">
        <v>6</v>
      </c>
      <c r="C14" s="148">
        <v>39</v>
      </c>
      <c r="D14" s="149" t="s">
        <v>35</v>
      </c>
      <c r="E14" s="150" t="s">
        <v>36</v>
      </c>
      <c r="F14" s="151">
        <v>22836</v>
      </c>
      <c r="G14" s="64">
        <f t="shared" si="0"/>
        <v>21173</v>
      </c>
      <c r="H14" s="152" t="s">
        <v>37</v>
      </c>
      <c r="I14" s="153" t="s">
        <v>38</v>
      </c>
      <c r="J14" s="153">
        <v>0.95</v>
      </c>
      <c r="K14" s="153"/>
      <c r="L14" s="154">
        <v>4.1689814814814817E-4</v>
      </c>
      <c r="M14" s="155">
        <f t="shared" si="1"/>
        <v>3.9605324074074076E-4</v>
      </c>
      <c r="N14" s="155"/>
      <c r="O14" s="156" t="s">
        <v>39</v>
      </c>
      <c r="Q14" s="157"/>
    </row>
    <row r="15" spans="1:18" ht="20.100000000000001" customHeight="1" x14ac:dyDescent="0.3">
      <c r="A15" s="39">
        <v>2</v>
      </c>
      <c r="B15" s="17"/>
      <c r="C15" s="148">
        <v>21</v>
      </c>
      <c r="D15" s="149" t="s">
        <v>56</v>
      </c>
      <c r="E15" s="150" t="s">
        <v>57</v>
      </c>
      <c r="F15" s="151">
        <v>26463</v>
      </c>
      <c r="G15" s="64">
        <f t="shared" si="0"/>
        <v>17546</v>
      </c>
      <c r="H15" s="152" t="s">
        <v>28</v>
      </c>
      <c r="I15" s="153" t="s">
        <v>46</v>
      </c>
      <c r="J15" s="153">
        <v>1</v>
      </c>
      <c r="K15" s="153"/>
      <c r="L15" s="154" t="s">
        <v>55</v>
      </c>
      <c r="M15" s="155"/>
      <c r="N15" s="155"/>
      <c r="O15" s="156"/>
      <c r="Q15" s="157"/>
    </row>
  </sheetData>
  <mergeCells count="15">
    <mergeCell ref="E6:F6"/>
    <mergeCell ref="A7:A8"/>
    <mergeCell ref="C7:C8"/>
    <mergeCell ref="D7:D8"/>
    <mergeCell ref="E7:E8"/>
    <mergeCell ref="F7:F8"/>
    <mergeCell ref="M7:M8"/>
    <mergeCell ref="N7:N8"/>
    <mergeCell ref="O7:O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8"/>
  <sheetViews>
    <sheetView showZeros="0" topLeftCell="B1" workbookViewId="0">
      <selection activeCell="A4" sqref="A4"/>
    </sheetView>
  </sheetViews>
  <sheetFormatPr defaultColWidth="9.109375" defaultRowHeight="13.2" x14ac:dyDescent="0.25"/>
  <cols>
    <col min="1" max="1" width="5.33203125" style="2" hidden="1" customWidth="1"/>
    <col min="2" max="2" width="3.21875" style="2" customWidth="1"/>
    <col min="3" max="4" width="3.109375" style="2" customWidth="1"/>
    <col min="5" max="5" width="5.44140625" style="78" bestFit="1" customWidth="1"/>
    <col min="6" max="6" width="8.88671875" style="78" customWidth="1"/>
    <col min="7" max="7" width="12.88671875" style="78" customWidth="1"/>
    <col min="8" max="8" width="12.5546875" style="78" customWidth="1"/>
    <col min="9" max="9" width="7.109375" style="78" customWidth="1"/>
    <col min="10" max="10" width="5" style="158" customWidth="1"/>
    <col min="11" max="11" width="6.33203125" style="78" customWidth="1"/>
    <col min="12" max="12" width="5.33203125" style="78" customWidth="1"/>
    <col min="13" max="13" width="5.5546875" style="78" customWidth="1"/>
    <col min="14" max="14" width="9.5546875" style="78" customWidth="1"/>
    <col min="15" max="15" width="11" style="78" bestFit="1" customWidth="1"/>
    <col min="16" max="16" width="11" style="78" customWidth="1"/>
    <col min="17" max="17" width="17.5546875" style="78" customWidth="1"/>
    <col min="18" max="20" width="9.5546875" style="78" customWidth="1"/>
    <col min="21" max="16384" width="9.109375" style="78"/>
  </cols>
  <sheetData>
    <row r="1" spans="1:20" ht="20.25" customHeight="1" x14ac:dyDescent="0.35">
      <c r="B1" s="1"/>
      <c r="E1" s="1" t="s">
        <v>0</v>
      </c>
      <c r="F1" s="2"/>
      <c r="G1" s="2"/>
      <c r="H1" s="3"/>
      <c r="I1" s="3"/>
      <c r="J1" s="143"/>
      <c r="K1" s="77"/>
      <c r="L1" s="77"/>
      <c r="M1" s="77"/>
      <c r="N1" s="77"/>
      <c r="O1" s="77"/>
      <c r="P1" s="77"/>
    </row>
    <row r="2" spans="1:20" ht="12.75" customHeight="1" x14ac:dyDescent="0.25">
      <c r="E2" s="2"/>
      <c r="F2" s="2"/>
      <c r="G2" s="6" t="s">
        <v>1</v>
      </c>
      <c r="J2" s="144"/>
      <c r="K2" s="79"/>
      <c r="L2" s="79"/>
      <c r="M2" s="79"/>
      <c r="N2" s="79"/>
      <c r="O2" s="79"/>
      <c r="P2" s="79"/>
    </row>
    <row r="3" spans="1:20" ht="12.75" customHeight="1" x14ac:dyDescent="0.25">
      <c r="F3" s="145"/>
      <c r="G3" s="79"/>
      <c r="H3" s="79"/>
      <c r="I3" s="79"/>
      <c r="J3" s="144"/>
      <c r="K3" s="79"/>
      <c r="L3" s="79"/>
      <c r="M3" s="79"/>
      <c r="N3" s="79"/>
      <c r="O3" s="79"/>
      <c r="P3" s="79"/>
    </row>
    <row r="4" spans="1:20" ht="20.100000000000001" customHeight="1" x14ac:dyDescent="0.25">
      <c r="B4" s="34"/>
      <c r="C4" s="34"/>
      <c r="D4" s="34"/>
      <c r="E4" s="80"/>
      <c r="F4" s="80"/>
      <c r="G4" s="81" t="s">
        <v>176</v>
      </c>
      <c r="H4" s="80"/>
      <c r="I4" s="80"/>
      <c r="J4" s="146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ht="2.1" customHeight="1" x14ac:dyDescent="0.25">
      <c r="B5" s="34"/>
      <c r="C5" s="34"/>
      <c r="D5" s="34"/>
      <c r="E5" s="80"/>
      <c r="F5" s="80"/>
      <c r="G5" s="80"/>
      <c r="H5" s="80"/>
      <c r="I5" s="80"/>
      <c r="J5" s="146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20.100000000000001" customHeight="1" x14ac:dyDescent="0.25">
      <c r="E6" s="82"/>
      <c r="F6" s="80"/>
      <c r="G6" s="230"/>
      <c r="H6" s="231"/>
      <c r="I6" s="46"/>
      <c r="J6" s="146"/>
      <c r="K6" s="80"/>
      <c r="L6" s="80"/>
      <c r="M6" s="80"/>
      <c r="N6" s="83"/>
      <c r="O6" s="83"/>
      <c r="P6" s="83"/>
      <c r="Q6" s="80"/>
      <c r="R6" s="80"/>
      <c r="S6" s="80"/>
      <c r="T6" s="80"/>
    </row>
    <row r="7" spans="1:20" ht="20.100000000000001" customHeight="1" x14ac:dyDescent="0.25">
      <c r="A7" s="228" t="s">
        <v>5</v>
      </c>
      <c r="B7" s="238" t="s">
        <v>6</v>
      </c>
      <c r="C7" s="264"/>
      <c r="D7" s="265"/>
      <c r="E7" s="258" t="s">
        <v>7</v>
      </c>
      <c r="F7" s="260" t="s">
        <v>8</v>
      </c>
      <c r="G7" s="262" t="s">
        <v>9</v>
      </c>
      <c r="H7" s="252" t="s">
        <v>10</v>
      </c>
      <c r="I7" s="252" t="s">
        <v>177</v>
      </c>
      <c r="J7" s="254" t="s">
        <v>12</v>
      </c>
      <c r="K7" s="254" t="s">
        <v>13</v>
      </c>
      <c r="L7" s="254" t="s">
        <v>14</v>
      </c>
      <c r="M7" s="226" t="s">
        <v>15</v>
      </c>
      <c r="N7" s="256" t="s">
        <v>91</v>
      </c>
      <c r="O7" s="257" t="s">
        <v>17</v>
      </c>
      <c r="P7" s="224" t="s">
        <v>18</v>
      </c>
      <c r="Q7" s="224" t="s">
        <v>19</v>
      </c>
      <c r="R7" s="80"/>
      <c r="S7" s="80"/>
      <c r="T7" s="80"/>
    </row>
    <row r="8" spans="1:20" ht="15" customHeight="1" x14ac:dyDescent="0.25">
      <c r="A8" s="229"/>
      <c r="B8" s="17" t="s">
        <v>20</v>
      </c>
      <c r="C8" s="18" t="s">
        <v>21</v>
      </c>
      <c r="D8" s="19" t="s">
        <v>22</v>
      </c>
      <c r="E8" s="259"/>
      <c r="F8" s="261"/>
      <c r="G8" s="263"/>
      <c r="H8" s="253"/>
      <c r="I8" s="253"/>
      <c r="J8" s="255"/>
      <c r="K8" s="255"/>
      <c r="L8" s="255"/>
      <c r="M8" s="227"/>
      <c r="N8" s="256"/>
      <c r="O8" s="257"/>
      <c r="P8" s="225"/>
      <c r="Q8" s="225"/>
      <c r="R8" s="80"/>
      <c r="S8" s="80"/>
      <c r="T8" s="80"/>
    </row>
    <row r="9" spans="1:20" ht="20.100000000000001" customHeight="1" x14ac:dyDescent="0.3">
      <c r="A9" s="39">
        <v>1</v>
      </c>
      <c r="B9" s="17">
        <v>1</v>
      </c>
      <c r="C9" s="18">
        <v>1</v>
      </c>
      <c r="D9" s="17"/>
      <c r="E9" s="148">
        <v>24</v>
      </c>
      <c r="F9" s="149" t="s">
        <v>82</v>
      </c>
      <c r="G9" s="150" t="s">
        <v>83</v>
      </c>
      <c r="H9" s="151">
        <v>37217</v>
      </c>
      <c r="I9" s="64">
        <f t="shared" ref="I9:I15" si="0">IF(COUNT(H9)=0,"---",44009-H9)</f>
        <v>6792</v>
      </c>
      <c r="J9" s="152" t="s">
        <v>28</v>
      </c>
      <c r="K9" s="153" t="s">
        <v>33</v>
      </c>
      <c r="L9" s="153">
        <v>1</v>
      </c>
      <c r="M9" s="153"/>
      <c r="N9" s="154">
        <v>9.3483796296296294E-4</v>
      </c>
      <c r="O9" s="155">
        <f t="shared" ref="O9:O13" si="1">N9*L9</f>
        <v>9.3483796296296294E-4</v>
      </c>
      <c r="P9" s="155">
        <f>N9*M9</f>
        <v>0</v>
      </c>
      <c r="Q9" s="156" t="s">
        <v>34</v>
      </c>
      <c r="S9" s="157"/>
    </row>
    <row r="10" spans="1:20" ht="20.100000000000001" customHeight="1" x14ac:dyDescent="0.3">
      <c r="A10" s="39">
        <v>4</v>
      </c>
      <c r="B10" s="17">
        <v>2</v>
      </c>
      <c r="C10" s="18">
        <v>2</v>
      </c>
      <c r="D10" s="17"/>
      <c r="E10" s="148">
        <v>48</v>
      </c>
      <c r="F10" s="149" t="s">
        <v>99</v>
      </c>
      <c r="G10" s="150" t="s">
        <v>98</v>
      </c>
      <c r="H10" s="151">
        <v>39759</v>
      </c>
      <c r="I10" s="64">
        <f t="shared" si="0"/>
        <v>4250</v>
      </c>
      <c r="J10" s="152" t="s">
        <v>76</v>
      </c>
      <c r="K10" s="153" t="s">
        <v>38</v>
      </c>
      <c r="L10" s="153">
        <v>1</v>
      </c>
      <c r="M10" s="153"/>
      <c r="N10" s="154">
        <v>1.1402777777777776E-3</v>
      </c>
      <c r="O10" s="155">
        <f t="shared" si="1"/>
        <v>1.1402777777777776E-3</v>
      </c>
      <c r="P10" s="155">
        <f>N10*M10</f>
        <v>0</v>
      </c>
      <c r="Q10" s="156" t="s">
        <v>62</v>
      </c>
      <c r="S10" s="157"/>
    </row>
    <row r="11" spans="1:20" ht="20.100000000000001" customHeight="1" x14ac:dyDescent="0.3">
      <c r="A11" s="39">
        <v>2</v>
      </c>
      <c r="B11" s="17">
        <v>3</v>
      </c>
      <c r="C11" s="17"/>
      <c r="D11" s="19">
        <v>3</v>
      </c>
      <c r="E11" s="148">
        <v>34</v>
      </c>
      <c r="F11" s="149" t="s">
        <v>80</v>
      </c>
      <c r="G11" s="150" t="s">
        <v>81</v>
      </c>
      <c r="H11" s="151">
        <v>30163</v>
      </c>
      <c r="I11" s="64">
        <f t="shared" si="0"/>
        <v>13846</v>
      </c>
      <c r="J11" s="152" t="s">
        <v>76</v>
      </c>
      <c r="K11" s="153" t="s">
        <v>66</v>
      </c>
      <c r="L11" s="153">
        <v>1</v>
      </c>
      <c r="M11" s="132">
        <v>0.93740000000000001</v>
      </c>
      <c r="N11" s="154">
        <v>1.1596064814814815E-3</v>
      </c>
      <c r="O11" s="155">
        <f t="shared" si="1"/>
        <v>1.1596064814814815E-3</v>
      </c>
      <c r="P11" s="155">
        <f>N11*M11</f>
        <v>1.0870151157407408E-3</v>
      </c>
      <c r="Q11" s="156" t="s">
        <v>67</v>
      </c>
      <c r="S11" s="157"/>
    </row>
    <row r="12" spans="1:20" ht="20.100000000000001" customHeight="1" x14ac:dyDescent="0.3">
      <c r="A12" s="39">
        <v>2</v>
      </c>
      <c r="B12" s="17">
        <v>4</v>
      </c>
      <c r="C12" s="18">
        <v>3</v>
      </c>
      <c r="D12" s="17"/>
      <c r="E12" s="148">
        <v>44</v>
      </c>
      <c r="F12" s="149" t="s">
        <v>97</v>
      </c>
      <c r="G12" s="150" t="s">
        <v>98</v>
      </c>
      <c r="H12" s="151">
        <v>38430</v>
      </c>
      <c r="I12" s="64">
        <f t="shared" si="0"/>
        <v>5579</v>
      </c>
      <c r="J12" s="152" t="s">
        <v>76</v>
      </c>
      <c r="K12" s="153" t="s">
        <v>38</v>
      </c>
      <c r="L12" s="153">
        <v>1</v>
      </c>
      <c r="M12" s="153"/>
      <c r="N12" s="154" t="s">
        <v>179</v>
      </c>
      <c r="O12" s="155">
        <f t="shared" si="1"/>
        <v>1.2106481481481482E-3</v>
      </c>
      <c r="P12" s="155"/>
      <c r="Q12" s="156" t="s">
        <v>39</v>
      </c>
      <c r="S12" s="157"/>
    </row>
    <row r="13" spans="1:20" ht="20.100000000000001" customHeight="1" x14ac:dyDescent="0.3">
      <c r="A13" s="39">
        <v>3</v>
      </c>
      <c r="B13" s="17">
        <v>5</v>
      </c>
      <c r="C13" s="17"/>
      <c r="D13" s="19">
        <v>2</v>
      </c>
      <c r="E13" s="148">
        <v>37</v>
      </c>
      <c r="F13" s="149" t="s">
        <v>86</v>
      </c>
      <c r="G13" s="150" t="s">
        <v>87</v>
      </c>
      <c r="H13" s="151">
        <v>21128</v>
      </c>
      <c r="I13" s="64">
        <f t="shared" si="0"/>
        <v>22881</v>
      </c>
      <c r="J13" s="152" t="s">
        <v>28</v>
      </c>
      <c r="K13" s="153" t="s">
        <v>66</v>
      </c>
      <c r="L13" s="153">
        <v>1</v>
      </c>
      <c r="M13" s="132">
        <v>0.73329999999999995</v>
      </c>
      <c r="N13" s="154">
        <v>1.3225694444444446E-3</v>
      </c>
      <c r="O13" s="155">
        <f t="shared" si="1"/>
        <v>1.3225694444444446E-3</v>
      </c>
      <c r="P13" s="155">
        <f>N13*M13</f>
        <v>9.6984017361111119E-4</v>
      </c>
      <c r="Q13" s="156" t="s">
        <v>67</v>
      </c>
      <c r="S13" s="157"/>
    </row>
    <row r="14" spans="1:20" ht="20.100000000000001" customHeight="1" x14ac:dyDescent="0.3">
      <c r="A14" s="39">
        <v>1</v>
      </c>
      <c r="B14" s="17" t="s">
        <v>77</v>
      </c>
      <c r="C14" s="17"/>
      <c r="D14" s="19">
        <v>1</v>
      </c>
      <c r="E14" s="148">
        <v>43</v>
      </c>
      <c r="F14" s="149" t="s">
        <v>78</v>
      </c>
      <c r="G14" s="150" t="s">
        <v>79</v>
      </c>
      <c r="H14" s="151">
        <v>22772</v>
      </c>
      <c r="I14" s="64">
        <f>IF(COUNT(H14)=0,"---",44009-H14)</f>
        <v>21237</v>
      </c>
      <c r="J14" s="152" t="s">
        <v>43</v>
      </c>
      <c r="K14" s="153" t="s">
        <v>38</v>
      </c>
      <c r="L14" s="153">
        <v>0.95</v>
      </c>
      <c r="M14" s="132">
        <v>0.75980000000000003</v>
      </c>
      <c r="N14" s="154" t="s">
        <v>178</v>
      </c>
      <c r="O14" s="155">
        <f>N14*L14</f>
        <v>9.4879050925925914E-4</v>
      </c>
      <c r="P14" s="155">
        <f>N14*M14</f>
        <v>7.5883266203703704E-4</v>
      </c>
      <c r="Q14" s="156" t="s">
        <v>39</v>
      </c>
      <c r="S14" s="157"/>
    </row>
    <row r="15" spans="1:20" ht="20.100000000000001" customHeight="1" x14ac:dyDescent="0.3">
      <c r="A15" s="39">
        <v>3</v>
      </c>
      <c r="B15" s="17"/>
      <c r="C15" s="17"/>
      <c r="D15" s="19"/>
      <c r="E15" s="148">
        <v>38</v>
      </c>
      <c r="F15" s="149" t="s">
        <v>74</v>
      </c>
      <c r="G15" s="150" t="s">
        <v>75</v>
      </c>
      <c r="H15" s="151">
        <v>29571</v>
      </c>
      <c r="I15" s="64">
        <f t="shared" si="0"/>
        <v>14438</v>
      </c>
      <c r="J15" s="152" t="s">
        <v>76</v>
      </c>
      <c r="K15" s="153" t="s">
        <v>66</v>
      </c>
      <c r="L15" s="153">
        <v>1</v>
      </c>
      <c r="M15" s="132">
        <v>0.91679999999999995</v>
      </c>
      <c r="N15" s="154" t="s">
        <v>55</v>
      </c>
      <c r="O15" s="155"/>
      <c r="P15" s="155"/>
      <c r="Q15" s="156" t="s">
        <v>67</v>
      </c>
      <c r="S15" s="157"/>
    </row>
    <row r="16" spans="1:20" x14ac:dyDescent="0.25">
      <c r="A16" s="45"/>
      <c r="B16" s="46"/>
      <c r="C16" s="46"/>
      <c r="D16" s="46"/>
    </row>
    <row r="17" spans="5:17" ht="14.4" x14ac:dyDescent="0.3">
      <c r="E17" s="157"/>
      <c r="F17" s="159"/>
      <c r="G17" s="160"/>
      <c r="H17" s="161"/>
      <c r="I17" s="162"/>
      <c r="J17" s="157"/>
      <c r="K17" s="157"/>
      <c r="L17" s="163"/>
      <c r="M17" s="163"/>
      <c r="O17" s="157"/>
      <c r="Q17" s="157"/>
    </row>
    <row r="18" spans="5:17" ht="14.4" x14ac:dyDescent="0.3">
      <c r="E18" s="157"/>
      <c r="F18" s="159"/>
      <c r="G18" s="160"/>
      <c r="H18" s="161"/>
      <c r="I18" s="162"/>
      <c r="J18" s="157"/>
      <c r="K18" s="157"/>
      <c r="L18" s="163"/>
      <c r="M18" s="163"/>
      <c r="O18" s="157"/>
      <c r="Q18" s="157"/>
    </row>
  </sheetData>
  <mergeCells count="16">
    <mergeCell ref="O7:O8"/>
    <mergeCell ref="P7:P8"/>
    <mergeCell ref="Q7:Q8"/>
    <mergeCell ref="I7:I8"/>
    <mergeCell ref="J7:J8"/>
    <mergeCell ref="K7:K8"/>
    <mergeCell ref="L7:L8"/>
    <mergeCell ref="M7:M8"/>
    <mergeCell ref="N7:N8"/>
    <mergeCell ref="G6:H6"/>
    <mergeCell ref="A7:A8"/>
    <mergeCell ref="B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9"/>
  <sheetViews>
    <sheetView showZeros="0" topLeftCell="B1" workbookViewId="0">
      <selection activeCell="A4" sqref="A4"/>
    </sheetView>
  </sheetViews>
  <sheetFormatPr defaultColWidth="9.109375" defaultRowHeight="13.2" x14ac:dyDescent="0.25"/>
  <cols>
    <col min="1" max="1" width="6.88671875" style="73" hidden="1" customWidth="1"/>
    <col min="2" max="3" width="4" style="73" customWidth="1"/>
    <col min="4" max="4" width="4.5546875" style="73" customWidth="1"/>
    <col min="5" max="5" width="3.88671875" style="73" customWidth="1"/>
    <col min="6" max="6" width="10.5546875" style="73" bestFit="1" customWidth="1"/>
    <col min="7" max="7" width="13.5546875" style="73" customWidth="1"/>
    <col min="8" max="8" width="9" style="110" customWidth="1"/>
    <col min="9" max="9" width="5" style="73" bestFit="1" customWidth="1"/>
    <col min="10" max="10" width="3.44140625" style="73" customWidth="1"/>
    <col min="11" max="11" width="7.5546875" style="73" bestFit="1" customWidth="1"/>
    <col min="12" max="12" width="4.44140625" style="73" customWidth="1"/>
    <col min="13" max="13" width="6.33203125" style="73" customWidth="1"/>
    <col min="14" max="14" width="9.5546875" style="73" customWidth="1"/>
    <col min="15" max="15" width="7.88671875" style="73" customWidth="1"/>
    <col min="16" max="16" width="7.5546875" style="73" customWidth="1"/>
    <col min="17" max="17" width="16.44140625" style="73" bestFit="1" customWidth="1"/>
    <col min="18" max="21" width="9.5546875" style="73" customWidth="1"/>
    <col min="22" max="16384" width="9.109375" style="73"/>
  </cols>
  <sheetData>
    <row r="1" spans="1:27" s="49" customFormat="1" ht="20.25" customHeight="1" x14ac:dyDescent="0.35">
      <c r="C1" s="1" t="s">
        <v>0</v>
      </c>
      <c r="D1" s="1"/>
      <c r="E1" s="2"/>
      <c r="F1" s="2"/>
      <c r="G1" s="2"/>
      <c r="H1" s="2"/>
      <c r="I1" s="3"/>
      <c r="J1" s="72"/>
      <c r="K1" s="48"/>
      <c r="L1" s="48"/>
      <c r="M1" s="48"/>
      <c r="N1" s="48"/>
      <c r="O1" s="48"/>
      <c r="P1" s="48"/>
    </row>
    <row r="2" spans="1:27" s="49" customFormat="1" ht="12.75" customHeight="1" x14ac:dyDescent="0.25">
      <c r="C2" s="2"/>
      <c r="D2" s="2"/>
      <c r="E2" s="2"/>
      <c r="F2" s="6" t="s">
        <v>1</v>
      </c>
      <c r="G2" s="2"/>
      <c r="H2" s="2"/>
      <c r="J2" s="53"/>
      <c r="K2" s="51"/>
      <c r="L2" s="51"/>
      <c r="M2" s="51"/>
      <c r="N2" s="51"/>
      <c r="O2" s="51"/>
      <c r="P2" s="51"/>
    </row>
    <row r="3" spans="1:27" ht="12.75" customHeight="1" x14ac:dyDescent="0.25">
      <c r="E3" s="92"/>
      <c r="F3" s="93"/>
      <c r="G3" s="93"/>
      <c r="H3" s="94"/>
      <c r="I3" s="93"/>
      <c r="J3" s="93"/>
      <c r="K3" s="93"/>
      <c r="L3" s="93"/>
      <c r="M3" s="93"/>
      <c r="N3" s="93"/>
      <c r="O3" s="93"/>
      <c r="P3" s="93"/>
      <c r="R3" s="95"/>
      <c r="S3" s="95"/>
      <c r="T3" s="95"/>
      <c r="U3" s="95"/>
    </row>
    <row r="4" spans="1:27" ht="20.100000000000001" customHeight="1" x14ac:dyDescent="0.25">
      <c r="C4" s="96"/>
      <c r="D4" s="96"/>
      <c r="E4" s="96"/>
      <c r="F4" s="97" t="s">
        <v>118</v>
      </c>
      <c r="G4" s="96"/>
      <c r="H4" s="98"/>
      <c r="I4" s="96"/>
      <c r="J4" s="96"/>
      <c r="K4" s="96"/>
      <c r="L4" s="96"/>
      <c r="M4" s="96"/>
      <c r="N4" s="96"/>
      <c r="O4" s="96"/>
      <c r="P4" s="96"/>
      <c r="Q4" s="96"/>
      <c r="R4" s="99"/>
      <c r="S4" s="99"/>
      <c r="T4" s="99"/>
      <c r="U4" s="99"/>
    </row>
    <row r="5" spans="1:27" ht="2.1" customHeight="1" x14ac:dyDescent="0.25">
      <c r="C5" s="96"/>
      <c r="D5" s="96"/>
      <c r="E5" s="96"/>
      <c r="F5" s="96"/>
      <c r="G5" s="96"/>
      <c r="H5" s="98"/>
      <c r="I5" s="96"/>
      <c r="J5" s="96"/>
      <c r="K5" s="96"/>
      <c r="L5" s="96"/>
      <c r="M5" s="96"/>
      <c r="N5" s="96"/>
      <c r="O5" s="96"/>
      <c r="P5" s="96"/>
      <c r="Q5" s="96"/>
      <c r="R5" s="99"/>
      <c r="S5" s="99"/>
      <c r="T5" s="99"/>
      <c r="U5" s="99"/>
    </row>
    <row r="7" spans="1:27" s="100" customFormat="1" ht="20.100000000000001" customHeight="1" x14ac:dyDescent="0.25">
      <c r="C7" s="101"/>
      <c r="D7" s="101"/>
      <c r="E7" s="101"/>
      <c r="F7" s="101"/>
      <c r="G7" s="101"/>
      <c r="H7" s="102"/>
      <c r="I7" s="266"/>
      <c r="J7" s="267"/>
      <c r="K7" s="102"/>
      <c r="L7" s="102"/>
      <c r="M7" s="102"/>
      <c r="N7" s="102"/>
      <c r="O7" s="102"/>
      <c r="P7" s="102"/>
      <c r="Q7" s="103"/>
      <c r="R7" s="104"/>
      <c r="S7" s="104"/>
      <c r="T7" s="104"/>
      <c r="U7" s="104"/>
      <c r="V7" s="16"/>
      <c r="W7" s="102"/>
      <c r="X7" s="102"/>
      <c r="Y7" s="102"/>
      <c r="Z7" s="102"/>
      <c r="AA7" s="102"/>
    </row>
    <row r="8" spans="1:27" ht="20.100000000000001" customHeight="1" x14ac:dyDescent="0.25">
      <c r="A8" s="268" t="s">
        <v>5</v>
      </c>
      <c r="B8" s="269" t="s">
        <v>6</v>
      </c>
      <c r="C8" s="269"/>
      <c r="D8" s="269"/>
      <c r="E8" s="270" t="s">
        <v>7</v>
      </c>
      <c r="F8" s="271" t="s">
        <v>8</v>
      </c>
      <c r="G8" s="272" t="s">
        <v>9</v>
      </c>
      <c r="H8" s="273" t="s">
        <v>10</v>
      </c>
      <c r="I8" s="272" t="s">
        <v>11</v>
      </c>
      <c r="J8" s="272" t="s">
        <v>12</v>
      </c>
      <c r="K8" s="272" t="s">
        <v>13</v>
      </c>
      <c r="L8" s="272" t="s">
        <v>14</v>
      </c>
      <c r="M8" s="273" t="s">
        <v>15</v>
      </c>
      <c r="N8" s="270" t="s">
        <v>91</v>
      </c>
      <c r="O8" s="273" t="s">
        <v>17</v>
      </c>
      <c r="P8" s="273" t="s">
        <v>18</v>
      </c>
      <c r="Q8" s="241" t="s">
        <v>19</v>
      </c>
      <c r="R8" s="96"/>
      <c r="S8" s="96"/>
      <c r="T8" s="96"/>
      <c r="U8" s="96"/>
    </row>
    <row r="9" spans="1:27" ht="15" customHeight="1" x14ac:dyDescent="0.25">
      <c r="A9" s="268"/>
      <c r="B9" s="17" t="s">
        <v>20</v>
      </c>
      <c r="C9" s="18" t="s">
        <v>21</v>
      </c>
      <c r="D9" s="19" t="s">
        <v>22</v>
      </c>
      <c r="E9" s="270"/>
      <c r="F9" s="271"/>
      <c r="G9" s="272"/>
      <c r="H9" s="273"/>
      <c r="I9" s="272"/>
      <c r="J9" s="272"/>
      <c r="K9" s="272"/>
      <c r="L9" s="272"/>
      <c r="M9" s="273"/>
      <c r="N9" s="270"/>
      <c r="O9" s="273"/>
      <c r="P9" s="273"/>
      <c r="Q9" s="241"/>
      <c r="R9" s="96"/>
      <c r="S9" s="96"/>
      <c r="T9" s="96"/>
      <c r="U9" s="96"/>
    </row>
    <row r="10" spans="1:27" ht="18" customHeight="1" x14ac:dyDescent="0.25">
      <c r="A10" s="105">
        <v>2</v>
      </c>
      <c r="B10" s="106">
        <v>1</v>
      </c>
      <c r="C10" s="106"/>
      <c r="D10" s="19">
        <v>1</v>
      </c>
      <c r="E10" s="59">
        <v>41</v>
      </c>
      <c r="F10" s="61" t="s">
        <v>104</v>
      </c>
      <c r="G10" s="62" t="s">
        <v>105</v>
      </c>
      <c r="H10" s="63">
        <v>24406</v>
      </c>
      <c r="I10" s="64">
        <f t="shared" ref="I10:I15" si="0">IF(COUNT(H10)=0,"---",44009-H10)</f>
        <v>19603</v>
      </c>
      <c r="J10" s="65" t="s">
        <v>28</v>
      </c>
      <c r="K10" s="66" t="s">
        <v>38</v>
      </c>
      <c r="L10" s="67">
        <v>1</v>
      </c>
      <c r="M10" s="107">
        <v>0.85470000000000002</v>
      </c>
      <c r="N10" s="70">
        <v>8.2800925925925924E-4</v>
      </c>
      <c r="O10" s="70">
        <f t="shared" ref="O10:P15" si="1">N10*L10</f>
        <v>8.2800925925925924E-4</v>
      </c>
      <c r="P10" s="70">
        <f t="shared" si="1"/>
        <v>7.0769951388888891E-4</v>
      </c>
      <c r="Q10" s="108" t="s">
        <v>39</v>
      </c>
    </row>
    <row r="11" spans="1:27" ht="18" customHeight="1" x14ac:dyDescent="0.25">
      <c r="A11" s="105">
        <v>2</v>
      </c>
      <c r="B11" s="106">
        <v>2</v>
      </c>
      <c r="C11" s="106"/>
      <c r="D11" s="19">
        <v>2</v>
      </c>
      <c r="E11" s="59">
        <v>39</v>
      </c>
      <c r="F11" s="61" t="s">
        <v>35</v>
      </c>
      <c r="G11" s="62" t="s">
        <v>36</v>
      </c>
      <c r="H11" s="63">
        <v>22836</v>
      </c>
      <c r="I11" s="64">
        <f t="shared" si="0"/>
        <v>21173</v>
      </c>
      <c r="J11" s="65" t="s">
        <v>37</v>
      </c>
      <c r="K11" s="66" t="s">
        <v>38</v>
      </c>
      <c r="L11" s="71">
        <v>0.95</v>
      </c>
      <c r="M11" s="107">
        <v>0.83260000000000001</v>
      </c>
      <c r="N11" s="70">
        <v>9.1018518518518521E-4</v>
      </c>
      <c r="O11" s="70">
        <f t="shared" si="1"/>
        <v>8.6467592592592585E-4</v>
      </c>
      <c r="P11" s="70">
        <f t="shared" si="1"/>
        <v>7.1992917592592586E-4</v>
      </c>
      <c r="Q11" s="108" t="s">
        <v>39</v>
      </c>
    </row>
    <row r="12" spans="1:27" ht="18" customHeight="1" x14ac:dyDescent="0.25">
      <c r="A12" s="105">
        <v>3</v>
      </c>
      <c r="B12" s="106">
        <v>3</v>
      </c>
      <c r="C12" s="106"/>
      <c r="D12" s="106"/>
      <c r="E12" s="59">
        <v>51</v>
      </c>
      <c r="F12" s="61" t="s">
        <v>119</v>
      </c>
      <c r="G12" s="62" t="s">
        <v>120</v>
      </c>
      <c r="H12" s="63">
        <v>34027</v>
      </c>
      <c r="I12" s="64">
        <f t="shared" si="0"/>
        <v>9982</v>
      </c>
      <c r="J12" s="65" t="s">
        <v>28</v>
      </c>
      <c r="K12" s="66" t="s">
        <v>38</v>
      </c>
      <c r="L12" s="67">
        <v>1</v>
      </c>
      <c r="M12" s="109"/>
      <c r="N12" s="70">
        <v>9.0231481481481467E-4</v>
      </c>
      <c r="O12" s="70">
        <f t="shared" si="1"/>
        <v>9.0231481481481467E-4</v>
      </c>
      <c r="P12" s="70">
        <f t="shared" si="1"/>
        <v>0</v>
      </c>
      <c r="Q12" s="108" t="s">
        <v>39</v>
      </c>
    </row>
    <row r="13" spans="1:27" ht="18" customHeight="1" x14ac:dyDescent="0.25">
      <c r="A13" s="105">
        <v>1</v>
      </c>
      <c r="B13" s="106">
        <v>4</v>
      </c>
      <c r="C13" s="106"/>
      <c r="D13" s="19">
        <v>3</v>
      </c>
      <c r="E13" s="59">
        <v>20</v>
      </c>
      <c r="F13" s="61" t="s">
        <v>44</v>
      </c>
      <c r="G13" s="62" t="s">
        <v>45</v>
      </c>
      <c r="H13" s="63">
        <v>28072</v>
      </c>
      <c r="I13" s="64">
        <f t="shared" si="0"/>
        <v>15937</v>
      </c>
      <c r="J13" s="65" t="s">
        <v>28</v>
      </c>
      <c r="K13" s="66" t="s">
        <v>46</v>
      </c>
      <c r="L13" s="67">
        <v>1</v>
      </c>
      <c r="M13" s="107">
        <v>0.91539999999999999</v>
      </c>
      <c r="N13" s="70">
        <v>1.0489583333333334E-3</v>
      </c>
      <c r="O13" s="70">
        <f t="shared" si="1"/>
        <v>1.0489583333333334E-3</v>
      </c>
      <c r="P13" s="70">
        <f t="shared" si="1"/>
        <v>9.6021645833333337E-4</v>
      </c>
      <c r="Q13" s="108"/>
    </row>
    <row r="14" spans="1:27" ht="18" customHeight="1" x14ac:dyDescent="0.25">
      <c r="A14" s="105">
        <v>1</v>
      </c>
      <c r="B14" s="106">
        <v>5</v>
      </c>
      <c r="C14" s="106"/>
      <c r="D14" s="19">
        <v>4</v>
      </c>
      <c r="E14" s="59">
        <v>21</v>
      </c>
      <c r="F14" s="61" t="s">
        <v>56</v>
      </c>
      <c r="G14" s="62" t="s">
        <v>57</v>
      </c>
      <c r="H14" s="63">
        <v>26463</v>
      </c>
      <c r="I14" s="64">
        <f t="shared" si="0"/>
        <v>17546</v>
      </c>
      <c r="J14" s="65" t="s">
        <v>28</v>
      </c>
      <c r="K14" s="66" t="s">
        <v>46</v>
      </c>
      <c r="L14" s="67">
        <v>1</v>
      </c>
      <c r="M14" s="107">
        <v>0.88400000000000001</v>
      </c>
      <c r="N14" s="70">
        <v>1.0931712962962963E-3</v>
      </c>
      <c r="O14" s="70">
        <f t="shared" si="1"/>
        <v>1.0931712962962963E-3</v>
      </c>
      <c r="P14" s="70">
        <f t="shared" si="1"/>
        <v>9.6636342592592596E-4</v>
      </c>
      <c r="Q14" s="108" t="s">
        <v>73</v>
      </c>
    </row>
    <row r="15" spans="1:27" ht="18" customHeight="1" x14ac:dyDescent="0.25">
      <c r="A15" s="105">
        <v>2</v>
      </c>
      <c r="B15" s="106">
        <v>6</v>
      </c>
      <c r="C15" s="18">
        <v>1</v>
      </c>
      <c r="D15" s="106"/>
      <c r="E15" s="59">
        <v>27</v>
      </c>
      <c r="F15" s="61" t="s">
        <v>58</v>
      </c>
      <c r="G15" s="62" t="s">
        <v>59</v>
      </c>
      <c r="H15" s="63">
        <v>39590</v>
      </c>
      <c r="I15" s="64">
        <f t="shared" si="0"/>
        <v>4419</v>
      </c>
      <c r="J15" s="65" t="s">
        <v>28</v>
      </c>
      <c r="K15" s="66" t="s">
        <v>33</v>
      </c>
      <c r="L15" s="67">
        <v>1</v>
      </c>
      <c r="M15" s="109"/>
      <c r="N15" s="70">
        <v>1.1809027777777777E-3</v>
      </c>
      <c r="O15" s="70">
        <f t="shared" si="1"/>
        <v>1.1809027777777777E-3</v>
      </c>
      <c r="P15" s="70">
        <f t="shared" si="1"/>
        <v>0</v>
      </c>
      <c r="Q15" s="108" t="s">
        <v>34</v>
      </c>
    </row>
    <row r="16" spans="1:27" ht="18" customHeight="1" x14ac:dyDescent="0.25">
      <c r="A16" s="105">
        <v>4</v>
      </c>
      <c r="B16" s="106" t="s">
        <v>77</v>
      </c>
      <c r="C16" s="106"/>
      <c r="D16" s="106"/>
      <c r="E16" s="59"/>
      <c r="F16" s="61" t="s">
        <v>121</v>
      </c>
      <c r="G16" s="62" t="s">
        <v>122</v>
      </c>
      <c r="H16" s="63"/>
      <c r="I16" s="64"/>
      <c r="J16" s="65" t="s">
        <v>123</v>
      </c>
      <c r="K16" s="66" t="s">
        <v>124</v>
      </c>
      <c r="L16" s="71"/>
      <c r="M16" s="108"/>
      <c r="N16" s="70">
        <v>7.5428240740740751E-4</v>
      </c>
      <c r="O16" s="70"/>
      <c r="P16" s="70"/>
      <c r="Q16" s="108" t="s">
        <v>125</v>
      </c>
    </row>
    <row r="17" spans="1:17" ht="18" customHeight="1" x14ac:dyDescent="0.25">
      <c r="A17" s="105">
        <v>1</v>
      </c>
      <c r="B17" s="106"/>
      <c r="C17" s="106"/>
      <c r="D17" s="19"/>
      <c r="E17" s="59">
        <v>2</v>
      </c>
      <c r="F17" s="61" t="s">
        <v>106</v>
      </c>
      <c r="G17" s="62" t="s">
        <v>107</v>
      </c>
      <c r="H17" s="63">
        <v>24822</v>
      </c>
      <c r="I17" s="64">
        <f>IF(COUNT(H17)=0,"---",44009-H17)</f>
        <v>19187</v>
      </c>
      <c r="J17" s="65" t="s">
        <v>28</v>
      </c>
      <c r="K17" s="66" t="s">
        <v>26</v>
      </c>
      <c r="L17" s="67">
        <v>1</v>
      </c>
      <c r="M17" s="107">
        <v>0.86040000000000005</v>
      </c>
      <c r="N17" s="70" t="s">
        <v>55</v>
      </c>
      <c r="O17" s="70"/>
      <c r="P17" s="70"/>
      <c r="Q17" s="108" t="s">
        <v>30</v>
      </c>
    </row>
    <row r="19" spans="1:17" ht="14.4" x14ac:dyDescent="0.3">
      <c r="H19" s="111"/>
      <c r="I19" s="111"/>
      <c r="J19" t="s">
        <v>123</v>
      </c>
      <c r="K19" s="112"/>
      <c r="L19" s="112"/>
      <c r="M19" t="s">
        <v>124</v>
      </c>
      <c r="N19" t="s">
        <v>125</v>
      </c>
    </row>
  </sheetData>
  <mergeCells count="16">
    <mergeCell ref="Q8:Q9"/>
    <mergeCell ref="K8:K9"/>
    <mergeCell ref="L8:L9"/>
    <mergeCell ref="M8:M9"/>
    <mergeCell ref="N8:N9"/>
    <mergeCell ref="O8:O9"/>
    <mergeCell ref="P8:P9"/>
    <mergeCell ref="I7:J7"/>
    <mergeCell ref="A8:A9"/>
    <mergeCell ref="B8:D8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3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3.109375" style="49" customWidth="1"/>
    <col min="3" max="3" width="4.5546875" style="49" hidden="1" customWidth="1"/>
    <col min="4" max="4" width="4.5546875" style="49" customWidth="1"/>
    <col min="5" max="5" width="10.5546875" style="49" bestFit="1" customWidth="1"/>
    <col min="6" max="6" width="12.5546875" style="49" customWidth="1"/>
    <col min="7" max="7" width="9" style="50" customWidth="1"/>
    <col min="8" max="8" width="5" style="49" bestFit="1" customWidth="1"/>
    <col min="9" max="9" width="3.44140625" style="49" customWidth="1"/>
    <col min="10" max="10" width="7.5546875" style="49" bestFit="1" customWidth="1"/>
    <col min="11" max="11" width="5.6640625" style="49" customWidth="1"/>
    <col min="12" max="12" width="4.5546875" style="49" hidden="1" customWidth="1"/>
    <col min="13" max="13" width="9.5546875" style="49" customWidth="1"/>
    <col min="14" max="14" width="7.88671875" style="49" customWidth="1"/>
    <col min="15" max="15" width="7.5546875" style="49" customWidth="1"/>
    <col min="16" max="16" width="14" style="49" customWidth="1"/>
    <col min="17" max="21" width="9.5546875" style="49" customWidth="1"/>
    <col min="22" max="16384" width="9.109375" style="49"/>
  </cols>
  <sheetData>
    <row r="1" spans="1:21" ht="20.25" customHeight="1" x14ac:dyDescent="0.35">
      <c r="A1" s="1" t="s">
        <v>0</v>
      </c>
      <c r="B1" s="2"/>
      <c r="C1" s="2"/>
      <c r="D1" s="2"/>
      <c r="E1" s="2"/>
      <c r="F1" s="2"/>
      <c r="G1" s="3"/>
      <c r="H1" s="48"/>
      <c r="I1" s="48"/>
      <c r="J1" s="48"/>
      <c r="K1" s="48"/>
      <c r="L1" s="48"/>
      <c r="M1" s="48"/>
      <c r="N1" s="48"/>
      <c r="O1" s="48"/>
    </row>
    <row r="2" spans="1:21" ht="12.75" customHeight="1" x14ac:dyDescent="0.25">
      <c r="A2" s="2"/>
      <c r="B2" s="2"/>
      <c r="C2" s="2"/>
      <c r="D2" s="2"/>
      <c r="E2" s="6" t="s">
        <v>180</v>
      </c>
      <c r="F2" s="2"/>
      <c r="H2" s="51"/>
      <c r="I2" s="51"/>
      <c r="J2" s="51"/>
      <c r="K2" s="51"/>
      <c r="L2" s="51"/>
      <c r="M2" s="51"/>
      <c r="N2" s="51"/>
      <c r="O2" s="51"/>
    </row>
    <row r="3" spans="1:21" ht="12.75" customHeight="1" x14ac:dyDescent="0.25">
      <c r="C3" s="52"/>
      <c r="D3" s="52"/>
      <c r="E3" s="51"/>
      <c r="F3" s="51"/>
      <c r="G3" s="53"/>
      <c r="H3" s="51"/>
      <c r="I3" s="51"/>
      <c r="J3" s="51"/>
      <c r="K3" s="51"/>
      <c r="L3" s="51"/>
      <c r="M3" s="51"/>
      <c r="N3" s="51"/>
      <c r="O3" s="51"/>
    </row>
    <row r="4" spans="1:21" ht="20.100000000000001" customHeight="1" x14ac:dyDescent="0.25">
      <c r="A4" s="54"/>
      <c r="B4" s="54"/>
      <c r="C4" s="54"/>
      <c r="D4" s="54"/>
      <c r="E4" s="55" t="s">
        <v>202</v>
      </c>
      <c r="F4" s="54"/>
      <c r="G4" s="56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2.1" customHeight="1" x14ac:dyDescent="0.25">
      <c r="A5" s="54"/>
      <c r="B5" s="54"/>
      <c r="C5" s="54"/>
      <c r="D5" s="54"/>
      <c r="E5" s="54"/>
      <c r="F5" s="54"/>
      <c r="G5" s="56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20.100000000000001" customHeight="1" x14ac:dyDescent="0.25">
      <c r="A6" s="57"/>
      <c r="B6" s="57"/>
      <c r="C6" s="54"/>
      <c r="D6" s="54"/>
      <c r="E6" s="54"/>
      <c r="F6" s="54"/>
      <c r="G6" s="56"/>
      <c r="H6" s="54"/>
      <c r="I6" s="54"/>
      <c r="J6" s="54"/>
      <c r="K6" s="54"/>
      <c r="L6" s="54"/>
      <c r="M6" s="58"/>
      <c r="N6" s="58"/>
      <c r="O6" s="58"/>
      <c r="P6" s="54"/>
      <c r="Q6" s="54"/>
      <c r="R6" s="54"/>
      <c r="S6" s="54"/>
      <c r="T6" s="54"/>
      <c r="U6" s="54"/>
    </row>
    <row r="7" spans="1:21" ht="20.100000000000001" customHeight="1" x14ac:dyDescent="0.25">
      <c r="A7" s="268" t="s">
        <v>6</v>
      </c>
      <c r="B7" s="268"/>
      <c r="C7" s="270" t="s">
        <v>7</v>
      </c>
      <c r="D7" s="270" t="s">
        <v>7</v>
      </c>
      <c r="E7" s="271" t="s">
        <v>8</v>
      </c>
      <c r="F7" s="272" t="s">
        <v>9</v>
      </c>
      <c r="G7" s="273" t="s">
        <v>10</v>
      </c>
      <c r="H7" s="272" t="s">
        <v>11</v>
      </c>
      <c r="I7" s="272" t="s">
        <v>12</v>
      </c>
      <c r="J7" s="272" t="s">
        <v>13</v>
      </c>
      <c r="K7" s="272" t="s">
        <v>14</v>
      </c>
      <c r="L7" s="273" t="s">
        <v>15</v>
      </c>
      <c r="M7" s="270" t="s">
        <v>91</v>
      </c>
      <c r="N7" s="273" t="s">
        <v>17</v>
      </c>
      <c r="O7" s="273" t="s">
        <v>18</v>
      </c>
      <c r="P7" s="241" t="s">
        <v>19</v>
      </c>
      <c r="Q7" s="54"/>
      <c r="R7" s="54"/>
      <c r="S7" s="54"/>
      <c r="T7" s="54"/>
      <c r="U7" s="54"/>
    </row>
    <row r="8" spans="1:21" ht="15" customHeight="1" x14ac:dyDescent="0.25">
      <c r="A8" s="59" t="s">
        <v>20</v>
      </c>
      <c r="B8" s="18" t="s">
        <v>21</v>
      </c>
      <c r="C8" s="270"/>
      <c r="D8" s="270"/>
      <c r="E8" s="271"/>
      <c r="F8" s="272"/>
      <c r="G8" s="273"/>
      <c r="H8" s="272"/>
      <c r="I8" s="272"/>
      <c r="J8" s="272"/>
      <c r="K8" s="272"/>
      <c r="L8" s="273"/>
      <c r="M8" s="270"/>
      <c r="N8" s="273"/>
      <c r="O8" s="273"/>
      <c r="P8" s="241"/>
      <c r="Q8" s="54"/>
      <c r="R8" s="54"/>
      <c r="S8" s="54"/>
      <c r="T8" s="54"/>
      <c r="U8" s="54"/>
    </row>
    <row r="9" spans="1:21" ht="20.100000000000001" customHeight="1" x14ac:dyDescent="0.25">
      <c r="A9" s="59">
        <v>1</v>
      </c>
      <c r="B9" s="196"/>
      <c r="C9" s="59"/>
      <c r="D9" s="59">
        <v>18</v>
      </c>
      <c r="E9" s="61" t="s">
        <v>95</v>
      </c>
      <c r="F9" s="62" t="s">
        <v>96</v>
      </c>
      <c r="G9" s="63">
        <v>35943</v>
      </c>
      <c r="H9" s="64">
        <f>IF(COUNT(G9)=0,"---",44009-G9)</f>
        <v>8066</v>
      </c>
      <c r="I9" s="65" t="s">
        <v>76</v>
      </c>
      <c r="J9" s="66" t="s">
        <v>72</v>
      </c>
      <c r="K9" s="67">
        <v>1</v>
      </c>
      <c r="L9" s="68"/>
      <c r="M9" s="69">
        <v>2.658101851851852E-3</v>
      </c>
      <c r="N9" s="70">
        <f>M9*K9</f>
        <v>2.658101851851852E-3</v>
      </c>
      <c r="O9" s="70"/>
      <c r="P9" s="66" t="s">
        <v>73</v>
      </c>
      <c r="Q9" s="54"/>
      <c r="R9" s="54"/>
      <c r="S9" s="54"/>
      <c r="T9" s="54"/>
      <c r="U9" s="54"/>
    </row>
    <row r="10" spans="1:21" ht="20.100000000000001" customHeight="1" x14ac:dyDescent="0.25">
      <c r="A10" s="59">
        <v>2</v>
      </c>
      <c r="B10" s="18">
        <v>1</v>
      </c>
      <c r="C10" s="59"/>
      <c r="D10" s="59">
        <v>44</v>
      </c>
      <c r="E10" s="61" t="s">
        <v>97</v>
      </c>
      <c r="F10" s="62" t="s">
        <v>98</v>
      </c>
      <c r="G10" s="63">
        <v>38430</v>
      </c>
      <c r="H10" s="64">
        <f>IF(COUNT(G10)=0,"---",44009-G10)</f>
        <v>5579</v>
      </c>
      <c r="I10" s="65" t="s">
        <v>76</v>
      </c>
      <c r="J10" s="66" t="s">
        <v>38</v>
      </c>
      <c r="K10" s="67">
        <v>1</v>
      </c>
      <c r="L10" s="68"/>
      <c r="M10" s="69">
        <v>2.8078703703703703E-3</v>
      </c>
      <c r="N10" s="70">
        <f>M10*K10</f>
        <v>2.8078703703703703E-3</v>
      </c>
      <c r="O10" s="70"/>
      <c r="P10" s="66" t="s">
        <v>39</v>
      </c>
      <c r="Q10" s="54"/>
      <c r="R10" s="54"/>
      <c r="S10" s="54"/>
      <c r="T10" s="54"/>
      <c r="U10" s="54"/>
    </row>
    <row r="11" spans="1:21" ht="20.100000000000001" customHeight="1" x14ac:dyDescent="0.25">
      <c r="A11" s="59">
        <v>3</v>
      </c>
      <c r="B11" s="18">
        <v>2</v>
      </c>
      <c r="C11" s="59"/>
      <c r="D11" s="59">
        <v>48</v>
      </c>
      <c r="E11" s="61" t="s">
        <v>99</v>
      </c>
      <c r="F11" s="62" t="s">
        <v>98</v>
      </c>
      <c r="G11" s="63">
        <v>39759</v>
      </c>
      <c r="H11" s="64">
        <f>IF(COUNT(G11)=0,"---",44009-G11)</f>
        <v>4250</v>
      </c>
      <c r="I11" s="65" t="s">
        <v>76</v>
      </c>
      <c r="J11" s="66" t="s">
        <v>38</v>
      </c>
      <c r="K11" s="67">
        <v>1</v>
      </c>
      <c r="L11" s="68"/>
      <c r="M11" s="69">
        <v>2.842361111111111E-3</v>
      </c>
      <c r="N11" s="70">
        <f>M11*K11</f>
        <v>2.842361111111111E-3</v>
      </c>
      <c r="O11" s="70"/>
      <c r="P11" s="66" t="s">
        <v>62</v>
      </c>
      <c r="Q11" s="54"/>
      <c r="R11" s="54"/>
      <c r="S11" s="54"/>
      <c r="T11" s="54"/>
      <c r="U11" s="54"/>
    </row>
    <row r="12" spans="1:21" ht="20.100000000000001" customHeight="1" x14ac:dyDescent="0.25">
      <c r="A12" s="59">
        <v>4</v>
      </c>
      <c r="B12" s="18">
        <v>3</v>
      </c>
      <c r="C12" s="59"/>
      <c r="D12" s="59">
        <v>19</v>
      </c>
      <c r="E12" s="61" t="s">
        <v>182</v>
      </c>
      <c r="F12" s="62" t="s">
        <v>183</v>
      </c>
      <c r="G12" s="63">
        <v>37875</v>
      </c>
      <c r="H12" s="64">
        <f>IF(COUNT(G12)=0,"---",44009-G12)</f>
        <v>6134</v>
      </c>
      <c r="I12" s="65" t="s">
        <v>76</v>
      </c>
      <c r="J12" s="66" t="s">
        <v>72</v>
      </c>
      <c r="K12" s="67">
        <v>1</v>
      </c>
      <c r="L12" s="68"/>
      <c r="M12" s="69">
        <v>3.1506944444444442E-3</v>
      </c>
      <c r="N12" s="70">
        <f>M12*K12</f>
        <v>3.1506944444444442E-3</v>
      </c>
      <c r="O12" s="70"/>
      <c r="P12" s="66" t="s">
        <v>73</v>
      </c>
      <c r="Q12" s="54"/>
      <c r="R12" s="54"/>
      <c r="S12" s="54"/>
      <c r="T12" s="54"/>
      <c r="U12" s="54"/>
    </row>
    <row r="13" spans="1:21" ht="20.100000000000001" customHeight="1" x14ac:dyDescent="0.25">
      <c r="A13" s="59"/>
      <c r="B13" s="197"/>
      <c r="C13" s="59"/>
      <c r="D13" s="59">
        <v>15</v>
      </c>
      <c r="E13" s="61" t="s">
        <v>92</v>
      </c>
      <c r="F13" s="62" t="s">
        <v>93</v>
      </c>
      <c r="G13" s="63">
        <v>33407</v>
      </c>
      <c r="H13" s="64">
        <f>IF(COUNT(G13)=0,"---",44009-G13)</f>
        <v>10602</v>
      </c>
      <c r="I13" s="65" t="s">
        <v>28</v>
      </c>
      <c r="J13" s="66" t="s">
        <v>72</v>
      </c>
      <c r="K13" s="71"/>
      <c r="L13" s="68"/>
      <c r="M13" s="69" t="s">
        <v>55</v>
      </c>
      <c r="N13" s="70"/>
      <c r="O13" s="70"/>
      <c r="P13" s="66" t="s">
        <v>94</v>
      </c>
      <c r="Q13" s="54"/>
      <c r="R13" s="54"/>
      <c r="S13" s="54"/>
      <c r="T13" s="54"/>
      <c r="U13" s="54"/>
    </row>
  </sheetData>
  <mergeCells count="15">
    <mergeCell ref="A7:B7"/>
    <mergeCell ref="C7:C8"/>
    <mergeCell ref="D7:D8"/>
    <mergeCell ref="E7:E8"/>
    <mergeCell ref="F7:F8"/>
    <mergeCell ref="G7:G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26</vt:i4>
      </vt:variant>
    </vt:vector>
  </HeadingPairs>
  <TitlesOfParts>
    <vt:vector size="26" baseType="lpstr">
      <vt:lpstr>Virselis</vt:lpstr>
      <vt:lpstr>60 </vt:lpstr>
      <vt:lpstr>100 M s jn vet Finalas</vt:lpstr>
      <vt:lpstr>100 V s jn vet Finalas</vt:lpstr>
      <vt:lpstr>200 M s</vt:lpstr>
      <vt:lpstr>200 V s Suvestine</vt:lpstr>
      <vt:lpstr>400 M s j v</vt:lpstr>
      <vt:lpstr>400 V jn vet Suvest.</vt:lpstr>
      <vt:lpstr>800 M s jn</vt:lpstr>
      <vt:lpstr>800 V s </vt:lpstr>
      <vt:lpstr>1500 M s vet</vt:lpstr>
      <vt:lpstr>1500 V s vet jn</vt:lpstr>
      <vt:lpstr>5000</vt:lpstr>
      <vt:lpstr>Aukštis M s</vt:lpstr>
      <vt:lpstr>Aukštis V s</vt:lpstr>
      <vt:lpstr>Tolis M </vt:lpstr>
      <vt:lpstr>Tolis V</vt:lpstr>
      <vt:lpstr>Diskas M s vet</vt:lpstr>
      <vt:lpstr>Diskas V</vt:lpstr>
      <vt:lpstr>Diskas V vet </vt:lpstr>
      <vt:lpstr>Rutulys M jn vet</vt:lpstr>
      <vt:lpstr>Rutulys M s</vt:lpstr>
      <vt:lpstr>Rutulys V jn vet</vt:lpstr>
      <vt:lpstr>Rutulys V s</vt:lpstr>
      <vt:lpstr>Ietis V</vt:lpstr>
      <vt:lpstr>Kamuoliukas M V 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Birute</dc:creator>
  <cp:lastModifiedBy>Windows User</cp:lastModifiedBy>
  <cp:lastPrinted>2020-06-28T09:22:57Z</cp:lastPrinted>
  <dcterms:created xsi:type="dcterms:W3CDTF">2020-06-27T17:54:52Z</dcterms:created>
  <dcterms:modified xsi:type="dcterms:W3CDTF">2020-07-02T08:26:34Z</dcterms:modified>
</cp:coreProperties>
</file>