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LASF Dropbox\LASF\2021 metai\Varžybos\LAS Varžybos\LAS lengvosios atletikos uždarų patalpų čempionatas\Rezultatai\"/>
    </mc:Choice>
  </mc:AlternateContent>
  <xr:revisionPtr revIDLastSave="0" documentId="13_ncr:1_{022FFE53-F2B4-4E9A-B81E-5909372A3FFC}" xr6:coauthVersionLast="47" xr6:coauthVersionMax="47" xr10:uidLastSave="{00000000-0000-0000-0000-000000000000}"/>
  <bookViews>
    <workbookView xWindow="-108" yWindow="-108" windowWidth="23256" windowHeight="12456" firstSheet="11" activeTab="19" xr2:uid="{00000000-000D-0000-FFFF-FFFF00000000}"/>
  </bookViews>
  <sheets>
    <sheet name="Viršelis" sheetId="11" r:id="rId1"/>
    <sheet name="60 M" sheetId="34" r:id="rId2"/>
    <sheet name="60 V" sheetId="35" r:id="rId3"/>
    <sheet name="200 M" sheetId="16" r:id="rId4"/>
    <sheet name="200 V" sheetId="17" r:id="rId5"/>
    <sheet name="400 M" sheetId="36" r:id="rId6"/>
    <sheet name="400 V" sheetId="4" r:id="rId7"/>
    <sheet name="800 M" sheetId="20" r:id="rId8"/>
    <sheet name="800 V" sheetId="21" r:id="rId9"/>
    <sheet name="Tolis V" sheetId="33" r:id="rId10"/>
    <sheet name="1500 M" sheetId="5" r:id="rId11"/>
    <sheet name="1500 V" sheetId="6" r:id="rId12"/>
    <sheet name="3000 V" sheetId="23" r:id="rId13"/>
    <sheet name="Aukštis M " sheetId="40" r:id="rId14"/>
    <sheet name="Aukštis V" sheetId="39" r:id="rId15"/>
    <sheet name="Tolis M " sheetId="43" r:id="rId16"/>
    <sheet name="Rutulys M" sheetId="38" r:id="rId17"/>
    <sheet name="Rutulys V " sheetId="37" r:id="rId18"/>
    <sheet name="Rutulys M vet " sheetId="41" r:id="rId19"/>
    <sheet name="Rutulys V vet" sheetId="42" r:id="rId20"/>
  </sheets>
  <definedNames>
    <definedName name="_xlnm._FilterDatabase" localSheetId="10" hidden="1">'1500 M'!#REF!</definedName>
    <definedName name="_xlnm._FilterDatabase" localSheetId="18" hidden="1">'Rutulys M vet '!$A$7:$V$8</definedName>
    <definedName name="_xlnm._FilterDatabase" localSheetId="17" hidden="1">'Rutulys V '!$A$7:$S$8</definedName>
    <definedName name="_xlnm._FilterDatabase" localSheetId="19" hidden="1">'Rutulys V vet'!$A$8:$Z$9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43" l="1"/>
  <c r="V12" i="43" s="1"/>
  <c r="W12" i="43" s="1"/>
  <c r="I12" i="43"/>
  <c r="I18" i="43"/>
  <c r="U13" i="43"/>
  <c r="V13" i="43" s="1"/>
  <c r="W13" i="43" s="1"/>
  <c r="I13" i="43"/>
  <c r="U10" i="43"/>
  <c r="V10" i="43" s="1"/>
  <c r="W10" i="43" s="1"/>
  <c r="I10" i="43"/>
  <c r="U14" i="43"/>
  <c r="V14" i="43" s="1"/>
  <c r="W14" i="43" s="1"/>
  <c r="I14" i="43"/>
  <c r="V11" i="43"/>
  <c r="W11" i="43" s="1"/>
  <c r="I11" i="43"/>
  <c r="U15" i="43"/>
  <c r="V15" i="43" s="1"/>
  <c r="W15" i="43" s="1"/>
  <c r="I15" i="43"/>
  <c r="U9" i="43"/>
  <c r="V9" i="43"/>
  <c r="I9" i="43"/>
  <c r="I17" i="43"/>
  <c r="I16" i="43"/>
  <c r="R18" i="42"/>
  <c r="S18" i="42" s="1"/>
  <c r="F18" i="42"/>
  <c r="R22" i="42"/>
  <c r="S22" i="42" s="1"/>
  <c r="F22" i="42"/>
  <c r="R21" i="42"/>
  <c r="S21" i="42" s="1"/>
  <c r="F21" i="42"/>
  <c r="T24" i="42"/>
  <c r="F24" i="42"/>
  <c r="R19" i="42"/>
  <c r="S19" i="42" s="1"/>
  <c r="F19" i="42"/>
  <c r="R20" i="42"/>
  <c r="S20" i="42" s="1"/>
  <c r="F20" i="42"/>
  <c r="R23" i="42"/>
  <c r="S23" i="42" s="1"/>
  <c r="F23" i="42"/>
  <c r="R11" i="42"/>
  <c r="S11" i="42"/>
  <c r="F11" i="42"/>
  <c r="R10" i="42"/>
  <c r="S10" i="42" s="1"/>
  <c r="F10" i="42"/>
  <c r="M9" i="20"/>
  <c r="R14" i="41"/>
  <c r="S14" i="41" s="1"/>
  <c r="R10" i="41"/>
  <c r="S10" i="41" s="1"/>
  <c r="R11" i="41"/>
  <c r="S11" i="41" s="1"/>
  <c r="R15" i="41"/>
  <c r="S15" i="41" s="1"/>
  <c r="R9" i="41"/>
  <c r="S9" i="41" s="1"/>
  <c r="F9" i="41"/>
  <c r="R12" i="41"/>
  <c r="S12" i="41"/>
  <c r="F12" i="41"/>
  <c r="F15" i="41"/>
  <c r="F11" i="41"/>
  <c r="F10" i="41"/>
  <c r="F14" i="41"/>
  <c r="F17" i="41"/>
  <c r="R13" i="41"/>
  <c r="S13" i="41" s="1"/>
  <c r="F13" i="41"/>
  <c r="F16" i="41"/>
  <c r="A2" i="41"/>
  <c r="K11" i="16"/>
  <c r="K10" i="16"/>
  <c r="L10" i="21"/>
  <c r="G10" i="21"/>
  <c r="F11" i="16"/>
  <c r="F9" i="40"/>
  <c r="U9" i="40"/>
  <c r="F9" i="39"/>
  <c r="S9" i="39"/>
  <c r="F10" i="39"/>
  <c r="S10" i="39"/>
  <c r="F11" i="39"/>
  <c r="S11" i="39"/>
  <c r="F12" i="39"/>
  <c r="S12" i="39"/>
  <c r="F13" i="39"/>
  <c r="F14" i="39"/>
  <c r="F11" i="38"/>
  <c r="Q11" i="38"/>
  <c r="R11" i="38"/>
  <c r="F9" i="38"/>
  <c r="Q9" i="38"/>
  <c r="R9" i="38" s="1"/>
  <c r="F12" i="38"/>
  <c r="Q12" i="38"/>
  <c r="R12" i="38"/>
  <c r="F15" i="38"/>
  <c r="F10" i="38"/>
  <c r="Q10" i="38"/>
  <c r="R10" i="38"/>
  <c r="F16" i="38"/>
  <c r="F13" i="38"/>
  <c r="Q13" i="38"/>
  <c r="R13" i="38"/>
  <c r="F14" i="38"/>
  <c r="Q14" i="38"/>
  <c r="R14" i="38" s="1"/>
  <c r="Q15" i="37"/>
  <c r="R15" i="37" s="1"/>
  <c r="Q9" i="37"/>
  <c r="R9" i="37" s="1"/>
  <c r="Q12" i="37"/>
  <c r="R12" i="37"/>
  <c r="F11" i="37"/>
  <c r="Q11" i="37"/>
  <c r="R11" i="37"/>
  <c r="F10" i="37"/>
  <c r="Q10" i="37"/>
  <c r="R10" i="37" s="1"/>
  <c r="F13" i="37"/>
  <c r="Q13" i="37"/>
  <c r="R13" i="37"/>
  <c r="F14" i="37"/>
  <c r="Q14" i="37"/>
  <c r="R14" i="37" s="1"/>
  <c r="F16" i="37"/>
  <c r="F9" i="37"/>
  <c r="F12" i="37"/>
  <c r="F15" i="37"/>
  <c r="O11" i="36"/>
  <c r="P11" i="36" s="1"/>
  <c r="I11" i="36"/>
  <c r="I14" i="36"/>
  <c r="O13" i="36"/>
  <c r="P13" i="36" s="1"/>
  <c r="I13" i="36"/>
  <c r="O9" i="36"/>
  <c r="P9" i="36"/>
  <c r="I9" i="36"/>
  <c r="O10" i="36"/>
  <c r="P10" i="36" s="1"/>
  <c r="I10" i="36"/>
  <c r="O12" i="36"/>
  <c r="P12" i="36" s="1"/>
  <c r="I12" i="36"/>
  <c r="R14" i="35"/>
  <c r="O14" i="35"/>
  <c r="P14" i="35"/>
  <c r="R24" i="35"/>
  <c r="O24" i="35"/>
  <c r="P24" i="35" s="1"/>
  <c r="R19" i="35"/>
  <c r="O19" i="35"/>
  <c r="P19" i="35"/>
  <c r="R18" i="35"/>
  <c r="O18" i="35"/>
  <c r="P18" i="35" s="1"/>
  <c r="R22" i="35"/>
  <c r="O22" i="35"/>
  <c r="P22" i="35" s="1"/>
  <c r="R13" i="35"/>
  <c r="O13" i="35"/>
  <c r="P13" i="35" s="1"/>
  <c r="R17" i="35"/>
  <c r="O17" i="35"/>
  <c r="P17" i="35" s="1"/>
  <c r="R20" i="35"/>
  <c r="O20" i="35"/>
  <c r="P20" i="35"/>
  <c r="R21" i="35"/>
  <c r="O21" i="35"/>
  <c r="P21" i="35"/>
  <c r="R16" i="35"/>
  <c r="O16" i="35"/>
  <c r="P16" i="35" s="1"/>
  <c r="R10" i="35"/>
  <c r="O10" i="35"/>
  <c r="P10" i="35"/>
  <c r="R11" i="35"/>
  <c r="O11" i="35"/>
  <c r="P11" i="35" s="1"/>
  <c r="R25" i="35"/>
  <c r="R15" i="35"/>
  <c r="O15" i="35"/>
  <c r="P15" i="35"/>
  <c r="R9" i="35"/>
  <c r="O9" i="35"/>
  <c r="P9" i="35"/>
  <c r="R12" i="35"/>
  <c r="O12" i="35"/>
  <c r="P12" i="35" s="1"/>
  <c r="R23" i="35"/>
  <c r="O23" i="35"/>
  <c r="P23" i="35"/>
  <c r="R11" i="34"/>
  <c r="O11" i="34"/>
  <c r="P11" i="34" s="1"/>
  <c r="I11" i="34"/>
  <c r="O13" i="34"/>
  <c r="P13" i="34" s="1"/>
  <c r="I13" i="34"/>
  <c r="R12" i="34"/>
  <c r="O12" i="34"/>
  <c r="P12" i="34"/>
  <c r="I12" i="34"/>
  <c r="R22" i="34"/>
  <c r="I22" i="34"/>
  <c r="R15" i="34"/>
  <c r="O15" i="34"/>
  <c r="P15" i="34"/>
  <c r="I15" i="34"/>
  <c r="R10" i="34"/>
  <c r="O10" i="34"/>
  <c r="P10" i="34" s="1"/>
  <c r="I10" i="34"/>
  <c r="R21" i="34"/>
  <c r="I21" i="34"/>
  <c r="R16" i="34"/>
  <c r="O16" i="34"/>
  <c r="P16" i="34"/>
  <c r="I16" i="34"/>
  <c r="R19" i="34"/>
  <c r="O19" i="34"/>
  <c r="P19" i="34"/>
  <c r="I19" i="34"/>
  <c r="R17" i="34"/>
  <c r="O17" i="34"/>
  <c r="P17" i="34"/>
  <c r="I17" i="34"/>
  <c r="R20" i="34"/>
  <c r="I20" i="34"/>
  <c r="R9" i="34"/>
  <c r="O9" i="34"/>
  <c r="P9" i="34"/>
  <c r="I9" i="34"/>
  <c r="R14" i="34"/>
  <c r="O14" i="34"/>
  <c r="P14" i="34" s="1"/>
  <c r="I14" i="34"/>
  <c r="R18" i="34"/>
  <c r="O18" i="34"/>
  <c r="P18" i="34"/>
  <c r="I18" i="34"/>
  <c r="U17" i="33"/>
  <c r="V17" i="33" s="1"/>
  <c r="W17" i="33" s="1"/>
  <c r="U16" i="33"/>
  <c r="V16" i="33" s="1"/>
  <c r="W16" i="33" s="1"/>
  <c r="U15" i="33"/>
  <c r="V15" i="33" s="1"/>
  <c r="W15" i="33" s="1"/>
  <c r="U11" i="33"/>
  <c r="V11" i="33" s="1"/>
  <c r="W11" i="33" s="1"/>
  <c r="U9" i="33"/>
  <c r="V9" i="33" s="1"/>
  <c r="W9" i="33" s="1"/>
  <c r="W18" i="33"/>
  <c r="U10" i="33"/>
  <c r="V10" i="33" s="1"/>
  <c r="W10" i="33" s="1"/>
  <c r="U13" i="33"/>
  <c r="V13" i="33" s="1"/>
  <c r="W13" i="33" s="1"/>
  <c r="U12" i="33"/>
  <c r="V12" i="33" s="1"/>
  <c r="W12" i="33" s="1"/>
  <c r="U14" i="33"/>
  <c r="V14" i="33" s="1"/>
  <c r="W14" i="33" s="1"/>
  <c r="I14" i="33"/>
  <c r="I12" i="33"/>
  <c r="I13" i="33"/>
  <c r="I10" i="33"/>
  <c r="I18" i="33"/>
  <c r="I9" i="33"/>
  <c r="I20" i="33"/>
  <c r="I11" i="33"/>
  <c r="I19" i="33"/>
  <c r="I15" i="33"/>
  <c r="I16" i="33"/>
  <c r="I17" i="33"/>
  <c r="K11" i="23"/>
  <c r="K10" i="23"/>
  <c r="K12" i="23"/>
  <c r="K13" i="23"/>
  <c r="K9" i="23"/>
  <c r="F14" i="23"/>
  <c r="F9" i="23"/>
  <c r="F13" i="23"/>
  <c r="F12" i="23"/>
  <c r="F10" i="23"/>
  <c r="F11" i="23"/>
  <c r="L8" i="21"/>
  <c r="L9" i="21"/>
  <c r="G9" i="21"/>
  <c r="G12" i="21"/>
  <c r="G8" i="21"/>
  <c r="G11" i="21"/>
  <c r="M10" i="20"/>
  <c r="M11" i="20"/>
  <c r="M8" i="20"/>
  <c r="H12" i="20"/>
  <c r="H8" i="20"/>
  <c r="H11" i="20"/>
  <c r="H10" i="20"/>
  <c r="L17" i="17"/>
  <c r="L18" i="17"/>
  <c r="L12" i="17"/>
  <c r="L14" i="17"/>
  <c r="L11" i="17"/>
  <c r="L10" i="17"/>
  <c r="L9" i="17"/>
  <c r="L13" i="17"/>
  <c r="L16" i="17"/>
  <c r="L15" i="17"/>
  <c r="G15" i="17"/>
  <c r="G16" i="17"/>
  <c r="G13" i="17"/>
  <c r="G19" i="17"/>
  <c r="G20" i="17"/>
  <c r="G9" i="17"/>
  <c r="G10" i="17"/>
  <c r="G11" i="17"/>
  <c r="G14" i="17"/>
  <c r="G12" i="17"/>
  <c r="G18" i="17"/>
  <c r="G17" i="17"/>
  <c r="G21" i="17"/>
  <c r="K9" i="16"/>
  <c r="F10" i="16"/>
  <c r="F12" i="16"/>
  <c r="F13" i="16"/>
  <c r="F9" i="16"/>
  <c r="N10" i="6"/>
  <c r="O10" i="6" s="1"/>
  <c r="N11" i="6"/>
  <c r="O11" i="6" s="1"/>
  <c r="N9" i="6"/>
  <c r="O9" i="6" s="1"/>
  <c r="N13" i="6"/>
  <c r="O13" i="6" s="1"/>
  <c r="M10" i="5"/>
  <c r="N10" i="5"/>
  <c r="O14" i="4"/>
  <c r="P14" i="4" s="1"/>
  <c r="O9" i="4"/>
  <c r="P9" i="4" s="1"/>
  <c r="O13" i="4"/>
  <c r="P13" i="4" s="1"/>
  <c r="O12" i="4"/>
  <c r="P12" i="4"/>
  <c r="O11" i="4"/>
  <c r="P11" i="4" s="1"/>
  <c r="O10" i="4"/>
  <c r="P10" i="4" s="1"/>
  <c r="I10" i="4"/>
  <c r="I11" i="4"/>
  <c r="I12" i="4"/>
  <c r="I13" i="4"/>
  <c r="I15" i="4"/>
  <c r="I9" i="4"/>
  <c r="I16" i="4"/>
  <c r="I17" i="4"/>
  <c r="I14" i="4"/>
  <c r="N12" i="6"/>
  <c r="O12" i="6" s="1"/>
  <c r="H12" i="6"/>
  <c r="H13" i="6"/>
  <c r="H9" i="6"/>
  <c r="H11" i="6"/>
  <c r="H10" i="6"/>
  <c r="M11" i="5"/>
  <c r="M9" i="5"/>
  <c r="G10" i="5"/>
  <c r="G9" i="5"/>
  <c r="G11" i="5"/>
  <c r="G12" i="5"/>
</calcChain>
</file>

<file path=xl/sharedStrings.xml><?xml version="1.0" encoding="utf-8"?>
<sst xmlns="http://schemas.openxmlformats.org/spreadsheetml/2006/main" count="1288" uniqueCount="222">
  <si>
    <t>60 m bėgimas moterims</t>
  </si>
  <si>
    <t>Finalas</t>
  </si>
  <si>
    <t>Atrankos bėg.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</si>
  <si>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</si>
  <si>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</si>
  <si>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</si>
  <si>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</si>
  <si>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</si>
  <si>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</si>
  <si>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</si>
  <si>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</si>
  <si>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</si>
  <si>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</si>
  <si>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</si>
  <si>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</si>
  <si>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</si>
  <si>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</si>
  <si>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</si>
  <si>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</si>
  <si>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JA</t>
  </si>
  <si>
    <t>V</t>
  </si>
  <si>
    <t>Gluosnė</t>
  </si>
  <si>
    <t>B2</t>
  </si>
  <si>
    <t>Šaltinis</t>
  </si>
  <si>
    <t>Monika</t>
  </si>
  <si>
    <t>Aželionytė</t>
  </si>
  <si>
    <t>Živilė</t>
  </si>
  <si>
    <t>Karoblienė</t>
  </si>
  <si>
    <t>B3</t>
  </si>
  <si>
    <t>Perkūnas</t>
  </si>
  <si>
    <t>Savarankiškai</t>
  </si>
  <si>
    <t>B2/3</t>
  </si>
  <si>
    <t>Parolimpietis</t>
  </si>
  <si>
    <t>Sveikata</t>
  </si>
  <si>
    <t>Dileta</t>
  </si>
  <si>
    <t>Aleknavičiūtė</t>
  </si>
  <si>
    <t>Šviesa</t>
  </si>
  <si>
    <t>Dangutė</t>
  </si>
  <si>
    <t>Skėrienė</t>
  </si>
  <si>
    <t>S.Sokolovas</t>
  </si>
  <si>
    <t>Vanda</t>
  </si>
  <si>
    <t>Vežbavičiūtė</t>
  </si>
  <si>
    <t>Goda</t>
  </si>
  <si>
    <t>B1</t>
  </si>
  <si>
    <t>60 m bėgimas vyrams</t>
  </si>
  <si>
    <t>Modestas</t>
  </si>
  <si>
    <t>Grauslys</t>
  </si>
  <si>
    <t>Petras</t>
  </si>
  <si>
    <t>Krapikas</t>
  </si>
  <si>
    <t>A.Buliuolis</t>
  </si>
  <si>
    <t>Vytautas</t>
  </si>
  <si>
    <t>Girnius</t>
  </si>
  <si>
    <t>Pranas</t>
  </si>
  <si>
    <t>Pliuška</t>
  </si>
  <si>
    <t>Žygimantas</t>
  </si>
  <si>
    <t>Matusevičius</t>
  </si>
  <si>
    <t>Jakubauskas</t>
  </si>
  <si>
    <t>Aivaras</t>
  </si>
  <si>
    <t>Miliauskas</t>
  </si>
  <si>
    <t>400 m bėgimas moterims</t>
  </si>
  <si>
    <t>Rezultatas</t>
  </si>
  <si>
    <t>400 m bėgimas vyrams</t>
  </si>
  <si>
    <t>Arvydas</t>
  </si>
  <si>
    <t>Markevičius</t>
  </si>
  <si>
    <t>1500 m bėgimas moterims</t>
  </si>
  <si>
    <t>1500 m bėgimas vyrams</t>
  </si>
  <si>
    <t>Povilas</t>
  </si>
  <si>
    <t>Kęstutis</t>
  </si>
  <si>
    <t>Bartkėnas</t>
  </si>
  <si>
    <t>Rutulio stūmimas moterims</t>
  </si>
  <si>
    <t>Bandymai</t>
  </si>
  <si>
    <t>Eilė</t>
  </si>
  <si>
    <t>Diana</t>
  </si>
  <si>
    <t>Bartkėnienė</t>
  </si>
  <si>
    <t>Oksana</t>
  </si>
  <si>
    <t>Dobravolskaja</t>
  </si>
  <si>
    <t>Rutulio stūmimas vyrams</t>
  </si>
  <si>
    <t>Simas</t>
  </si>
  <si>
    <t>Devainis</t>
  </si>
  <si>
    <t>Šuolis į aukštį moterims</t>
  </si>
  <si>
    <t>Aukštis</t>
  </si>
  <si>
    <t>Šuolis į aukštį vyrams</t>
  </si>
  <si>
    <t>Juozas</t>
  </si>
  <si>
    <t>SUAUGUSIŲJŲ LENGVOSIOS ATLETIKOS</t>
  </si>
  <si>
    <t>ATVIRASIS ŽIEMOS ČEMPIONATAS</t>
  </si>
  <si>
    <t xml:space="preserve"> </t>
  </si>
  <si>
    <r>
      <t xml:space="preserve">Kaunas, </t>
    </r>
    <r>
      <rPr>
        <sz val="12"/>
        <rFont val="Times New Roman"/>
        <family val="1"/>
        <charset val="186"/>
      </rPr>
      <t>LSU A.Stanislovaičio lengvosios atletikos maniežas</t>
    </r>
  </si>
  <si>
    <t>Varžybų vyriausiasis teisėjas</t>
  </si>
  <si>
    <t>NINA GEDGAUDIENĖ</t>
  </si>
  <si>
    <t>Varžybų vyriausioji sekretorė</t>
  </si>
  <si>
    <t>Girnienė</t>
  </si>
  <si>
    <t>Roma</t>
  </si>
  <si>
    <t>Įrankio svoris</t>
  </si>
  <si>
    <t>Rutulio stūmimas moterims veteranėms</t>
  </si>
  <si>
    <t>Trumpelis</t>
  </si>
  <si>
    <t>Edmundas</t>
  </si>
  <si>
    <t>Rutulio stūmimas vyrams veteranams</t>
  </si>
  <si>
    <t>Šuolis į tolį vyrams</t>
  </si>
  <si>
    <t>Šuolis į tolį moterims</t>
  </si>
  <si>
    <t>200 m bėgimas moterims</t>
  </si>
  <si>
    <t>200 m bėgimas vyrams</t>
  </si>
  <si>
    <t>800 m bėgimas moterims</t>
  </si>
  <si>
    <t>800 m bėgimas vyrams</t>
  </si>
  <si>
    <t>Balsys</t>
  </si>
  <si>
    <t>Linas</t>
  </si>
  <si>
    <t>3000 m bėgimas vyrams</t>
  </si>
  <si>
    <t>Roza</t>
  </si>
  <si>
    <t>Nemoliajeva</t>
  </si>
  <si>
    <t>Salomėja</t>
  </si>
  <si>
    <t>Pilipavičienė</t>
  </si>
  <si>
    <t>Urbonaitė</t>
  </si>
  <si>
    <t>Vėjas</t>
  </si>
  <si>
    <t>Denas</t>
  </si>
  <si>
    <t>Damskis</t>
  </si>
  <si>
    <t>Viktorija</t>
  </si>
  <si>
    <t>Andrej</t>
  </si>
  <si>
    <t>Konorev</t>
  </si>
  <si>
    <t>Martinavičius</t>
  </si>
  <si>
    <t>Ugnius</t>
  </si>
  <si>
    <t>Grigaitis</t>
  </si>
  <si>
    <t>Eigminas</t>
  </si>
  <si>
    <t>Karolina</t>
  </si>
  <si>
    <t>BIRUTĖ ZACHARIENĖ</t>
  </si>
  <si>
    <t>L. Balsys</t>
  </si>
  <si>
    <t>J.Burakovas</t>
  </si>
  <si>
    <t>Vitalija</t>
  </si>
  <si>
    <t>Vaičaitienė</t>
  </si>
  <si>
    <t>A.Miliauskas</t>
  </si>
  <si>
    <t>Daiva</t>
  </si>
  <si>
    <t>Mačiutienė</t>
  </si>
  <si>
    <t>Edvardas</t>
  </si>
  <si>
    <t>Medveckis</t>
  </si>
  <si>
    <t>Danielius</t>
  </si>
  <si>
    <t>Mikalauskas</t>
  </si>
  <si>
    <t>Osvaldas</t>
  </si>
  <si>
    <t>Kucavičius</t>
  </si>
  <si>
    <t>Tomas</t>
  </si>
  <si>
    <t>Žilinskas</t>
  </si>
  <si>
    <t>Takas</t>
  </si>
  <si>
    <t>Kilminta</t>
  </si>
  <si>
    <t>Timofejevaitė</t>
  </si>
  <si>
    <t>Evelina</t>
  </si>
  <si>
    <t>Raugaitė</t>
  </si>
  <si>
    <t>Aušra</t>
  </si>
  <si>
    <t>Remigijus</t>
  </si>
  <si>
    <t>Bagdonas</t>
  </si>
  <si>
    <t>Voiciukaitė</t>
  </si>
  <si>
    <t>5 kg.</t>
  </si>
  <si>
    <t>Rutulio stūmimas jaunimui</t>
  </si>
  <si>
    <t>Deimantė</t>
  </si>
  <si>
    <t>Andrijaitytė</t>
  </si>
  <si>
    <t>R. Bagdonas</t>
  </si>
  <si>
    <t>T.Nekrošaitė</t>
  </si>
  <si>
    <t>Violeta</t>
  </si>
  <si>
    <t>Juciūtė</t>
  </si>
  <si>
    <t>Samsonienė</t>
  </si>
  <si>
    <t>V. Ščevinskas, S.Sokolovas</t>
  </si>
  <si>
    <t>Kaunas, 2021-11-13</t>
  </si>
  <si>
    <t>Maksim</t>
  </si>
  <si>
    <t>Kanclež</t>
  </si>
  <si>
    <t>Edvinas</t>
  </si>
  <si>
    <t>Zinkevičius</t>
  </si>
  <si>
    <t>Kernius</t>
  </si>
  <si>
    <t>Simonas</t>
  </si>
  <si>
    <t>Žvirblis</t>
  </si>
  <si>
    <t>Ivan</t>
  </si>
  <si>
    <t>Bolšakov</t>
  </si>
  <si>
    <t>Nojus</t>
  </si>
  <si>
    <t>Vaicekauskas</t>
  </si>
  <si>
    <t xml:space="preserve">Deividas </t>
  </si>
  <si>
    <t>Andrius</t>
  </si>
  <si>
    <t>Kalvelis</t>
  </si>
  <si>
    <t>Stanislovas</t>
  </si>
  <si>
    <t>Stančiauskas</t>
  </si>
  <si>
    <t>2021 m. LIETUVOS AKLŲJŲ IR SILPNAREGIŲ LENGVOSIOS ATLETIKOS UŽDARŲ PATALPŲ ČEMPIONATAS</t>
  </si>
  <si>
    <t>Bareikienė</t>
  </si>
  <si>
    <t>Ramunė</t>
  </si>
  <si>
    <t>Butkevičienė</t>
  </si>
  <si>
    <t>Gitana</t>
  </si>
  <si>
    <t>Paslauskienė</t>
  </si>
  <si>
    <t>V.Ščevinskas</t>
  </si>
  <si>
    <t>Bareikis</t>
  </si>
  <si>
    <t>Maliukevičius</t>
  </si>
  <si>
    <t>Jurmantas</t>
  </si>
  <si>
    <t>Maselis</t>
  </si>
  <si>
    <t>b.k.</t>
  </si>
  <si>
    <t>Alfredas</t>
  </si>
  <si>
    <t>Bystrickis</t>
  </si>
  <si>
    <t>Arnoldas</t>
  </si>
  <si>
    <t>Januškevičius</t>
  </si>
  <si>
    <t>DNS</t>
  </si>
  <si>
    <t>Matas</t>
  </si>
  <si>
    <t>Steponavičius</t>
  </si>
  <si>
    <t>V. Šivinskas</t>
  </si>
  <si>
    <t>O</t>
  </si>
  <si>
    <t>XXX</t>
  </si>
  <si>
    <t>XXO</t>
  </si>
  <si>
    <t>DNF</t>
  </si>
  <si>
    <t>Vietaa</t>
  </si>
  <si>
    <t>x</t>
  </si>
  <si>
    <t>-</t>
  </si>
  <si>
    <t>NM</t>
  </si>
  <si>
    <t>XO</t>
  </si>
  <si>
    <t>XX-</t>
  </si>
  <si>
    <t>X--</t>
  </si>
  <si>
    <t>r</t>
  </si>
  <si>
    <t>6kg</t>
  </si>
  <si>
    <t>5kg</t>
  </si>
  <si>
    <t>Kaunas, 2021-11-14</t>
  </si>
  <si>
    <t>4kg</t>
  </si>
  <si>
    <t>3kg</t>
  </si>
  <si>
    <t>Danutė</t>
  </si>
  <si>
    <t>Šmidek</t>
  </si>
  <si>
    <t xml:space="preserve">  </t>
  </si>
  <si>
    <t>2021 M. LIETUVOS AKLŲJŲ IR SILPNAREGIŲ</t>
  </si>
  <si>
    <t>2021 m. lapkričio 13-14 d.</t>
  </si>
  <si>
    <t>X</t>
  </si>
  <si>
    <t>L. Balsys, D.Grigienė</t>
  </si>
  <si>
    <t>Vėjas, VMSC</t>
  </si>
  <si>
    <t>L. Balsys, D.Grigiėnė</t>
  </si>
  <si>
    <t>Šaltinis, VMSC</t>
  </si>
  <si>
    <t>D.Grigiėnė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</si>
</sst>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\-mm\-dd"/>
    <numFmt numFmtId="165" formatCode="yy"/>
    <numFmt numFmtId="166" formatCode="0.0000"/>
    <numFmt numFmtId="167" formatCode="m:ss.00"/>
    <numFmt numFmtId="168" formatCode="mm:ss.00"/>
    <numFmt numFmtId="169" formatCode="0.0"/>
    <numFmt numFmtId="170" formatCode="ss.00"/>
  </numFmts>
  <fonts count="4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7"/>
      <name val="Times New Roman"/>
      <family val="1"/>
      <charset val="186"/>
    </font>
    <font>
      <b/>
      <sz val="7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</font>
    <font>
      <sz val="6"/>
      <name val="Arial"/>
      <family val="2"/>
      <charset val="186"/>
    </font>
    <font>
      <sz val="6"/>
      <name val="Times New Roman"/>
      <family val="1"/>
      <charset val="186"/>
    </font>
    <font>
      <sz val="9"/>
      <name val="Times New Roman"/>
      <family val="1"/>
    </font>
    <font>
      <sz val="11"/>
      <name val="Arial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7" borderId="0" applyNumberFormat="0" applyBorder="0" applyAlignment="0" applyProtection="0"/>
    <xf numFmtId="0" fontId="26" fillId="11" borderId="0" applyNumberFormat="0" applyBorder="0" applyAlignment="0" applyProtection="0"/>
    <xf numFmtId="0" fontId="27" fillId="28" borderId="12" applyNumberFormat="0" applyAlignment="0" applyProtection="0"/>
    <xf numFmtId="0" fontId="28" fillId="29" borderId="13" applyNumberFormat="0" applyAlignment="0" applyProtection="0"/>
    <xf numFmtId="0" fontId="29" fillId="15" borderId="12" applyNumberFormat="0" applyAlignment="0" applyProtection="0"/>
    <xf numFmtId="0" fontId="2" fillId="0" borderId="0"/>
    <xf numFmtId="0" fontId="30" fillId="0" borderId="14" applyNumberFormat="0" applyFill="0" applyAlignment="0" applyProtection="0"/>
    <xf numFmtId="0" fontId="31" fillId="30" borderId="0" applyNumberFormat="0" applyBorder="0" applyAlignment="0" applyProtection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4" fillId="31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vertical="top" wrapText="1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right" wrapText="1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4" fillId="0" borderId="2" xfId="2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2" xfId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/>
    </xf>
    <xf numFmtId="165" fontId="13" fillId="0" borderId="8" xfId="1" applyNumberFormat="1" applyFont="1" applyFill="1" applyBorder="1" applyAlignment="1">
      <alignment horizontal="center" vertical="center"/>
    </xf>
    <xf numFmtId="49" fontId="14" fillId="0" borderId="8" xfId="1" applyNumberFormat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center" vertical="center"/>
    </xf>
    <xf numFmtId="166" fontId="16" fillId="0" borderId="8" xfId="1" applyNumberFormat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/>
    </xf>
    <xf numFmtId="0" fontId="3" fillId="0" borderId="0" xfId="3" applyFont="1" applyFill="1" applyAlignment="1">
      <alignment vertical="top" wrapText="1"/>
    </xf>
    <xf numFmtId="0" fontId="2" fillId="0" borderId="0" xfId="3" applyFont="1" applyFill="1"/>
    <xf numFmtId="0" fontId="2" fillId="0" borderId="0" xfId="3" applyFont="1" applyFill="1" applyAlignment="1">
      <alignment horizontal="right" wrapText="1"/>
    </xf>
    <xf numFmtId="0" fontId="2" fillId="0" borderId="0" xfId="3" applyFont="1" applyFill="1" applyAlignment="1">
      <alignment horizontal="left"/>
    </xf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2" fillId="0" borderId="8" xfId="3" applyFont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10" fillId="6" borderId="8" xfId="3" applyFont="1" applyFill="1" applyBorder="1" applyAlignment="1">
      <alignment horizontal="center" vertical="center"/>
    </xf>
    <xf numFmtId="0" fontId="20" fillId="0" borderId="8" xfId="3" applyFont="1" applyFill="1" applyBorder="1"/>
    <xf numFmtId="0" fontId="2" fillId="0" borderId="8" xfId="3" applyFont="1" applyFill="1" applyBorder="1"/>
    <xf numFmtId="2" fontId="6" fillId="0" borderId="8" xfId="3" applyNumberFormat="1" applyFont="1" applyFill="1" applyBorder="1" applyAlignment="1">
      <alignment horizontal="center" vertical="center"/>
    </xf>
    <xf numFmtId="2" fontId="2" fillId="0" borderId="8" xfId="3" applyNumberFormat="1" applyFont="1" applyFill="1" applyBorder="1" applyAlignment="1">
      <alignment horizontal="center" vertical="center"/>
    </xf>
    <xf numFmtId="0" fontId="2" fillId="0" borderId="0" xfId="3" applyFont="1"/>
    <xf numFmtId="0" fontId="3" fillId="0" borderId="0" xfId="3" applyFont="1" applyAlignment="1">
      <alignment vertical="top" wrapText="1"/>
    </xf>
    <xf numFmtId="0" fontId="3" fillId="0" borderId="0" xfId="3" applyFont="1" applyAlignment="1">
      <alignment horizontal="center" vertical="top" wrapText="1"/>
    </xf>
    <xf numFmtId="0" fontId="4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right" wrapText="1"/>
    </xf>
    <xf numFmtId="0" fontId="2" fillId="0" borderId="0" xfId="3" applyFont="1" applyAlignment="1">
      <alignment horizontal="center" wrapText="1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2" fillId="0" borderId="0" xfId="3" applyFont="1" applyBorder="1" applyAlignment="1">
      <alignment horizontal="center" vertical="center"/>
    </xf>
    <xf numFmtId="0" fontId="2" fillId="7" borderId="8" xfId="3" applyFont="1" applyFill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right" vertical="center"/>
    </xf>
    <xf numFmtId="0" fontId="11" fillId="0" borderId="4" xfId="3" applyFont="1" applyFill="1" applyBorder="1" applyAlignment="1">
      <alignment horizontal="left" vertical="center"/>
    </xf>
    <xf numFmtId="164" fontId="12" fillId="0" borderId="8" xfId="3" applyNumberFormat="1" applyFont="1" applyBorder="1" applyAlignment="1">
      <alignment horizontal="center" vertical="center"/>
    </xf>
    <xf numFmtId="165" fontId="13" fillId="0" borderId="8" xfId="3" applyNumberFormat="1" applyFont="1" applyBorder="1" applyAlignment="1">
      <alignment horizontal="center" vertical="center"/>
    </xf>
    <xf numFmtId="49" fontId="14" fillId="0" borderId="8" xfId="3" applyNumberFormat="1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center" vertical="center"/>
    </xf>
    <xf numFmtId="0" fontId="16" fillId="0" borderId="8" xfId="3" applyNumberFormat="1" applyFont="1" applyBorder="1" applyAlignment="1">
      <alignment horizontal="center" vertical="center"/>
    </xf>
    <xf numFmtId="167" fontId="6" fillId="0" borderId="8" xfId="3" applyNumberFormat="1" applyFont="1" applyBorder="1" applyAlignment="1">
      <alignment horizontal="center" vertical="center"/>
    </xf>
    <xf numFmtId="167" fontId="4" fillId="0" borderId="8" xfId="3" applyNumberFormat="1" applyFont="1" applyBorder="1" applyAlignment="1">
      <alignment horizontal="center" vertical="center"/>
    </xf>
    <xf numFmtId="167" fontId="10" fillId="0" borderId="8" xfId="3" applyNumberFormat="1" applyFont="1" applyBorder="1" applyAlignment="1">
      <alignment horizontal="left" vertical="center"/>
    </xf>
    <xf numFmtId="0" fontId="2" fillId="0" borderId="0" xfId="3" applyFont="1" applyAlignment="1">
      <alignment horizontal="center"/>
    </xf>
    <xf numFmtId="0" fontId="6" fillId="0" borderId="8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8" borderId="0" xfId="3" applyFont="1" applyFill="1"/>
    <xf numFmtId="0" fontId="2" fillId="0" borderId="0" xfId="4" applyFont="1"/>
    <xf numFmtId="0" fontId="21" fillId="0" borderId="0" xfId="4" applyFont="1" applyAlignment="1">
      <alignment vertical="top" wrapText="1"/>
    </xf>
    <xf numFmtId="0" fontId="2" fillId="0" borderId="0" xfId="4" applyFont="1" applyAlignment="1">
      <alignment horizontal="right" wrapText="1"/>
    </xf>
    <xf numFmtId="0" fontId="2" fillId="0" borderId="0" xfId="4" applyFont="1" applyAlignment="1">
      <alignment horizontal="left"/>
    </xf>
    <xf numFmtId="0" fontId="2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0" fillId="6" borderId="8" xfId="4" applyFont="1" applyFill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right" vertical="center"/>
    </xf>
    <xf numFmtId="0" fontId="11" fillId="0" borderId="4" xfId="4" applyFont="1" applyFill="1" applyBorder="1" applyAlignment="1">
      <alignment horizontal="left" vertical="center"/>
    </xf>
    <xf numFmtId="165" fontId="13" fillId="0" borderId="8" xfId="4" applyNumberFormat="1" applyFont="1" applyBorder="1" applyAlignment="1">
      <alignment horizontal="center" vertical="center"/>
    </xf>
    <xf numFmtId="49" fontId="14" fillId="0" borderId="8" xfId="4" applyNumberFormat="1" applyFont="1" applyFill="1" applyBorder="1" applyAlignment="1">
      <alignment horizontal="left" vertical="center"/>
    </xf>
    <xf numFmtId="0" fontId="15" fillId="0" borderId="8" xfId="4" applyFont="1" applyFill="1" applyBorder="1" applyAlignment="1">
      <alignment horizontal="left" vertical="center"/>
    </xf>
    <xf numFmtId="0" fontId="15" fillId="0" borderId="8" xfId="4" applyFont="1" applyFill="1" applyBorder="1" applyAlignment="1">
      <alignment horizontal="center" vertical="center"/>
    </xf>
    <xf numFmtId="0" fontId="16" fillId="0" borderId="8" xfId="4" applyNumberFormat="1" applyFont="1" applyBorder="1" applyAlignment="1">
      <alignment horizontal="center" vertical="center"/>
    </xf>
    <xf numFmtId="167" fontId="6" fillId="5" borderId="8" xfId="4" applyNumberFormat="1" applyFont="1" applyFill="1" applyBorder="1" applyAlignment="1">
      <alignment horizontal="center" vertical="center"/>
    </xf>
    <xf numFmtId="167" fontId="4" fillId="0" borderId="8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21" fillId="0" borderId="0" xfId="4" applyFont="1" applyAlignment="1">
      <alignment horizontal="center" vertical="top" wrapText="1"/>
    </xf>
    <xf numFmtId="0" fontId="2" fillId="0" borderId="0" xfId="4" applyFont="1" applyFill="1"/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center"/>
    </xf>
    <xf numFmtId="0" fontId="2" fillId="7" borderId="8" xfId="4" applyFont="1" applyFill="1" applyBorder="1" applyAlignment="1">
      <alignment horizontal="center" vertical="center"/>
    </xf>
    <xf numFmtId="164" fontId="12" fillId="0" borderId="8" xfId="4" applyNumberFormat="1" applyFont="1" applyBorder="1" applyAlignment="1">
      <alignment horizontal="center" vertical="center"/>
    </xf>
    <xf numFmtId="167" fontId="4" fillId="0" borderId="8" xfId="4" applyNumberFormat="1" applyFont="1" applyBorder="1" applyAlignment="1">
      <alignment horizontal="center" vertical="center"/>
    </xf>
    <xf numFmtId="0" fontId="2" fillId="9" borderId="0" xfId="4" applyFont="1" applyFill="1"/>
    <xf numFmtId="0" fontId="2" fillId="0" borderId="0" xfId="4" applyFont="1" applyAlignment="1">
      <alignment horizontal="center"/>
    </xf>
    <xf numFmtId="0" fontId="21" fillId="0" borderId="0" xfId="3" applyFont="1" applyAlignment="1">
      <alignment vertical="top" wrapText="1"/>
    </xf>
    <xf numFmtId="0" fontId="22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4" fillId="0" borderId="0" xfId="4" applyFont="1"/>
    <xf numFmtId="0" fontId="3" fillId="0" borderId="0" xfId="4" applyFont="1" applyAlignment="1">
      <alignment vertical="top" wrapText="1"/>
    </xf>
    <xf numFmtId="0" fontId="4" fillId="0" borderId="0" xfId="4" applyFont="1" applyAlignment="1">
      <alignment horizontal="right" wrapText="1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6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2" fontId="9" fillId="0" borderId="9" xfId="4" applyNumberFormat="1" applyFont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left" vertical="center"/>
    </xf>
    <xf numFmtId="0" fontId="10" fillId="0" borderId="20" xfId="44" applyFont="1" applyBorder="1"/>
    <xf numFmtId="0" fontId="10" fillId="0" borderId="0" xfId="44" applyFont="1"/>
    <xf numFmtId="0" fontId="35" fillId="0" borderId="0" xfId="44" applyFont="1"/>
    <xf numFmtId="0" fontId="36" fillId="0" borderId="0" xfId="44" applyFont="1"/>
    <xf numFmtId="0" fontId="37" fillId="0" borderId="0" xfId="44" applyFont="1"/>
    <xf numFmtId="0" fontId="10" fillId="0" borderId="18" xfId="44" applyFont="1" applyBorder="1"/>
    <xf numFmtId="0" fontId="10" fillId="0" borderId="0" xfId="44" applyFont="1" applyBorder="1"/>
    <xf numFmtId="0" fontId="38" fillId="0" borderId="0" xfId="44" applyFont="1"/>
    <xf numFmtId="49" fontId="35" fillId="0" borderId="0" xfId="44" applyNumberFormat="1" applyFont="1"/>
    <xf numFmtId="0" fontId="10" fillId="0" borderId="1" xfId="44" applyFont="1" applyBorder="1"/>
    <xf numFmtId="0" fontId="10" fillId="0" borderId="9" xfId="44" applyFont="1" applyBorder="1"/>
    <xf numFmtId="0" fontId="14" fillId="0" borderId="0" xfId="44" applyFont="1"/>
    <xf numFmtId="0" fontId="2" fillId="0" borderId="0" xfId="37" applyFont="1"/>
    <xf numFmtId="0" fontId="21" fillId="0" borderId="0" xfId="37" applyFont="1" applyAlignment="1">
      <alignment vertical="top" wrapText="1"/>
    </xf>
    <xf numFmtId="2" fontId="2" fillId="0" borderId="0" xfId="4" applyNumberFormat="1" applyFont="1" applyAlignment="1">
      <alignment vertical="center"/>
    </xf>
    <xf numFmtId="2" fontId="15" fillId="0" borderId="8" xfId="4" applyNumberFormat="1" applyFont="1" applyFill="1" applyBorder="1" applyAlignment="1">
      <alignment horizontal="left" vertical="center"/>
    </xf>
    <xf numFmtId="2" fontId="16" fillId="0" borderId="8" xfId="4" applyNumberFormat="1" applyFont="1" applyFill="1" applyBorder="1" applyAlignment="1">
      <alignment horizontal="center" vertical="center"/>
    </xf>
    <xf numFmtId="1" fontId="16" fillId="0" borderId="8" xfId="4" applyNumberFormat="1" applyFont="1" applyFill="1" applyBorder="1" applyAlignment="1">
      <alignment horizontal="center" vertical="center"/>
    </xf>
    <xf numFmtId="166" fontId="16" fillId="0" borderId="8" xfId="4" applyNumberFormat="1" applyFont="1" applyFill="1" applyBorder="1" applyAlignment="1">
      <alignment horizontal="center" vertical="center"/>
    </xf>
    <xf numFmtId="165" fontId="13" fillId="0" borderId="8" xfId="4" applyNumberFormat="1" applyFont="1" applyFill="1" applyBorder="1" applyAlignment="1">
      <alignment horizontal="center" vertical="center"/>
    </xf>
    <xf numFmtId="164" fontId="12" fillId="0" borderId="8" xfId="4" applyNumberFormat="1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2" fillId="3" borderId="8" xfId="4" applyFill="1" applyBorder="1" applyAlignment="1">
      <alignment horizontal="center" vertical="center"/>
    </xf>
    <xf numFmtId="2" fontId="2" fillId="0" borderId="8" xfId="4" applyNumberFormat="1" applyFont="1" applyBorder="1" applyAlignment="1">
      <alignment horizontal="center" vertical="center"/>
    </xf>
    <xf numFmtId="2" fontId="6" fillId="0" borderId="8" xfId="4" applyNumberFormat="1" applyFont="1" applyBorder="1" applyAlignment="1">
      <alignment horizontal="center" vertical="center"/>
    </xf>
    <xf numFmtId="2" fontId="2" fillId="0" borderId="0" xfId="4" applyNumberFormat="1" applyFont="1"/>
    <xf numFmtId="0" fontId="2" fillId="0" borderId="0" xfId="4" applyFont="1" applyFill="1" applyAlignment="1">
      <alignment vertical="center"/>
    </xf>
    <xf numFmtId="167" fontId="10" fillId="0" borderId="8" xfId="4" applyNumberFormat="1" applyFont="1" applyFill="1" applyBorder="1" applyAlignment="1">
      <alignment horizontal="left" vertical="center"/>
    </xf>
    <xf numFmtId="0" fontId="7" fillId="0" borderId="8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2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0" xfId="4" applyNumberFormat="1" applyFont="1" applyAlignment="1">
      <alignment horizontal="right" wrapText="1"/>
    </xf>
    <xf numFmtId="2" fontId="3" fillId="0" borderId="0" xfId="4" applyNumberFormat="1" applyFont="1" applyAlignment="1">
      <alignment vertical="top" wrapText="1"/>
    </xf>
    <xf numFmtId="0" fontId="3" fillId="0" borderId="0" xfId="4" applyFont="1" applyAlignment="1">
      <alignment horizontal="center" vertical="top" wrapText="1"/>
    </xf>
    <xf numFmtId="167" fontId="6" fillId="0" borderId="8" xfId="4" applyNumberFormat="1" applyFont="1" applyBorder="1" applyAlignment="1">
      <alignment horizontal="center" vertical="center"/>
    </xf>
    <xf numFmtId="164" fontId="12" fillId="0" borderId="8" xfId="4" applyNumberFormat="1" applyFont="1" applyBorder="1" applyAlignment="1">
      <alignment horizontal="right" vertical="center"/>
    </xf>
    <xf numFmtId="167" fontId="2" fillId="0" borderId="0" xfId="4" applyNumberFormat="1" applyFont="1"/>
    <xf numFmtId="167" fontId="2" fillId="0" borderId="0" xfId="4" applyNumberFormat="1" applyFont="1" applyAlignment="1">
      <alignment vertical="center"/>
    </xf>
    <xf numFmtId="167" fontId="2" fillId="0" borderId="0" xfId="4" applyNumberFormat="1" applyFont="1" applyAlignment="1">
      <alignment horizontal="right" wrapText="1"/>
    </xf>
    <xf numFmtId="167" fontId="3" fillId="0" borderId="0" xfId="4" applyNumberFormat="1" applyFont="1" applyAlignment="1">
      <alignment vertical="top" wrapText="1"/>
    </xf>
    <xf numFmtId="168" fontId="2" fillId="0" borderId="0" xfId="4" applyNumberFormat="1" applyFont="1"/>
    <xf numFmtId="168" fontId="2" fillId="0" borderId="0" xfId="4" applyNumberFormat="1" applyFont="1" applyBorder="1" applyAlignment="1">
      <alignment horizontal="center" vertical="center"/>
    </xf>
    <xf numFmtId="168" fontId="2" fillId="0" borderId="0" xfId="4" applyNumberFormat="1" applyFont="1" applyAlignment="1">
      <alignment vertical="center"/>
    </xf>
    <xf numFmtId="168" fontId="2" fillId="0" borderId="0" xfId="4" applyNumberFormat="1" applyFont="1" applyAlignment="1">
      <alignment horizontal="right" wrapText="1"/>
    </xf>
    <xf numFmtId="168" fontId="3" fillId="0" borderId="0" xfId="4" applyNumberFormat="1" applyFont="1" applyAlignment="1">
      <alignment vertical="top" wrapText="1"/>
    </xf>
    <xf numFmtId="168" fontId="6" fillId="0" borderId="8" xfId="4" applyNumberFormat="1" applyFont="1" applyBorder="1" applyAlignment="1">
      <alignment horizontal="center" vertical="center"/>
    </xf>
    <xf numFmtId="1" fontId="21" fillId="0" borderId="8" xfId="4" applyNumberFormat="1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1" fontId="33" fillId="0" borderId="8" xfId="4" applyNumberFormat="1" applyFont="1" applyBorder="1" applyAlignment="1">
      <alignment horizontal="center" vertical="center"/>
    </xf>
    <xf numFmtId="1" fontId="34" fillId="0" borderId="8" xfId="4" applyNumberFormat="1" applyFont="1" applyBorder="1" applyAlignment="1">
      <alignment horizontal="center" vertical="center"/>
    </xf>
    <xf numFmtId="2" fontId="4" fillId="0" borderId="8" xfId="4" applyNumberFormat="1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 wrapText="1"/>
    </xf>
    <xf numFmtId="167" fontId="6" fillId="0" borderId="8" xfId="4" applyNumberFormat="1" applyFont="1" applyFill="1" applyBorder="1" applyAlignment="1">
      <alignment horizontal="center" vertical="center"/>
    </xf>
    <xf numFmtId="0" fontId="4" fillId="0" borderId="0" xfId="43" applyFont="1" applyFill="1" applyAlignment="1">
      <alignment horizontal="left"/>
    </xf>
    <xf numFmtId="0" fontId="2" fillId="5" borderId="8" xfId="4" applyFill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left" vertical="center"/>
    </xf>
    <xf numFmtId="0" fontId="5" fillId="0" borderId="0" xfId="1" applyFont="1" applyFill="1"/>
    <xf numFmtId="0" fontId="17" fillId="0" borderId="8" xfId="4" applyFont="1" applyBorder="1" applyAlignment="1">
      <alignment horizontal="center" vertical="center"/>
    </xf>
    <xf numFmtId="0" fontId="2" fillId="0" borderId="8" xfId="3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23" fillId="0" borderId="9" xfId="3" applyFont="1" applyBorder="1" applyAlignment="1">
      <alignment horizontal="center" vertical="center" wrapText="1"/>
    </xf>
    <xf numFmtId="0" fontId="2" fillId="0" borderId="0" xfId="3"/>
    <xf numFmtId="0" fontId="2" fillId="0" borderId="0" xfId="3" applyAlignment="1">
      <alignment vertical="center"/>
    </xf>
    <xf numFmtId="2" fontId="16" fillId="0" borderId="8" xfId="3" applyNumberFormat="1" applyFont="1" applyBorder="1" applyAlignment="1">
      <alignment horizontal="left" vertical="center"/>
    </xf>
    <xf numFmtId="2" fontId="2" fillId="0" borderId="8" xfId="3" applyNumberFormat="1" applyBorder="1" applyAlignment="1">
      <alignment horizontal="center" vertical="center"/>
    </xf>
    <xf numFmtId="2" fontId="20" fillId="0" borderId="8" xfId="3" applyNumberFormat="1" applyFont="1" applyBorder="1" applyAlignment="1">
      <alignment horizontal="center" vertical="center"/>
    </xf>
    <xf numFmtId="2" fontId="16" fillId="0" borderId="8" xfId="3" applyNumberFormat="1" applyFont="1" applyBorder="1" applyAlignment="1">
      <alignment horizontal="center" vertical="center"/>
    </xf>
    <xf numFmtId="1" fontId="16" fillId="0" borderId="8" xfId="3" applyNumberFormat="1" applyFont="1" applyBorder="1" applyAlignment="1">
      <alignment horizontal="center" vertical="center"/>
    </xf>
    <xf numFmtId="169" fontId="19" fillId="0" borderId="8" xfId="3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left" vertical="center"/>
    </xf>
    <xf numFmtId="49" fontId="18" fillId="0" borderId="8" xfId="3" applyNumberFormat="1" applyFont="1" applyBorder="1" applyAlignment="1">
      <alignment horizontal="left" vertical="center"/>
    </xf>
    <xf numFmtId="164" fontId="17" fillId="0" borderId="8" xfId="3" applyNumberFormat="1" applyFont="1" applyBorder="1" applyAlignment="1">
      <alignment horizontal="center" vertical="center"/>
    </xf>
    <xf numFmtId="0" fontId="7" fillId="0" borderId="19" xfId="3" applyFont="1" applyBorder="1" applyAlignment="1">
      <alignment horizontal="left" vertical="center"/>
    </xf>
    <xf numFmtId="0" fontId="8" fillId="0" borderId="17" xfId="3" applyFont="1" applyBorder="1" applyAlignment="1">
      <alignment horizontal="right" vertical="center"/>
    </xf>
    <xf numFmtId="0" fontId="8" fillId="0" borderId="8" xfId="3" applyFont="1" applyBorder="1" applyAlignment="1">
      <alignment horizontal="center" vertical="center"/>
    </xf>
    <xf numFmtId="1" fontId="19" fillId="0" borderId="8" xfId="3" applyNumberFormat="1" applyFont="1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right" wrapText="1"/>
    </xf>
    <xf numFmtId="0" fontId="2" fillId="0" borderId="0" xfId="3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/>
    <xf numFmtId="0" fontId="19" fillId="0" borderId="8" xfId="3" applyFont="1" applyBorder="1" applyAlignment="1">
      <alignment horizontal="center" vertical="center"/>
    </xf>
    <xf numFmtId="2" fontId="43" fillId="0" borderId="8" xfId="3" applyNumberFormat="1" applyFont="1" applyBorder="1" applyAlignment="1">
      <alignment horizontal="left" vertical="center"/>
    </xf>
    <xf numFmtId="0" fontId="10" fillId="0" borderId="0" xfId="4" applyFont="1" applyAlignment="1">
      <alignment horizontal="center"/>
    </xf>
    <xf numFmtId="49" fontId="10" fillId="0" borderId="0" xfId="4" applyNumberFormat="1" applyFont="1" applyAlignment="1">
      <alignment horizontal="center"/>
    </xf>
    <xf numFmtId="0" fontId="15" fillId="0" borderId="8" xfId="4" applyFont="1" applyBorder="1" applyAlignment="1">
      <alignment horizontal="left" vertical="center"/>
    </xf>
    <xf numFmtId="0" fontId="15" fillId="0" borderId="8" xfId="4" applyFont="1" applyBorder="1" applyAlignment="1">
      <alignment horizontal="center" vertical="center"/>
    </xf>
    <xf numFmtId="0" fontId="11" fillId="0" borderId="19" xfId="4" applyFont="1" applyBorder="1" applyAlignment="1">
      <alignment horizontal="left" vertical="center"/>
    </xf>
    <xf numFmtId="0" fontId="10" fillId="0" borderId="17" xfId="4" applyFont="1" applyBorder="1" applyAlignment="1">
      <alignment horizontal="right" vertical="center"/>
    </xf>
    <xf numFmtId="0" fontId="10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wrapText="1"/>
    </xf>
    <xf numFmtId="0" fontId="2" fillId="0" borderId="9" xfId="4" applyFont="1" applyBorder="1" applyAlignment="1">
      <alignment horizontal="center" vertical="center"/>
    </xf>
    <xf numFmtId="0" fontId="1" fillId="0" borderId="0" xfId="46"/>
    <xf numFmtId="0" fontId="21" fillId="0" borderId="0" xfId="46" applyFont="1" applyAlignment="1">
      <alignment vertical="top" wrapText="1"/>
    </xf>
    <xf numFmtId="0" fontId="21" fillId="0" borderId="0" xfId="40" applyFont="1" applyAlignment="1">
      <alignment vertical="top" wrapText="1"/>
    </xf>
    <xf numFmtId="0" fontId="21" fillId="0" borderId="0" xfId="40" applyFont="1" applyAlignment="1">
      <alignment horizontal="center" vertical="top" wrapText="1"/>
    </xf>
    <xf numFmtId="0" fontId="1" fillId="0" borderId="0" xfId="40"/>
    <xf numFmtId="0" fontId="4" fillId="0" borderId="0" xfId="47" applyFont="1" applyAlignment="1">
      <alignment horizontal="left"/>
    </xf>
    <xf numFmtId="0" fontId="1" fillId="0" borderId="0" xfId="40" applyAlignment="1">
      <alignment horizontal="right" wrapText="1"/>
    </xf>
    <xf numFmtId="0" fontId="1" fillId="0" borderId="0" xfId="40" applyAlignment="1">
      <alignment horizontal="center" wrapText="1"/>
    </xf>
    <xf numFmtId="0" fontId="1" fillId="0" borderId="0" xfId="40" applyAlignment="1">
      <alignment horizontal="left"/>
    </xf>
    <xf numFmtId="0" fontId="1" fillId="0" borderId="0" xfId="40" applyAlignment="1">
      <alignment vertical="center"/>
    </xf>
    <xf numFmtId="0" fontId="22" fillId="0" borderId="0" xfId="40" applyFont="1" applyAlignment="1">
      <alignment vertical="center"/>
    </xf>
    <xf numFmtId="0" fontId="1" fillId="0" borderId="0" xfId="40" applyAlignment="1">
      <alignment horizontal="center" vertical="center"/>
    </xf>
    <xf numFmtId="0" fontId="20" fillId="0" borderId="0" xfId="40" applyFont="1" applyAlignment="1">
      <alignment vertical="center"/>
    </xf>
    <xf numFmtId="0" fontId="22" fillId="0" borderId="0" xfId="40" applyFont="1" applyAlignment="1">
      <alignment horizontal="center" vertical="center"/>
    </xf>
    <xf numFmtId="0" fontId="20" fillId="0" borderId="17" xfId="46" applyFont="1" applyBorder="1" applyAlignment="1">
      <alignment horizontal="center" vertical="center"/>
    </xf>
    <xf numFmtId="0" fontId="8" fillId="32" borderId="8" xfId="40" applyFont="1" applyFill="1" applyBorder="1" applyAlignment="1">
      <alignment horizontal="center" vertical="center"/>
    </xf>
    <xf numFmtId="0" fontId="23" fillId="0" borderId="9" xfId="40" applyFont="1" applyBorder="1" applyAlignment="1">
      <alignment horizontal="center" vertical="center" wrapText="1"/>
    </xf>
    <xf numFmtId="0" fontId="20" fillId="0" borderId="8" xfId="40" applyFont="1" applyBorder="1" applyAlignment="1">
      <alignment horizontal="center" vertical="center"/>
    </xf>
    <xf numFmtId="0" fontId="8" fillId="0" borderId="8" xfId="40" applyFont="1" applyBorder="1" applyAlignment="1">
      <alignment horizontal="center" vertical="center"/>
    </xf>
    <xf numFmtId="0" fontId="8" fillId="0" borderId="17" xfId="40" applyFont="1" applyBorder="1" applyAlignment="1">
      <alignment horizontal="right" vertical="center"/>
    </xf>
    <xf numFmtId="0" fontId="7" fillId="0" borderId="19" xfId="40" applyFont="1" applyBorder="1" applyAlignment="1">
      <alignment horizontal="left" vertical="center"/>
    </xf>
    <xf numFmtId="164" fontId="17" fillId="0" borderId="8" xfId="40" applyNumberFormat="1" applyFont="1" applyBorder="1" applyAlignment="1">
      <alignment horizontal="center" vertical="center"/>
    </xf>
    <xf numFmtId="165" fontId="13" fillId="0" borderId="8" xfId="40" applyNumberFormat="1" applyFont="1" applyBorder="1" applyAlignment="1">
      <alignment horizontal="center" vertical="center"/>
    </xf>
    <xf numFmtId="49" fontId="18" fillId="0" borderId="8" xfId="40" applyNumberFormat="1" applyFont="1" applyBorder="1" applyAlignment="1">
      <alignment horizontal="left" vertical="center"/>
    </xf>
    <xf numFmtId="0" fontId="19" fillId="0" borderId="8" xfId="40" applyFont="1" applyBorder="1" applyAlignment="1">
      <alignment horizontal="left" vertical="center"/>
    </xf>
    <xf numFmtId="0" fontId="19" fillId="0" borderId="8" xfId="40" applyFont="1" applyBorder="1" applyAlignment="1">
      <alignment horizontal="center" vertical="center"/>
    </xf>
    <xf numFmtId="166" fontId="19" fillId="0" borderId="8" xfId="40" applyNumberFormat="1" applyFont="1" applyBorder="1" applyAlignment="1">
      <alignment horizontal="center" vertical="center"/>
    </xf>
    <xf numFmtId="2" fontId="16" fillId="0" borderId="8" xfId="40" applyNumberFormat="1" applyFont="1" applyBorder="1" applyAlignment="1">
      <alignment horizontal="center" vertical="center"/>
    </xf>
    <xf numFmtId="1" fontId="16" fillId="0" borderId="8" xfId="40" applyNumberFormat="1" applyFont="1" applyBorder="1" applyAlignment="1">
      <alignment horizontal="center" vertical="center"/>
    </xf>
    <xf numFmtId="2" fontId="20" fillId="0" borderId="8" xfId="40" applyNumberFormat="1" applyFont="1" applyBorder="1" applyAlignment="1">
      <alignment horizontal="center" vertical="center"/>
    </xf>
    <xf numFmtId="2" fontId="1" fillId="0" borderId="8" xfId="40" applyNumberFormat="1" applyBorder="1" applyAlignment="1">
      <alignment horizontal="center" vertical="center"/>
    </xf>
    <xf numFmtId="2" fontId="19" fillId="0" borderId="8" xfId="40" applyNumberFormat="1" applyFont="1" applyBorder="1" applyAlignment="1">
      <alignment horizontal="left" vertical="center"/>
    </xf>
    <xf numFmtId="2" fontId="1" fillId="0" borderId="0" xfId="40" applyNumberFormat="1" applyAlignment="1">
      <alignment horizontal="center" vertical="center"/>
    </xf>
    <xf numFmtId="2" fontId="44" fillId="0" borderId="8" xfId="40" applyNumberFormat="1" applyFont="1" applyBorder="1" applyAlignment="1">
      <alignment horizontal="left" vertical="center"/>
    </xf>
    <xf numFmtId="0" fontId="1" fillId="0" borderId="0" xfId="40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21" fillId="0" borderId="0" xfId="46" applyFont="1" applyAlignment="1">
      <alignment horizontal="center" vertical="top" wrapText="1"/>
    </xf>
    <xf numFmtId="0" fontId="1" fillId="0" borderId="0" xfId="46" applyAlignment="1">
      <alignment horizontal="right" wrapText="1"/>
    </xf>
    <xf numFmtId="0" fontId="1" fillId="0" borderId="0" xfId="46" applyAlignment="1">
      <alignment horizontal="center" wrapText="1"/>
    </xf>
    <xf numFmtId="0" fontId="1" fillId="0" borderId="0" xfId="46" applyAlignment="1">
      <alignment horizontal="left"/>
    </xf>
    <xf numFmtId="0" fontId="1" fillId="0" borderId="0" xfId="46" applyAlignment="1">
      <alignment vertical="center"/>
    </xf>
    <xf numFmtId="0" fontId="22" fillId="0" borderId="0" xfId="46" applyFont="1" applyAlignment="1">
      <alignment vertical="center"/>
    </xf>
    <xf numFmtId="0" fontId="1" fillId="0" borderId="0" xfId="46" applyAlignment="1">
      <alignment horizontal="center" vertical="center"/>
    </xf>
    <xf numFmtId="0" fontId="20" fillId="0" borderId="0" xfId="46" applyFont="1" applyAlignment="1">
      <alignment vertical="center"/>
    </xf>
    <xf numFmtId="0" fontId="22" fillId="0" borderId="0" xfId="46" applyFont="1" applyAlignment="1">
      <alignment horizontal="center" vertical="center"/>
    </xf>
    <xf numFmtId="0" fontId="8" fillId="33" borderId="8" xfId="46" applyFont="1" applyFill="1" applyBorder="1" applyAlignment="1">
      <alignment horizontal="center" vertical="center"/>
    </xf>
    <xf numFmtId="0" fontId="23" fillId="0" borderId="9" xfId="46" applyFont="1" applyBorder="1" applyAlignment="1">
      <alignment horizontal="center" vertical="center" wrapText="1"/>
    </xf>
    <xf numFmtId="0" fontId="20" fillId="0" borderId="8" xfId="46" applyFont="1" applyBorder="1" applyAlignment="1">
      <alignment horizontal="center" vertical="center"/>
    </xf>
    <xf numFmtId="0" fontId="8" fillId="0" borderId="8" xfId="46" applyFont="1" applyBorder="1" applyAlignment="1">
      <alignment horizontal="center" vertical="center"/>
    </xf>
    <xf numFmtId="0" fontId="8" fillId="0" borderId="17" xfId="46" applyFont="1" applyBorder="1" applyAlignment="1">
      <alignment horizontal="right" vertical="center"/>
    </xf>
    <xf numFmtId="0" fontId="7" fillId="0" borderId="19" xfId="46" applyFont="1" applyBorder="1" applyAlignment="1">
      <alignment horizontal="left" vertical="center"/>
    </xf>
    <xf numFmtId="164" fontId="17" fillId="0" borderId="8" xfId="46" applyNumberFormat="1" applyFont="1" applyBorder="1" applyAlignment="1">
      <alignment horizontal="center" vertical="center"/>
    </xf>
    <xf numFmtId="165" fontId="13" fillId="0" borderId="8" xfId="46" applyNumberFormat="1" applyFont="1" applyBorder="1" applyAlignment="1">
      <alignment horizontal="center" vertical="center"/>
    </xf>
    <xf numFmtId="49" fontId="18" fillId="0" borderId="8" xfId="46" applyNumberFormat="1" applyFont="1" applyBorder="1" applyAlignment="1">
      <alignment horizontal="left" vertical="center"/>
    </xf>
    <xf numFmtId="0" fontId="19" fillId="0" borderId="8" xfId="46" applyFont="1" applyBorder="1" applyAlignment="1">
      <alignment horizontal="left" vertical="center"/>
    </xf>
    <xf numFmtId="0" fontId="19" fillId="0" borderId="8" xfId="46" applyFont="1" applyBorder="1" applyAlignment="1">
      <alignment horizontal="center" vertical="center"/>
    </xf>
    <xf numFmtId="166" fontId="19" fillId="0" borderId="8" xfId="46" applyNumberFormat="1" applyFont="1" applyBorder="1" applyAlignment="1">
      <alignment horizontal="center" vertical="center"/>
    </xf>
    <xf numFmtId="2" fontId="1" fillId="0" borderId="8" xfId="46" applyNumberFormat="1" applyBorder="1" applyAlignment="1">
      <alignment horizontal="center" vertical="center"/>
    </xf>
    <xf numFmtId="1" fontId="17" fillId="0" borderId="8" xfId="46" applyNumberFormat="1" applyFont="1" applyBorder="1" applyAlignment="1">
      <alignment horizontal="center" vertical="center"/>
    </xf>
    <xf numFmtId="2" fontId="19" fillId="0" borderId="8" xfId="46" applyNumberFormat="1" applyFont="1" applyBorder="1" applyAlignment="1">
      <alignment horizontal="left" vertical="center"/>
    </xf>
    <xf numFmtId="2" fontId="16" fillId="0" borderId="8" xfId="46" applyNumberFormat="1" applyFont="1" applyBorder="1" applyAlignment="1">
      <alignment horizontal="center" vertical="center"/>
    </xf>
    <xf numFmtId="0" fontId="20" fillId="0" borderId="0" xfId="46" applyFont="1" applyAlignment="1">
      <alignment horizontal="center" vertical="center"/>
    </xf>
    <xf numFmtId="0" fontId="8" fillId="0" borderId="0" xfId="46" applyFont="1" applyAlignment="1">
      <alignment horizontal="center" vertical="center"/>
    </xf>
    <xf numFmtId="0" fontId="8" fillId="0" borderId="0" xfId="46" applyFont="1" applyAlignment="1">
      <alignment horizontal="right" vertical="center"/>
    </xf>
    <xf numFmtId="0" fontId="7" fillId="0" borderId="0" xfId="46" applyFont="1" applyAlignment="1">
      <alignment horizontal="left" vertical="center"/>
    </xf>
    <xf numFmtId="164" fontId="17" fillId="0" borderId="0" xfId="46" applyNumberFormat="1" applyFont="1" applyAlignment="1">
      <alignment horizontal="center" vertical="center"/>
    </xf>
    <xf numFmtId="165" fontId="13" fillId="0" borderId="0" xfId="46" applyNumberFormat="1" applyFont="1" applyAlignment="1">
      <alignment horizontal="center" vertical="center"/>
    </xf>
    <xf numFmtId="49" fontId="18" fillId="0" borderId="0" xfId="46" applyNumberFormat="1" applyFont="1" applyAlignment="1">
      <alignment horizontal="left" vertical="center"/>
    </xf>
    <xf numFmtId="0" fontId="19" fillId="0" borderId="0" xfId="46" applyFont="1" applyAlignment="1">
      <alignment horizontal="left" vertical="center"/>
    </xf>
    <xf numFmtId="0" fontId="19" fillId="0" borderId="0" xfId="46" applyFont="1" applyAlignment="1">
      <alignment horizontal="center" vertical="center"/>
    </xf>
    <xf numFmtId="166" fontId="19" fillId="0" borderId="0" xfId="46" applyNumberFormat="1" applyFont="1" applyAlignment="1">
      <alignment horizontal="center" vertical="center"/>
    </xf>
    <xf numFmtId="2" fontId="1" fillId="0" borderId="0" xfId="46" applyNumberFormat="1" applyAlignment="1">
      <alignment horizontal="center" vertical="center"/>
    </xf>
    <xf numFmtId="1" fontId="17" fillId="0" borderId="0" xfId="46" applyNumberFormat="1" applyFont="1" applyAlignment="1">
      <alignment horizontal="center" vertical="center"/>
    </xf>
    <xf numFmtId="2" fontId="19" fillId="0" borderId="0" xfId="46" applyNumberFormat="1" applyFont="1" applyAlignment="1">
      <alignment horizontal="left" vertical="center"/>
    </xf>
    <xf numFmtId="2" fontId="16" fillId="0" borderId="0" xfId="46" applyNumberFormat="1" applyFont="1" applyAlignment="1">
      <alignment horizontal="center" vertical="center"/>
    </xf>
    <xf numFmtId="0" fontId="1" fillId="0" borderId="0" xfId="46" applyAlignment="1">
      <alignment horizontal="center"/>
    </xf>
    <xf numFmtId="167" fontId="45" fillId="0" borderId="8" xfId="4" applyNumberFormat="1" applyFont="1" applyFill="1" applyBorder="1" applyAlignment="1">
      <alignment horizontal="left" vertical="center"/>
    </xf>
    <xf numFmtId="0" fontId="1" fillId="0" borderId="0" xfId="49"/>
    <xf numFmtId="0" fontId="3" fillId="0" borderId="0" xfId="49" applyFont="1" applyAlignment="1">
      <alignment vertical="top" wrapText="1"/>
    </xf>
    <xf numFmtId="0" fontId="1" fillId="0" borderId="0" xfId="49" applyAlignment="1">
      <alignment horizontal="right" wrapText="1"/>
    </xf>
    <xf numFmtId="0" fontId="1" fillId="0" borderId="0" xfId="49" applyAlignment="1">
      <alignment horizontal="left"/>
    </xf>
    <xf numFmtId="0" fontId="1" fillId="0" borderId="0" xfId="49" applyAlignment="1">
      <alignment vertical="center"/>
    </xf>
    <xf numFmtId="0" fontId="5" fillId="0" borderId="0" xfId="49" applyFont="1" applyAlignment="1">
      <alignment vertical="center"/>
    </xf>
    <xf numFmtId="0" fontId="6" fillId="0" borderId="0" xfId="49" applyFont="1" applyAlignment="1">
      <alignment vertical="center"/>
    </xf>
    <xf numFmtId="0" fontId="1" fillId="0" borderId="0" xfId="49" applyAlignment="1">
      <alignment horizontal="center" vertical="center"/>
    </xf>
    <xf numFmtId="0" fontId="1" fillId="0" borderId="8" xfId="49" applyBorder="1" applyAlignment="1">
      <alignment horizontal="center" vertical="center"/>
    </xf>
    <xf numFmtId="0" fontId="10" fillId="2" borderId="8" xfId="49" applyFont="1" applyFill="1" applyBorder="1" applyAlignment="1">
      <alignment horizontal="center" vertical="center"/>
    </xf>
    <xf numFmtId="0" fontId="1" fillId="3" borderId="8" xfId="49" applyFill="1" applyBorder="1" applyAlignment="1">
      <alignment horizontal="center" vertical="center"/>
    </xf>
    <xf numFmtId="0" fontId="10" fillId="6" borderId="8" xfId="49" applyFont="1" applyFill="1" applyBorder="1" applyAlignment="1">
      <alignment horizontal="center" vertical="center"/>
    </xf>
    <xf numFmtId="0" fontId="9" fillId="0" borderId="9" xfId="49" applyFont="1" applyBorder="1" applyAlignment="1">
      <alignment horizontal="center" vertical="center" wrapText="1"/>
    </xf>
    <xf numFmtId="0" fontId="17" fillId="0" borderId="9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/>
    </xf>
    <xf numFmtId="0" fontId="1" fillId="5" borderId="8" xfId="49" applyFill="1" applyBorder="1" applyAlignment="1">
      <alignment horizontal="center" vertical="center"/>
    </xf>
    <xf numFmtId="0" fontId="10" fillId="0" borderId="8" xfId="49" applyFont="1" applyBorder="1" applyAlignment="1">
      <alignment horizontal="center" vertical="center"/>
    </xf>
    <xf numFmtId="0" fontId="10" fillId="0" borderId="17" xfId="49" applyFont="1" applyBorder="1" applyAlignment="1">
      <alignment horizontal="right" vertical="center"/>
    </xf>
    <xf numFmtId="0" fontId="11" fillId="0" borderId="19" xfId="49" applyFont="1" applyBorder="1" applyAlignment="1">
      <alignment horizontal="left" vertical="center"/>
    </xf>
    <xf numFmtId="164" fontId="12" fillId="0" borderId="8" xfId="49" applyNumberFormat="1" applyFont="1" applyBorder="1" applyAlignment="1">
      <alignment horizontal="center" vertical="center"/>
    </xf>
    <xf numFmtId="165" fontId="13" fillId="0" borderId="8" xfId="49" applyNumberFormat="1" applyFont="1" applyBorder="1" applyAlignment="1">
      <alignment horizontal="center" vertical="center"/>
    </xf>
    <xf numFmtId="49" fontId="14" fillId="0" borderId="8" xfId="49" applyNumberFormat="1" applyFont="1" applyBorder="1" applyAlignment="1">
      <alignment horizontal="left" vertical="center"/>
    </xf>
    <xf numFmtId="0" fontId="15" fillId="0" borderId="8" xfId="49" applyFont="1" applyBorder="1" applyAlignment="1">
      <alignment horizontal="left" vertical="center"/>
    </xf>
    <xf numFmtId="0" fontId="15" fillId="0" borderId="8" xfId="49" applyFont="1" applyBorder="1" applyAlignment="1">
      <alignment horizontal="center" vertical="center"/>
    </xf>
    <xf numFmtId="166" fontId="16" fillId="0" borderId="8" xfId="49" applyNumberFormat="1" applyFont="1" applyBorder="1" applyAlignment="1">
      <alignment horizontal="center" vertical="center"/>
    </xf>
    <xf numFmtId="2" fontId="16" fillId="0" borderId="8" xfId="49" applyNumberFormat="1" applyFont="1" applyBorder="1" applyAlignment="1">
      <alignment horizontal="center" vertical="center"/>
    </xf>
    <xf numFmtId="1" fontId="16" fillId="0" borderId="8" xfId="49" applyNumberFormat="1" applyFont="1" applyBorder="1" applyAlignment="1">
      <alignment horizontal="center" vertical="center"/>
    </xf>
    <xf numFmtId="2" fontId="6" fillId="0" borderId="8" xfId="49" applyNumberFormat="1" applyFont="1" applyBorder="1" applyAlignment="1">
      <alignment horizontal="center" vertical="center"/>
    </xf>
    <xf numFmtId="2" fontId="1" fillId="0" borderId="8" xfId="49" applyNumberFormat="1" applyBorder="1" applyAlignment="1">
      <alignment horizontal="center" vertical="center"/>
    </xf>
    <xf numFmtId="2" fontId="15" fillId="0" borderId="8" xfId="49" applyNumberFormat="1" applyFont="1" applyBorder="1" applyAlignment="1">
      <alignment horizontal="left" vertical="center"/>
    </xf>
    <xf numFmtId="1" fontId="46" fillId="0" borderId="8" xfId="4" applyNumberFormat="1" applyFont="1" applyBorder="1" applyAlignment="1">
      <alignment horizontal="center" vertical="center"/>
    </xf>
    <xf numFmtId="170" fontId="6" fillId="0" borderId="8" xfId="3" applyNumberFormat="1" applyFont="1" applyBorder="1" applyAlignment="1">
      <alignment horizontal="center" vertical="center"/>
    </xf>
    <xf numFmtId="170" fontId="4" fillId="0" borderId="8" xfId="3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right" vertical="center"/>
    </xf>
    <xf numFmtId="0" fontId="9" fillId="0" borderId="10" xfId="3" applyFont="1" applyFill="1" applyBorder="1" applyAlignment="1">
      <alignment horizontal="right" vertical="center"/>
    </xf>
    <xf numFmtId="0" fontId="9" fillId="0" borderId="7" xfId="3" applyFont="1" applyFill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9" fillId="0" borderId="5" xfId="3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9" fillId="0" borderId="16" xfId="4" applyFont="1" applyBorder="1" applyAlignment="1">
      <alignment vertical="center"/>
    </xf>
    <xf numFmtId="0" fontId="9" fillId="0" borderId="9" xfId="4" applyFont="1" applyBorder="1" applyAlignment="1">
      <alignment vertical="center"/>
    </xf>
    <xf numFmtId="2" fontId="9" fillId="0" borderId="8" xfId="4" applyNumberFormat="1" applyFont="1" applyBorder="1" applyAlignment="1">
      <alignment horizontal="center" vertical="center"/>
    </xf>
    <xf numFmtId="2" fontId="9" fillId="0" borderId="8" xfId="4" applyNumberFormat="1" applyFont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6" xfId="4" applyFont="1" applyBorder="1" applyAlignment="1">
      <alignment horizontal="right" vertical="center"/>
    </xf>
    <xf numFmtId="0" fontId="9" fillId="0" borderId="10" xfId="4" applyFont="1" applyBorder="1" applyAlignment="1">
      <alignment horizontal="right" vertical="center"/>
    </xf>
    <xf numFmtId="0" fontId="9" fillId="0" borderId="7" xfId="4" applyFont="1" applyBorder="1" applyAlignment="1">
      <alignment vertical="center"/>
    </xf>
    <xf numFmtId="0" fontId="9" fillId="0" borderId="11" xfId="4" applyFont="1" applyBorder="1" applyAlignment="1">
      <alignment vertical="center"/>
    </xf>
    <xf numFmtId="0" fontId="9" fillId="0" borderId="16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6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7" xfId="3" applyFont="1" applyBorder="1" applyAlignment="1">
      <alignment vertical="center"/>
    </xf>
    <xf numFmtId="0" fontId="9" fillId="0" borderId="11" xfId="3" applyFont="1" applyBorder="1" applyAlignment="1">
      <alignment vertical="center"/>
    </xf>
    <xf numFmtId="0" fontId="9" fillId="0" borderId="8" xfId="3" applyFont="1" applyBorder="1" applyAlignment="1">
      <alignment horizontal="center" vertical="center" wrapText="1"/>
    </xf>
    <xf numFmtId="0" fontId="9" fillId="0" borderId="5" xfId="3" applyFont="1" applyBorder="1" applyAlignment="1">
      <alignment vertical="center"/>
    </xf>
    <xf numFmtId="0" fontId="9" fillId="0" borderId="9" xfId="3" applyFont="1" applyBorder="1" applyAlignment="1">
      <alignment vertical="center"/>
    </xf>
    <xf numFmtId="0" fontId="9" fillId="0" borderId="8" xfId="3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167" fontId="9" fillId="0" borderId="16" xfId="4" applyNumberFormat="1" applyFont="1" applyBorder="1" applyAlignment="1">
      <alignment horizontal="center" vertical="center"/>
    </xf>
    <xf numFmtId="167" fontId="9" fillId="0" borderId="9" xfId="4" applyNumberFormat="1" applyFont="1" applyBorder="1" applyAlignment="1">
      <alignment horizontal="center" vertical="center"/>
    </xf>
    <xf numFmtId="167" fontId="9" fillId="0" borderId="16" xfId="4" applyNumberFormat="1" applyFont="1" applyBorder="1" applyAlignment="1">
      <alignment horizontal="center" vertical="center" wrapText="1"/>
    </xf>
    <xf numFmtId="167" fontId="9" fillId="0" borderId="9" xfId="4" applyNumberFormat="1" applyFont="1" applyBorder="1" applyAlignment="1">
      <alignment horizontal="center" vertical="center" wrapText="1"/>
    </xf>
    <xf numFmtId="167" fontId="9" fillId="0" borderId="8" xfId="4" applyNumberFormat="1" applyFont="1" applyBorder="1" applyAlignment="1">
      <alignment horizontal="center" vertical="center"/>
    </xf>
    <xf numFmtId="167" fontId="9" fillId="0" borderId="8" xfId="4" applyNumberFormat="1" applyFont="1" applyBorder="1" applyAlignment="1">
      <alignment horizontal="center" vertical="center" wrapText="1"/>
    </xf>
    <xf numFmtId="0" fontId="23" fillId="0" borderId="5" xfId="4" applyFont="1" applyBorder="1" applyAlignment="1">
      <alignment vertical="center"/>
    </xf>
    <xf numFmtId="0" fontId="23" fillId="0" borderId="9" xfId="4" applyFont="1" applyBorder="1" applyAlignment="1">
      <alignment vertical="center"/>
    </xf>
    <xf numFmtId="0" fontId="20" fillId="0" borderId="2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23" fillId="0" borderId="6" xfId="4" applyFont="1" applyBorder="1" applyAlignment="1">
      <alignment horizontal="right" vertical="center"/>
    </xf>
    <xf numFmtId="0" fontId="23" fillId="0" borderId="10" xfId="4" applyFont="1" applyBorder="1" applyAlignment="1">
      <alignment horizontal="right" vertical="center"/>
    </xf>
    <xf numFmtId="0" fontId="23" fillId="0" borderId="7" xfId="4" applyFont="1" applyBorder="1" applyAlignment="1">
      <alignment vertical="center"/>
    </xf>
    <xf numFmtId="0" fontId="23" fillId="0" borderId="11" xfId="4" applyFont="1" applyBorder="1" applyAlignment="1">
      <alignment vertical="center"/>
    </xf>
    <xf numFmtId="0" fontId="23" fillId="0" borderId="5" xfId="4" applyFont="1" applyBorder="1" applyAlignment="1">
      <alignment horizontal="center" vertical="center" wrapText="1"/>
    </xf>
    <xf numFmtId="0" fontId="23" fillId="0" borderId="9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/>
    </xf>
    <xf numFmtId="168" fontId="9" fillId="0" borderId="8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/>
    </xf>
    <xf numFmtId="0" fontId="23" fillId="0" borderId="16" xfId="4" applyFont="1" applyBorder="1" applyAlignment="1">
      <alignment horizontal="center" vertical="center" wrapText="1"/>
    </xf>
    <xf numFmtId="0" fontId="9" fillId="0" borderId="16" xfId="49" applyFont="1" applyBorder="1" applyAlignment="1">
      <alignment vertical="center"/>
    </xf>
    <xf numFmtId="0" fontId="9" fillId="0" borderId="9" xfId="49" applyFont="1" applyBorder="1" applyAlignment="1">
      <alignment vertical="center"/>
    </xf>
    <xf numFmtId="0" fontId="6" fillId="0" borderId="17" xfId="49" applyFont="1" applyBorder="1" applyAlignment="1">
      <alignment horizontal="center" vertical="center"/>
    </xf>
    <xf numFmtId="0" fontId="6" fillId="0" borderId="18" xfId="49" applyFont="1" applyBorder="1" applyAlignment="1">
      <alignment horizontal="center" vertical="center"/>
    </xf>
    <xf numFmtId="0" fontId="6" fillId="0" borderId="19" xfId="49" applyFont="1" applyBorder="1" applyAlignment="1">
      <alignment horizontal="center" vertical="center"/>
    </xf>
    <xf numFmtId="0" fontId="9" fillId="0" borderId="16" xfId="49" applyFont="1" applyBorder="1" applyAlignment="1">
      <alignment horizontal="center" vertical="center"/>
    </xf>
    <xf numFmtId="0" fontId="9" fillId="0" borderId="9" xfId="49" applyFont="1" applyBorder="1" applyAlignment="1">
      <alignment horizontal="center" vertical="center"/>
    </xf>
    <xf numFmtId="0" fontId="9" fillId="0" borderId="6" xfId="49" applyFont="1" applyBorder="1" applyAlignment="1">
      <alignment horizontal="right" vertical="center"/>
    </xf>
    <xf numFmtId="0" fontId="9" fillId="0" borderId="10" xfId="49" applyFont="1" applyBorder="1" applyAlignment="1">
      <alignment horizontal="right" vertical="center"/>
    </xf>
    <xf numFmtId="0" fontId="9" fillId="0" borderId="7" xfId="49" applyFont="1" applyBorder="1" applyAlignment="1">
      <alignment vertical="center"/>
    </xf>
    <xf numFmtId="0" fontId="9" fillId="0" borderId="11" xfId="49" applyFont="1" applyBorder="1" applyAlignment="1">
      <alignment vertical="center"/>
    </xf>
    <xf numFmtId="0" fontId="9" fillId="0" borderId="16" xfId="49" applyFont="1" applyBorder="1" applyAlignment="1">
      <alignment horizontal="center" vertical="center" wrapText="1"/>
    </xf>
    <xf numFmtId="0" fontId="9" fillId="0" borderId="9" xfId="49" applyFont="1" applyBorder="1" applyAlignment="1">
      <alignment horizontal="center" vertical="center" wrapText="1"/>
    </xf>
    <xf numFmtId="0" fontId="9" fillId="0" borderId="8" xfId="49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8" xfId="49" applyFont="1" applyBorder="1" applyAlignment="1">
      <alignment horizontal="center" vertical="center"/>
    </xf>
    <xf numFmtId="0" fontId="42" fillId="0" borderId="8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16" xfId="39" applyFont="1" applyBorder="1" applyAlignment="1">
      <alignment horizontal="center" vertical="center" wrapText="1"/>
    </xf>
    <xf numFmtId="0" fontId="23" fillId="0" borderId="9" xfId="39" applyFont="1" applyBorder="1" applyAlignment="1">
      <alignment horizontal="center" vertical="center" wrapText="1"/>
    </xf>
    <xf numFmtId="0" fontId="23" fillId="0" borderId="16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3" fillId="0" borderId="17" xfId="3" applyFont="1" applyBorder="1" applyAlignment="1">
      <alignment horizontal="center" vertical="center" wrapText="1"/>
    </xf>
    <xf numFmtId="0" fontId="23" fillId="0" borderId="18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6" xfId="3" applyFont="1" applyBorder="1" applyAlignment="1">
      <alignment horizontal="right" vertical="center"/>
    </xf>
    <xf numFmtId="0" fontId="23" fillId="0" borderId="10" xfId="3" applyFont="1" applyBorder="1" applyAlignment="1">
      <alignment horizontal="right" vertical="center"/>
    </xf>
    <xf numFmtId="0" fontId="23" fillId="0" borderId="7" xfId="3" applyFont="1" applyBorder="1" applyAlignment="1">
      <alignment vertical="center"/>
    </xf>
    <xf numFmtId="0" fontId="23" fillId="0" borderId="11" xfId="3" applyFont="1" applyBorder="1" applyAlignment="1">
      <alignment vertical="center"/>
    </xf>
    <xf numFmtId="0" fontId="23" fillId="0" borderId="8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/>
    </xf>
    <xf numFmtId="0" fontId="23" fillId="0" borderId="16" xfId="40" applyFont="1" applyBorder="1" applyAlignment="1">
      <alignment vertical="center"/>
    </xf>
    <xf numFmtId="0" fontId="23" fillId="0" borderId="9" xfId="40" applyFont="1" applyBorder="1" applyAlignment="1">
      <alignment vertical="center"/>
    </xf>
    <xf numFmtId="0" fontId="23" fillId="0" borderId="16" xfId="48" applyFont="1" applyBorder="1" applyAlignment="1">
      <alignment horizontal="center" vertical="center" wrapText="1"/>
    </xf>
    <xf numFmtId="0" fontId="23" fillId="0" borderId="9" xfId="48" applyFont="1" applyBorder="1" applyAlignment="1">
      <alignment horizontal="center" vertical="center" wrapText="1"/>
    </xf>
    <xf numFmtId="0" fontId="39" fillId="0" borderId="8" xfId="46" applyFont="1" applyBorder="1" applyAlignment="1">
      <alignment horizontal="center" vertical="center" wrapText="1"/>
    </xf>
    <xf numFmtId="0" fontId="40" fillId="0" borderId="16" xfId="40" applyFont="1" applyBorder="1" applyAlignment="1">
      <alignment vertical="center" wrapText="1"/>
    </xf>
    <xf numFmtId="0" fontId="40" fillId="0" borderId="9" xfId="40" applyFont="1" applyBorder="1" applyAlignment="1">
      <alignment vertical="center" wrapText="1"/>
    </xf>
    <xf numFmtId="0" fontId="23" fillId="0" borderId="8" xfId="40" applyFont="1" applyBorder="1" applyAlignment="1">
      <alignment horizontal="center" vertical="center" wrapText="1"/>
    </xf>
    <xf numFmtId="0" fontId="23" fillId="0" borderId="8" xfId="40" applyFont="1" applyBorder="1" applyAlignment="1">
      <alignment horizontal="center" vertical="center"/>
    </xf>
    <xf numFmtId="0" fontId="23" fillId="0" borderId="16" xfId="40" applyFont="1" applyBorder="1" applyAlignment="1">
      <alignment horizontal="center" vertical="center"/>
    </xf>
    <xf numFmtId="0" fontId="23" fillId="0" borderId="9" xfId="40" applyFont="1" applyBorder="1" applyAlignment="1">
      <alignment horizontal="center" vertical="center"/>
    </xf>
    <xf numFmtId="0" fontId="23" fillId="0" borderId="6" xfId="40" applyFont="1" applyBorder="1" applyAlignment="1">
      <alignment horizontal="right" vertical="center"/>
    </xf>
    <xf numFmtId="0" fontId="23" fillId="0" borderId="10" xfId="40" applyFont="1" applyBorder="1" applyAlignment="1">
      <alignment horizontal="right" vertical="center"/>
    </xf>
    <xf numFmtId="0" fontId="23" fillId="0" borderId="7" xfId="40" applyFont="1" applyBorder="1" applyAlignment="1">
      <alignment vertical="center"/>
    </xf>
    <xf numFmtId="0" fontId="23" fillId="0" borderId="11" xfId="40" applyFont="1" applyBorder="1" applyAlignment="1">
      <alignment vertical="center"/>
    </xf>
    <xf numFmtId="0" fontId="23" fillId="0" borderId="16" xfId="40" applyFont="1" applyBorder="1" applyAlignment="1">
      <alignment horizontal="center" vertical="center" wrapText="1"/>
    </xf>
    <xf numFmtId="0" fontId="23" fillId="0" borderId="9" xfId="40" applyFont="1" applyBorder="1" applyAlignment="1">
      <alignment horizontal="center" vertical="center" wrapText="1"/>
    </xf>
    <xf numFmtId="0" fontId="23" fillId="0" borderId="16" xfId="46" applyFont="1" applyBorder="1" applyAlignment="1">
      <alignment vertical="center"/>
    </xf>
    <xf numFmtId="0" fontId="23" fillId="0" borderId="9" xfId="46" applyFont="1" applyBorder="1" applyAlignment="1">
      <alignment vertical="center"/>
    </xf>
    <xf numFmtId="0" fontId="23" fillId="0" borderId="16" xfId="46" applyFont="1" applyBorder="1" applyAlignment="1">
      <alignment horizontal="center" vertical="center"/>
    </xf>
    <xf numFmtId="0" fontId="23" fillId="0" borderId="9" xfId="46" applyFont="1" applyBorder="1" applyAlignment="1">
      <alignment horizontal="center" vertical="center"/>
    </xf>
    <xf numFmtId="0" fontId="23" fillId="0" borderId="6" xfId="46" applyFont="1" applyBorder="1" applyAlignment="1">
      <alignment horizontal="right" vertical="center"/>
    </xf>
    <xf numFmtId="0" fontId="23" fillId="0" borderId="10" xfId="46" applyFont="1" applyBorder="1" applyAlignment="1">
      <alignment horizontal="right" vertical="center"/>
    </xf>
    <xf numFmtId="0" fontId="23" fillId="0" borderId="7" xfId="46" applyFont="1" applyBorder="1" applyAlignment="1">
      <alignment vertical="center"/>
    </xf>
    <xf numFmtId="0" fontId="23" fillId="0" borderId="11" xfId="46" applyFont="1" applyBorder="1" applyAlignment="1">
      <alignment vertical="center"/>
    </xf>
    <xf numFmtId="0" fontId="23" fillId="0" borderId="16" xfId="46" applyFont="1" applyBorder="1" applyAlignment="1">
      <alignment horizontal="center" vertical="center" wrapText="1"/>
    </xf>
    <xf numFmtId="0" fontId="23" fillId="0" borderId="9" xfId="46" applyFont="1" applyBorder="1" applyAlignment="1">
      <alignment horizontal="center" vertical="center" wrapText="1"/>
    </xf>
    <xf numFmtId="0" fontId="23" fillId="0" borderId="8" xfId="46" applyFont="1" applyBorder="1" applyAlignment="1">
      <alignment horizontal="center" vertical="center" wrapText="1"/>
    </xf>
    <xf numFmtId="0" fontId="41" fillId="0" borderId="8" xfId="46" applyFont="1" applyBorder="1" applyAlignment="1">
      <alignment horizontal="center" vertical="center" wrapText="1"/>
    </xf>
    <xf numFmtId="0" fontId="40" fillId="0" borderId="16" xfId="46" applyFont="1" applyBorder="1" applyAlignment="1">
      <alignment vertical="center" wrapText="1"/>
    </xf>
    <xf numFmtId="0" fontId="40" fillId="0" borderId="9" xfId="46" applyFont="1" applyBorder="1" applyAlignment="1">
      <alignment vertical="center" wrapText="1"/>
    </xf>
    <xf numFmtId="0" fontId="23" fillId="0" borderId="8" xfId="46" applyFont="1" applyBorder="1" applyAlignment="1">
      <alignment horizontal="center" vertical="center"/>
    </xf>
  </cellXfs>
  <cellStyles count="50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Input 2" xfId="32" xr:uid="{00000000-0005-0000-0000-00001B000000}"/>
    <cellStyle name="Įprastas 2" xfId="33" xr:uid="{00000000-0005-0000-0000-00001D000000}"/>
    <cellStyle name="Linked Cell 2" xfId="34" xr:uid="{00000000-0005-0000-0000-00001E000000}"/>
    <cellStyle name="Neutral 2" xfId="35" xr:uid="{00000000-0005-0000-0000-00001F000000}"/>
    <cellStyle name="Normal" xfId="0" builtinId="0"/>
    <cellStyle name="Normal 13" xfId="4" xr:uid="{00000000-0005-0000-0000-000020000000}"/>
    <cellStyle name="Normal 13 2" xfId="49" xr:uid="{96F3CC73-4856-4CA4-B1D3-52C01603992A}"/>
    <cellStyle name="Normal 2" xfId="36" xr:uid="{00000000-0005-0000-0000-000021000000}"/>
    <cellStyle name="Normal 2 2" xfId="37" xr:uid="{00000000-0005-0000-0000-000022000000}"/>
    <cellStyle name="Normal 2 2 2" xfId="46" xr:uid="{F1DB973D-8B75-4EEE-B487-69A1069C4A05}"/>
    <cellStyle name="Normal 3" xfId="38" xr:uid="{00000000-0005-0000-0000-000023000000}"/>
    <cellStyle name="Normal 4" xfId="2" xr:uid="{00000000-0005-0000-0000-000024000000}"/>
    <cellStyle name="Normal 4 2" xfId="39" xr:uid="{00000000-0005-0000-0000-000025000000}"/>
    <cellStyle name="Normal 4 2 2" xfId="48" xr:uid="{4E431D87-BF88-4637-B402-1CABB98FD67E}"/>
    <cellStyle name="Normal 5" xfId="3" xr:uid="{00000000-0005-0000-0000-000026000000}"/>
    <cellStyle name="Normal 5 2" xfId="40" xr:uid="{00000000-0005-0000-0000-000027000000}"/>
    <cellStyle name="Normal 6" xfId="1" xr:uid="{00000000-0005-0000-0000-000028000000}"/>
    <cellStyle name="Normal 6 2" xfId="43" xr:uid="{00000000-0005-0000-0000-000029000000}"/>
    <cellStyle name="Normal 6 2 2" xfId="47" xr:uid="{8237C460-912F-45B6-8539-1E21FC63EBBB}"/>
    <cellStyle name="Normal 6 3" xfId="45" xr:uid="{00000000-0005-0000-0000-00002A000000}"/>
    <cellStyle name="Normal_Rezultatai 2011v 2" xfId="44" xr:uid="{00000000-0005-0000-0000-00002C000000}"/>
    <cellStyle name="Note 2" xfId="41" xr:uid="{00000000-0005-0000-0000-00002D000000}"/>
    <cellStyle name="Paprastas 2" xfId="4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27</xdr:row>
      <xdr:rowOff>47625</xdr:rowOff>
    </xdr:from>
    <xdr:to>
      <xdr:col>5</xdr:col>
      <xdr:colOff>205740</xdr:colOff>
      <xdr:row>31</xdr:row>
      <xdr:rowOff>17145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" y="4810125"/>
          <a:ext cx="96393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opLeftCell="A19" zoomScale="90" zoomScaleNormal="90" workbookViewId="0">
      <selection activeCell="B25" sqref="B25"/>
    </sheetView>
  </sheetViews>
  <sheetFormatPr defaultColWidth="9.109375" defaultRowHeight="13.2" x14ac:dyDescent="0.25"/>
  <cols>
    <col min="1" max="1" width="4.44140625" style="121" customWidth="1"/>
    <col min="2" max="2" width="0.5546875" style="121" customWidth="1"/>
    <col min="3" max="3" width="3.6640625" style="121" customWidth="1"/>
    <col min="4" max="41" width="5.6640625" style="121" customWidth="1"/>
    <col min="42" max="256" width="9.109375" style="121"/>
    <col min="257" max="257" width="4.44140625" style="121" customWidth="1"/>
    <col min="258" max="258" width="0.5546875" style="121" customWidth="1"/>
    <col min="259" max="259" width="3.6640625" style="121" customWidth="1"/>
    <col min="260" max="297" width="5.6640625" style="121" customWidth="1"/>
    <col min="298" max="512" width="9.109375" style="121"/>
    <col min="513" max="513" width="4.44140625" style="121" customWidth="1"/>
    <col min="514" max="514" width="0.5546875" style="121" customWidth="1"/>
    <col min="515" max="515" width="3.6640625" style="121" customWidth="1"/>
    <col min="516" max="553" width="5.6640625" style="121" customWidth="1"/>
    <col min="554" max="768" width="9.109375" style="121"/>
    <col min="769" max="769" width="4.44140625" style="121" customWidth="1"/>
    <col min="770" max="770" width="0.5546875" style="121" customWidth="1"/>
    <col min="771" max="771" width="3.6640625" style="121" customWidth="1"/>
    <col min="772" max="809" width="5.6640625" style="121" customWidth="1"/>
    <col min="810" max="1024" width="9.109375" style="121"/>
    <col min="1025" max="1025" width="4.44140625" style="121" customWidth="1"/>
    <col min="1026" max="1026" width="0.5546875" style="121" customWidth="1"/>
    <col min="1027" max="1027" width="3.6640625" style="121" customWidth="1"/>
    <col min="1028" max="1065" width="5.6640625" style="121" customWidth="1"/>
    <col min="1066" max="1280" width="9.109375" style="121"/>
    <col min="1281" max="1281" width="4.44140625" style="121" customWidth="1"/>
    <col min="1282" max="1282" width="0.5546875" style="121" customWidth="1"/>
    <col min="1283" max="1283" width="3.6640625" style="121" customWidth="1"/>
    <col min="1284" max="1321" width="5.6640625" style="121" customWidth="1"/>
    <col min="1322" max="1536" width="9.109375" style="121"/>
    <col min="1537" max="1537" width="4.44140625" style="121" customWidth="1"/>
    <col min="1538" max="1538" width="0.5546875" style="121" customWidth="1"/>
    <col min="1539" max="1539" width="3.6640625" style="121" customWidth="1"/>
    <col min="1540" max="1577" width="5.6640625" style="121" customWidth="1"/>
    <col min="1578" max="1792" width="9.109375" style="121"/>
    <col min="1793" max="1793" width="4.44140625" style="121" customWidth="1"/>
    <col min="1794" max="1794" width="0.5546875" style="121" customWidth="1"/>
    <col min="1795" max="1795" width="3.6640625" style="121" customWidth="1"/>
    <col min="1796" max="1833" width="5.6640625" style="121" customWidth="1"/>
    <col min="1834" max="2048" width="9.109375" style="121"/>
    <col min="2049" max="2049" width="4.44140625" style="121" customWidth="1"/>
    <col min="2050" max="2050" width="0.5546875" style="121" customWidth="1"/>
    <col min="2051" max="2051" width="3.6640625" style="121" customWidth="1"/>
    <col min="2052" max="2089" width="5.6640625" style="121" customWidth="1"/>
    <col min="2090" max="2304" width="9.109375" style="121"/>
    <col min="2305" max="2305" width="4.44140625" style="121" customWidth="1"/>
    <col min="2306" max="2306" width="0.5546875" style="121" customWidth="1"/>
    <col min="2307" max="2307" width="3.6640625" style="121" customWidth="1"/>
    <col min="2308" max="2345" width="5.6640625" style="121" customWidth="1"/>
    <col min="2346" max="2560" width="9.109375" style="121"/>
    <col min="2561" max="2561" width="4.44140625" style="121" customWidth="1"/>
    <col min="2562" max="2562" width="0.5546875" style="121" customWidth="1"/>
    <col min="2563" max="2563" width="3.6640625" style="121" customWidth="1"/>
    <col min="2564" max="2601" width="5.6640625" style="121" customWidth="1"/>
    <col min="2602" max="2816" width="9.109375" style="121"/>
    <col min="2817" max="2817" width="4.44140625" style="121" customWidth="1"/>
    <col min="2818" max="2818" width="0.5546875" style="121" customWidth="1"/>
    <col min="2819" max="2819" width="3.6640625" style="121" customWidth="1"/>
    <col min="2820" max="2857" width="5.6640625" style="121" customWidth="1"/>
    <col min="2858" max="3072" width="9.109375" style="121"/>
    <col min="3073" max="3073" width="4.44140625" style="121" customWidth="1"/>
    <col min="3074" max="3074" width="0.5546875" style="121" customWidth="1"/>
    <col min="3075" max="3075" width="3.6640625" style="121" customWidth="1"/>
    <col min="3076" max="3113" width="5.6640625" style="121" customWidth="1"/>
    <col min="3114" max="3328" width="9.109375" style="121"/>
    <col min="3329" max="3329" width="4.44140625" style="121" customWidth="1"/>
    <col min="3330" max="3330" width="0.5546875" style="121" customWidth="1"/>
    <col min="3331" max="3331" width="3.6640625" style="121" customWidth="1"/>
    <col min="3332" max="3369" width="5.6640625" style="121" customWidth="1"/>
    <col min="3370" max="3584" width="9.109375" style="121"/>
    <col min="3585" max="3585" width="4.44140625" style="121" customWidth="1"/>
    <col min="3586" max="3586" width="0.5546875" style="121" customWidth="1"/>
    <col min="3587" max="3587" width="3.6640625" style="121" customWidth="1"/>
    <col min="3588" max="3625" width="5.6640625" style="121" customWidth="1"/>
    <col min="3626" max="3840" width="9.109375" style="121"/>
    <col min="3841" max="3841" width="4.44140625" style="121" customWidth="1"/>
    <col min="3842" max="3842" width="0.5546875" style="121" customWidth="1"/>
    <col min="3843" max="3843" width="3.6640625" style="121" customWidth="1"/>
    <col min="3844" max="3881" width="5.6640625" style="121" customWidth="1"/>
    <col min="3882" max="4096" width="9.109375" style="121"/>
    <col min="4097" max="4097" width="4.44140625" style="121" customWidth="1"/>
    <col min="4098" max="4098" width="0.5546875" style="121" customWidth="1"/>
    <col min="4099" max="4099" width="3.6640625" style="121" customWidth="1"/>
    <col min="4100" max="4137" width="5.6640625" style="121" customWidth="1"/>
    <col min="4138" max="4352" width="9.109375" style="121"/>
    <col min="4353" max="4353" width="4.44140625" style="121" customWidth="1"/>
    <col min="4354" max="4354" width="0.5546875" style="121" customWidth="1"/>
    <col min="4355" max="4355" width="3.6640625" style="121" customWidth="1"/>
    <col min="4356" max="4393" width="5.6640625" style="121" customWidth="1"/>
    <col min="4394" max="4608" width="9.109375" style="121"/>
    <col min="4609" max="4609" width="4.44140625" style="121" customWidth="1"/>
    <col min="4610" max="4610" width="0.5546875" style="121" customWidth="1"/>
    <col min="4611" max="4611" width="3.6640625" style="121" customWidth="1"/>
    <col min="4612" max="4649" width="5.6640625" style="121" customWidth="1"/>
    <col min="4650" max="4864" width="9.109375" style="121"/>
    <col min="4865" max="4865" width="4.44140625" style="121" customWidth="1"/>
    <col min="4866" max="4866" width="0.5546875" style="121" customWidth="1"/>
    <col min="4867" max="4867" width="3.6640625" style="121" customWidth="1"/>
    <col min="4868" max="4905" width="5.6640625" style="121" customWidth="1"/>
    <col min="4906" max="5120" width="9.109375" style="121"/>
    <col min="5121" max="5121" width="4.44140625" style="121" customWidth="1"/>
    <col min="5122" max="5122" width="0.5546875" style="121" customWidth="1"/>
    <col min="5123" max="5123" width="3.6640625" style="121" customWidth="1"/>
    <col min="5124" max="5161" width="5.6640625" style="121" customWidth="1"/>
    <col min="5162" max="5376" width="9.109375" style="121"/>
    <col min="5377" max="5377" width="4.44140625" style="121" customWidth="1"/>
    <col min="5378" max="5378" width="0.5546875" style="121" customWidth="1"/>
    <col min="5379" max="5379" width="3.6640625" style="121" customWidth="1"/>
    <col min="5380" max="5417" width="5.6640625" style="121" customWidth="1"/>
    <col min="5418" max="5632" width="9.109375" style="121"/>
    <col min="5633" max="5633" width="4.44140625" style="121" customWidth="1"/>
    <col min="5634" max="5634" width="0.5546875" style="121" customWidth="1"/>
    <col min="5635" max="5635" width="3.6640625" style="121" customWidth="1"/>
    <col min="5636" max="5673" width="5.6640625" style="121" customWidth="1"/>
    <col min="5674" max="5888" width="9.109375" style="121"/>
    <col min="5889" max="5889" width="4.44140625" style="121" customWidth="1"/>
    <col min="5890" max="5890" width="0.5546875" style="121" customWidth="1"/>
    <col min="5891" max="5891" width="3.6640625" style="121" customWidth="1"/>
    <col min="5892" max="5929" width="5.6640625" style="121" customWidth="1"/>
    <col min="5930" max="6144" width="9.109375" style="121"/>
    <col min="6145" max="6145" width="4.44140625" style="121" customWidth="1"/>
    <col min="6146" max="6146" width="0.5546875" style="121" customWidth="1"/>
    <col min="6147" max="6147" width="3.6640625" style="121" customWidth="1"/>
    <col min="6148" max="6185" width="5.6640625" style="121" customWidth="1"/>
    <col min="6186" max="6400" width="9.109375" style="121"/>
    <col min="6401" max="6401" width="4.44140625" style="121" customWidth="1"/>
    <col min="6402" max="6402" width="0.5546875" style="121" customWidth="1"/>
    <col min="6403" max="6403" width="3.6640625" style="121" customWidth="1"/>
    <col min="6404" max="6441" width="5.6640625" style="121" customWidth="1"/>
    <col min="6442" max="6656" width="9.109375" style="121"/>
    <col min="6657" max="6657" width="4.44140625" style="121" customWidth="1"/>
    <col min="6658" max="6658" width="0.5546875" style="121" customWidth="1"/>
    <col min="6659" max="6659" width="3.6640625" style="121" customWidth="1"/>
    <col min="6660" max="6697" width="5.6640625" style="121" customWidth="1"/>
    <col min="6698" max="6912" width="9.109375" style="121"/>
    <col min="6913" max="6913" width="4.44140625" style="121" customWidth="1"/>
    <col min="6914" max="6914" width="0.5546875" style="121" customWidth="1"/>
    <col min="6915" max="6915" width="3.6640625" style="121" customWidth="1"/>
    <col min="6916" max="6953" width="5.6640625" style="121" customWidth="1"/>
    <col min="6954" max="7168" width="9.109375" style="121"/>
    <col min="7169" max="7169" width="4.44140625" style="121" customWidth="1"/>
    <col min="7170" max="7170" width="0.5546875" style="121" customWidth="1"/>
    <col min="7171" max="7171" width="3.6640625" style="121" customWidth="1"/>
    <col min="7172" max="7209" width="5.6640625" style="121" customWidth="1"/>
    <col min="7210" max="7424" width="9.109375" style="121"/>
    <col min="7425" max="7425" width="4.44140625" style="121" customWidth="1"/>
    <col min="7426" max="7426" width="0.5546875" style="121" customWidth="1"/>
    <col min="7427" max="7427" width="3.6640625" style="121" customWidth="1"/>
    <col min="7428" max="7465" width="5.6640625" style="121" customWidth="1"/>
    <col min="7466" max="7680" width="9.109375" style="121"/>
    <col min="7681" max="7681" width="4.44140625" style="121" customWidth="1"/>
    <col min="7682" max="7682" width="0.5546875" style="121" customWidth="1"/>
    <col min="7683" max="7683" width="3.6640625" style="121" customWidth="1"/>
    <col min="7684" max="7721" width="5.6640625" style="121" customWidth="1"/>
    <col min="7722" max="7936" width="9.109375" style="121"/>
    <col min="7937" max="7937" width="4.44140625" style="121" customWidth="1"/>
    <col min="7938" max="7938" width="0.5546875" style="121" customWidth="1"/>
    <col min="7939" max="7939" width="3.6640625" style="121" customWidth="1"/>
    <col min="7940" max="7977" width="5.6640625" style="121" customWidth="1"/>
    <col min="7978" max="8192" width="9.109375" style="121"/>
    <col min="8193" max="8193" width="4.44140625" style="121" customWidth="1"/>
    <col min="8194" max="8194" width="0.5546875" style="121" customWidth="1"/>
    <col min="8195" max="8195" width="3.6640625" style="121" customWidth="1"/>
    <col min="8196" max="8233" width="5.6640625" style="121" customWidth="1"/>
    <col min="8234" max="8448" width="9.109375" style="121"/>
    <col min="8449" max="8449" width="4.44140625" style="121" customWidth="1"/>
    <col min="8450" max="8450" width="0.5546875" style="121" customWidth="1"/>
    <col min="8451" max="8451" width="3.6640625" style="121" customWidth="1"/>
    <col min="8452" max="8489" width="5.6640625" style="121" customWidth="1"/>
    <col min="8490" max="8704" width="9.109375" style="121"/>
    <col min="8705" max="8705" width="4.44140625" style="121" customWidth="1"/>
    <col min="8706" max="8706" width="0.5546875" style="121" customWidth="1"/>
    <col min="8707" max="8707" width="3.6640625" style="121" customWidth="1"/>
    <col min="8708" max="8745" width="5.6640625" style="121" customWidth="1"/>
    <col min="8746" max="8960" width="9.109375" style="121"/>
    <col min="8961" max="8961" width="4.44140625" style="121" customWidth="1"/>
    <col min="8962" max="8962" width="0.5546875" style="121" customWidth="1"/>
    <col min="8963" max="8963" width="3.6640625" style="121" customWidth="1"/>
    <col min="8964" max="9001" width="5.6640625" style="121" customWidth="1"/>
    <col min="9002" max="9216" width="9.109375" style="121"/>
    <col min="9217" max="9217" width="4.44140625" style="121" customWidth="1"/>
    <col min="9218" max="9218" width="0.5546875" style="121" customWidth="1"/>
    <col min="9219" max="9219" width="3.6640625" style="121" customWidth="1"/>
    <col min="9220" max="9257" width="5.6640625" style="121" customWidth="1"/>
    <col min="9258" max="9472" width="9.109375" style="121"/>
    <col min="9473" max="9473" width="4.44140625" style="121" customWidth="1"/>
    <col min="9474" max="9474" width="0.5546875" style="121" customWidth="1"/>
    <col min="9475" max="9475" width="3.6640625" style="121" customWidth="1"/>
    <col min="9476" max="9513" width="5.6640625" style="121" customWidth="1"/>
    <col min="9514" max="9728" width="9.109375" style="121"/>
    <col min="9729" max="9729" width="4.44140625" style="121" customWidth="1"/>
    <col min="9730" max="9730" width="0.5546875" style="121" customWidth="1"/>
    <col min="9731" max="9731" width="3.6640625" style="121" customWidth="1"/>
    <col min="9732" max="9769" width="5.6640625" style="121" customWidth="1"/>
    <col min="9770" max="9984" width="9.109375" style="121"/>
    <col min="9985" max="9985" width="4.44140625" style="121" customWidth="1"/>
    <col min="9986" max="9986" width="0.5546875" style="121" customWidth="1"/>
    <col min="9987" max="9987" width="3.6640625" style="121" customWidth="1"/>
    <col min="9988" max="10025" width="5.6640625" style="121" customWidth="1"/>
    <col min="10026" max="10240" width="9.109375" style="121"/>
    <col min="10241" max="10241" width="4.44140625" style="121" customWidth="1"/>
    <col min="10242" max="10242" width="0.5546875" style="121" customWidth="1"/>
    <col min="10243" max="10243" width="3.6640625" style="121" customWidth="1"/>
    <col min="10244" max="10281" width="5.6640625" style="121" customWidth="1"/>
    <col min="10282" max="10496" width="9.109375" style="121"/>
    <col min="10497" max="10497" width="4.44140625" style="121" customWidth="1"/>
    <col min="10498" max="10498" width="0.5546875" style="121" customWidth="1"/>
    <col min="10499" max="10499" width="3.6640625" style="121" customWidth="1"/>
    <col min="10500" max="10537" width="5.6640625" style="121" customWidth="1"/>
    <col min="10538" max="10752" width="9.109375" style="121"/>
    <col min="10753" max="10753" width="4.44140625" style="121" customWidth="1"/>
    <col min="10754" max="10754" width="0.5546875" style="121" customWidth="1"/>
    <col min="10755" max="10755" width="3.6640625" style="121" customWidth="1"/>
    <col min="10756" max="10793" width="5.6640625" style="121" customWidth="1"/>
    <col min="10794" max="11008" width="9.109375" style="121"/>
    <col min="11009" max="11009" width="4.44140625" style="121" customWidth="1"/>
    <col min="11010" max="11010" width="0.5546875" style="121" customWidth="1"/>
    <col min="11011" max="11011" width="3.6640625" style="121" customWidth="1"/>
    <col min="11012" max="11049" width="5.6640625" style="121" customWidth="1"/>
    <col min="11050" max="11264" width="9.109375" style="121"/>
    <col min="11265" max="11265" width="4.44140625" style="121" customWidth="1"/>
    <col min="11266" max="11266" width="0.5546875" style="121" customWidth="1"/>
    <col min="11267" max="11267" width="3.6640625" style="121" customWidth="1"/>
    <col min="11268" max="11305" width="5.6640625" style="121" customWidth="1"/>
    <col min="11306" max="11520" width="9.109375" style="121"/>
    <col min="11521" max="11521" width="4.44140625" style="121" customWidth="1"/>
    <col min="11522" max="11522" width="0.5546875" style="121" customWidth="1"/>
    <col min="11523" max="11523" width="3.6640625" style="121" customWidth="1"/>
    <col min="11524" max="11561" width="5.6640625" style="121" customWidth="1"/>
    <col min="11562" max="11776" width="9.109375" style="121"/>
    <col min="11777" max="11777" width="4.44140625" style="121" customWidth="1"/>
    <col min="11778" max="11778" width="0.5546875" style="121" customWidth="1"/>
    <col min="11779" max="11779" width="3.6640625" style="121" customWidth="1"/>
    <col min="11780" max="11817" width="5.6640625" style="121" customWidth="1"/>
    <col min="11818" max="12032" width="9.109375" style="121"/>
    <col min="12033" max="12033" width="4.44140625" style="121" customWidth="1"/>
    <col min="12034" max="12034" width="0.5546875" style="121" customWidth="1"/>
    <col min="12035" max="12035" width="3.6640625" style="121" customWidth="1"/>
    <col min="12036" max="12073" width="5.6640625" style="121" customWidth="1"/>
    <col min="12074" max="12288" width="9.109375" style="121"/>
    <col min="12289" max="12289" width="4.44140625" style="121" customWidth="1"/>
    <col min="12290" max="12290" width="0.5546875" style="121" customWidth="1"/>
    <col min="12291" max="12291" width="3.6640625" style="121" customWidth="1"/>
    <col min="12292" max="12329" width="5.6640625" style="121" customWidth="1"/>
    <col min="12330" max="12544" width="9.109375" style="121"/>
    <col min="12545" max="12545" width="4.44140625" style="121" customWidth="1"/>
    <col min="12546" max="12546" width="0.5546875" style="121" customWidth="1"/>
    <col min="12547" max="12547" width="3.6640625" style="121" customWidth="1"/>
    <col min="12548" max="12585" width="5.6640625" style="121" customWidth="1"/>
    <col min="12586" max="12800" width="9.109375" style="121"/>
    <col min="12801" max="12801" width="4.44140625" style="121" customWidth="1"/>
    <col min="12802" max="12802" width="0.5546875" style="121" customWidth="1"/>
    <col min="12803" max="12803" width="3.6640625" style="121" customWidth="1"/>
    <col min="12804" max="12841" width="5.6640625" style="121" customWidth="1"/>
    <col min="12842" max="13056" width="9.109375" style="121"/>
    <col min="13057" max="13057" width="4.44140625" style="121" customWidth="1"/>
    <col min="13058" max="13058" width="0.5546875" style="121" customWidth="1"/>
    <col min="13059" max="13059" width="3.6640625" style="121" customWidth="1"/>
    <col min="13060" max="13097" width="5.6640625" style="121" customWidth="1"/>
    <col min="13098" max="13312" width="9.109375" style="121"/>
    <col min="13313" max="13313" width="4.44140625" style="121" customWidth="1"/>
    <col min="13314" max="13314" width="0.5546875" style="121" customWidth="1"/>
    <col min="13315" max="13315" width="3.6640625" style="121" customWidth="1"/>
    <col min="13316" max="13353" width="5.6640625" style="121" customWidth="1"/>
    <col min="13354" max="13568" width="9.109375" style="121"/>
    <col min="13569" max="13569" width="4.44140625" style="121" customWidth="1"/>
    <col min="13570" max="13570" width="0.5546875" style="121" customWidth="1"/>
    <col min="13571" max="13571" width="3.6640625" style="121" customWidth="1"/>
    <col min="13572" max="13609" width="5.6640625" style="121" customWidth="1"/>
    <col min="13610" max="13824" width="9.109375" style="121"/>
    <col min="13825" max="13825" width="4.44140625" style="121" customWidth="1"/>
    <col min="13826" max="13826" width="0.5546875" style="121" customWidth="1"/>
    <col min="13827" max="13827" width="3.6640625" style="121" customWidth="1"/>
    <col min="13828" max="13865" width="5.6640625" style="121" customWidth="1"/>
    <col min="13866" max="14080" width="9.109375" style="121"/>
    <col min="14081" max="14081" width="4.44140625" style="121" customWidth="1"/>
    <col min="14082" max="14082" width="0.5546875" style="121" customWidth="1"/>
    <col min="14083" max="14083" width="3.6640625" style="121" customWidth="1"/>
    <col min="14084" max="14121" width="5.6640625" style="121" customWidth="1"/>
    <col min="14122" max="14336" width="9.109375" style="121"/>
    <col min="14337" max="14337" width="4.44140625" style="121" customWidth="1"/>
    <col min="14338" max="14338" width="0.5546875" style="121" customWidth="1"/>
    <col min="14339" max="14339" width="3.6640625" style="121" customWidth="1"/>
    <col min="14340" max="14377" width="5.6640625" style="121" customWidth="1"/>
    <col min="14378" max="14592" width="9.109375" style="121"/>
    <col min="14593" max="14593" width="4.44140625" style="121" customWidth="1"/>
    <col min="14594" max="14594" width="0.5546875" style="121" customWidth="1"/>
    <col min="14595" max="14595" width="3.6640625" style="121" customWidth="1"/>
    <col min="14596" max="14633" width="5.6640625" style="121" customWidth="1"/>
    <col min="14634" max="14848" width="9.109375" style="121"/>
    <col min="14849" max="14849" width="4.44140625" style="121" customWidth="1"/>
    <col min="14850" max="14850" width="0.5546875" style="121" customWidth="1"/>
    <col min="14851" max="14851" width="3.6640625" style="121" customWidth="1"/>
    <col min="14852" max="14889" width="5.6640625" style="121" customWidth="1"/>
    <col min="14890" max="15104" width="9.109375" style="121"/>
    <col min="15105" max="15105" width="4.44140625" style="121" customWidth="1"/>
    <col min="15106" max="15106" width="0.5546875" style="121" customWidth="1"/>
    <col min="15107" max="15107" width="3.6640625" style="121" customWidth="1"/>
    <col min="15108" max="15145" width="5.6640625" style="121" customWidth="1"/>
    <col min="15146" max="15360" width="9.109375" style="121"/>
    <col min="15361" max="15361" width="4.44140625" style="121" customWidth="1"/>
    <col min="15362" max="15362" width="0.5546875" style="121" customWidth="1"/>
    <col min="15363" max="15363" width="3.6640625" style="121" customWidth="1"/>
    <col min="15364" max="15401" width="5.6640625" style="121" customWidth="1"/>
    <col min="15402" max="15616" width="9.109375" style="121"/>
    <col min="15617" max="15617" width="4.44140625" style="121" customWidth="1"/>
    <col min="15618" max="15618" width="0.5546875" style="121" customWidth="1"/>
    <col min="15619" max="15619" width="3.6640625" style="121" customWidth="1"/>
    <col min="15620" max="15657" width="5.6640625" style="121" customWidth="1"/>
    <col min="15658" max="15872" width="9.109375" style="121"/>
    <col min="15873" max="15873" width="4.44140625" style="121" customWidth="1"/>
    <col min="15874" max="15874" width="0.5546875" style="121" customWidth="1"/>
    <col min="15875" max="15875" width="3.6640625" style="121" customWidth="1"/>
    <col min="15876" max="15913" width="5.6640625" style="121" customWidth="1"/>
    <col min="15914" max="16128" width="9.109375" style="121"/>
    <col min="16129" max="16129" width="4.44140625" style="121" customWidth="1"/>
    <col min="16130" max="16130" width="0.5546875" style="121" customWidth="1"/>
    <col min="16131" max="16131" width="3.6640625" style="121" customWidth="1"/>
    <col min="16132" max="16169" width="5.6640625" style="121" customWidth="1"/>
    <col min="16170" max="16384" width="9.109375" style="121"/>
  </cols>
  <sheetData>
    <row r="1" spans="2:4" x14ac:dyDescent="0.25">
      <c r="B1" s="120"/>
    </row>
    <row r="2" spans="2:4" ht="15.6" x14ac:dyDescent="0.3">
      <c r="B2" s="120"/>
      <c r="D2" s="122"/>
    </row>
    <row r="3" spans="2:4" x14ac:dyDescent="0.25">
      <c r="B3" s="120"/>
    </row>
    <row r="4" spans="2:4" x14ac:dyDescent="0.25">
      <c r="B4" s="120"/>
    </row>
    <row r="5" spans="2:4" x14ac:dyDescent="0.25">
      <c r="B5" s="120"/>
    </row>
    <row r="6" spans="2:4" x14ac:dyDescent="0.25">
      <c r="B6" s="120"/>
    </row>
    <row r="7" spans="2:4" x14ac:dyDescent="0.25">
      <c r="B7" s="120"/>
    </row>
    <row r="8" spans="2:4" ht="13.5" customHeight="1" x14ac:dyDescent="0.25">
      <c r="B8" s="120"/>
    </row>
    <row r="9" spans="2:4" x14ac:dyDescent="0.25">
      <c r="B9" s="120"/>
    </row>
    <row r="10" spans="2:4" x14ac:dyDescent="0.25">
      <c r="B10" s="120"/>
    </row>
    <row r="11" spans="2:4" x14ac:dyDescent="0.25">
      <c r="B11" s="120"/>
    </row>
    <row r="12" spans="2:4" x14ac:dyDescent="0.25">
      <c r="B12" s="120"/>
    </row>
    <row r="13" spans="2:4" x14ac:dyDescent="0.25">
      <c r="B13" s="120"/>
    </row>
    <row r="14" spans="2:4" x14ac:dyDescent="0.25">
      <c r="B14" s="120"/>
    </row>
    <row r="15" spans="2:4" x14ac:dyDescent="0.25">
      <c r="B15" s="120"/>
    </row>
    <row r="16" spans="2:4" ht="22.8" x14ac:dyDescent="0.4">
      <c r="B16" s="120"/>
      <c r="D16" s="123" t="s">
        <v>214</v>
      </c>
    </row>
    <row r="17" spans="1:15" x14ac:dyDescent="0.25">
      <c r="B17" s="120"/>
    </row>
    <row r="18" spans="1:15" ht="22.8" x14ac:dyDescent="0.4">
      <c r="B18" s="120"/>
      <c r="D18" s="123" t="s">
        <v>83</v>
      </c>
    </row>
    <row r="19" spans="1:15" x14ac:dyDescent="0.25">
      <c r="B19" s="120"/>
    </row>
    <row r="20" spans="1:15" ht="22.8" x14ac:dyDescent="0.4">
      <c r="B20" s="120"/>
      <c r="D20" s="123" t="s">
        <v>84</v>
      </c>
    </row>
    <row r="21" spans="1:15" ht="17.25" customHeight="1" x14ac:dyDescent="0.4">
      <c r="B21" s="120"/>
      <c r="D21" s="124"/>
    </row>
    <row r="22" spans="1:15" x14ac:dyDescent="0.25">
      <c r="B22" s="120"/>
    </row>
    <row r="23" spans="1:15" ht="17.25" customHeight="1" x14ac:dyDescent="0.4">
      <c r="B23" s="120"/>
      <c r="D23" s="124"/>
    </row>
    <row r="24" spans="1:15" ht="5.0999999999999996" customHeight="1" x14ac:dyDescent="0.25">
      <c r="B24" s="120"/>
    </row>
    <row r="25" spans="1:15" ht="3" customHeight="1" x14ac:dyDescent="0.25">
      <c r="A25" s="125"/>
      <c r="B25" s="126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</row>
    <row r="26" spans="1:15" ht="5.0999999999999996" customHeight="1" x14ac:dyDescent="0.25">
      <c r="B26" s="120"/>
    </row>
    <row r="27" spans="1:15" ht="20.399999999999999" x14ac:dyDescent="0.35">
      <c r="B27" s="120"/>
      <c r="D27" s="127"/>
    </row>
    <row r="28" spans="1:15" x14ac:dyDescent="0.25">
      <c r="B28" s="120"/>
    </row>
    <row r="29" spans="1:15" x14ac:dyDescent="0.25">
      <c r="B29" s="120"/>
    </row>
    <row r="30" spans="1:15" x14ac:dyDescent="0.25">
      <c r="B30" s="120"/>
    </row>
    <row r="31" spans="1:15" x14ac:dyDescent="0.25">
      <c r="B31" s="120"/>
    </row>
    <row r="32" spans="1:15" x14ac:dyDescent="0.25">
      <c r="B32" s="120"/>
    </row>
    <row r="33" spans="1:14" x14ac:dyDescent="0.25">
      <c r="B33" s="120"/>
    </row>
    <row r="34" spans="1:14" x14ac:dyDescent="0.25">
      <c r="B34" s="120"/>
    </row>
    <row r="35" spans="1:14" x14ac:dyDescent="0.25">
      <c r="B35" s="120"/>
    </row>
    <row r="36" spans="1:14" x14ac:dyDescent="0.25">
      <c r="B36" s="120"/>
    </row>
    <row r="37" spans="1:14" x14ac:dyDescent="0.25">
      <c r="B37" s="120"/>
    </row>
    <row r="38" spans="1:14" x14ac:dyDescent="0.25">
      <c r="B38" s="120"/>
    </row>
    <row r="39" spans="1:14" x14ac:dyDescent="0.25">
      <c r="B39" s="120"/>
    </row>
    <row r="40" spans="1:14" ht="15.6" x14ac:dyDescent="0.3">
      <c r="B40" s="120"/>
      <c r="D40" s="128" t="s">
        <v>215</v>
      </c>
    </row>
    <row r="41" spans="1:14" ht="6.9" customHeight="1" x14ac:dyDescent="0.25">
      <c r="A41" s="129"/>
      <c r="B41" s="130"/>
      <c r="C41" s="129"/>
      <c r="D41" s="129"/>
      <c r="E41" s="129"/>
      <c r="F41" s="129"/>
      <c r="G41" s="129"/>
      <c r="H41" s="129"/>
      <c r="I41" s="129"/>
    </row>
    <row r="42" spans="1:14" ht="6.9" customHeight="1" x14ac:dyDescent="0.25">
      <c r="B42" s="120"/>
      <c r="I42" s="121" t="s">
        <v>85</v>
      </c>
    </row>
    <row r="43" spans="1:14" ht="15.6" x14ac:dyDescent="0.3">
      <c r="B43" s="120"/>
      <c r="D43" s="122" t="s">
        <v>86</v>
      </c>
    </row>
    <row r="44" spans="1:14" x14ac:dyDescent="0.25">
      <c r="B44" s="120"/>
    </row>
    <row r="45" spans="1:14" x14ac:dyDescent="0.25">
      <c r="B45" s="120"/>
    </row>
    <row r="46" spans="1:14" x14ac:dyDescent="0.25">
      <c r="B46" s="120"/>
    </row>
    <row r="47" spans="1:14" x14ac:dyDescent="0.25">
      <c r="B47" s="120"/>
      <c r="E47" s="121" t="s">
        <v>87</v>
      </c>
      <c r="L47" s="121" t="s">
        <v>88</v>
      </c>
    </row>
    <row r="48" spans="1:14" x14ac:dyDescent="0.25">
      <c r="B48" s="120"/>
      <c r="N48" s="131"/>
    </row>
    <row r="49" spans="2:14" x14ac:dyDescent="0.25">
      <c r="B49" s="120"/>
    </row>
    <row r="50" spans="2:14" x14ac:dyDescent="0.25">
      <c r="B50" s="120"/>
      <c r="E50" s="121" t="s">
        <v>89</v>
      </c>
      <c r="L50" s="121" t="s">
        <v>122</v>
      </c>
    </row>
    <row r="51" spans="2:14" x14ac:dyDescent="0.25">
      <c r="B51" s="120"/>
      <c r="N51" s="131"/>
    </row>
    <row r="52" spans="2:14" x14ac:dyDescent="0.25">
      <c r="N52" s="13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AC20"/>
  <sheetViews>
    <sheetView showZeros="0" workbookViewId="0">
      <selection activeCell="K15" sqref="K15"/>
    </sheetView>
  </sheetViews>
  <sheetFormatPr defaultColWidth="9.109375" defaultRowHeight="13.2" x14ac:dyDescent="0.25"/>
  <cols>
    <col min="1" max="4" width="3.109375" style="74" customWidth="1"/>
    <col min="5" max="5" width="3.5546875" style="74" customWidth="1"/>
    <col min="6" max="6" width="10" style="74" customWidth="1"/>
    <col min="7" max="7" width="11.6640625" style="74" bestFit="1" customWidth="1"/>
    <col min="8" max="8" width="8" style="74" customWidth="1"/>
    <col min="9" max="9" width="4.33203125" style="74" customWidth="1"/>
    <col min="10" max="10" width="3.44140625" style="74" customWidth="1"/>
    <col min="11" max="11" width="7.88671875" style="74" customWidth="1"/>
    <col min="12" max="12" width="4.44140625" style="74" customWidth="1"/>
    <col min="13" max="13" width="5.33203125" style="74" customWidth="1"/>
    <col min="14" max="16" width="4.6640625" style="74" customWidth="1"/>
    <col min="17" max="17" width="3.33203125" style="74" customWidth="1"/>
    <col min="18" max="20" width="4.6640625" style="74" customWidth="1"/>
    <col min="21" max="22" width="5.6640625" style="74" customWidth="1"/>
    <col min="23" max="23" width="5.5546875" style="74" customWidth="1"/>
    <col min="24" max="24" width="12.6640625" style="74" customWidth="1"/>
    <col min="25" max="25" width="9.5546875" style="74" customWidth="1"/>
    <col min="26" max="26" width="6.44140625" style="74" customWidth="1"/>
    <col min="27" max="29" width="9.5546875" style="74" customWidth="1"/>
    <col min="30" max="16384" width="9.109375" style="74"/>
  </cols>
  <sheetData>
    <row r="1" spans="1:29" ht="20.25" customHeight="1" x14ac:dyDescent="0.3">
      <c r="A1" s="212" t="s">
        <v>174</v>
      </c>
      <c r="B1" s="132"/>
      <c r="C1" s="133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9" ht="12.75" customHeight="1" x14ac:dyDescent="0.25">
      <c r="A2" s="132"/>
      <c r="B2" s="132"/>
      <c r="C2" s="180" t="s">
        <v>208</v>
      </c>
      <c r="F2" s="180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9" ht="12.75" customHeight="1" x14ac:dyDescent="0.25"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9" ht="20.100000000000001" customHeight="1" x14ac:dyDescent="0.25">
      <c r="A4" s="78"/>
      <c r="B4" s="78"/>
      <c r="C4" s="78"/>
      <c r="D4" s="78"/>
      <c r="E4" s="78"/>
      <c r="F4" s="113" t="s">
        <v>97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ht="2.1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ht="20.100000000000001" customHeight="1" x14ac:dyDescent="0.25">
      <c r="A6" s="114"/>
      <c r="B6" s="114"/>
      <c r="C6" s="114"/>
      <c r="D6" s="114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81"/>
      <c r="V6" s="81"/>
      <c r="W6" s="81"/>
      <c r="X6" s="78"/>
      <c r="Y6" s="78"/>
      <c r="Z6" s="78"/>
      <c r="AA6" s="78"/>
      <c r="AB6" s="78"/>
      <c r="AC6" s="78"/>
    </row>
    <row r="7" spans="1:29" ht="20.100000000000001" customHeight="1" x14ac:dyDescent="0.25">
      <c r="A7" s="401" t="s">
        <v>3</v>
      </c>
      <c r="B7" s="402"/>
      <c r="C7" s="402"/>
      <c r="D7" s="450"/>
      <c r="E7" s="377" t="s">
        <v>4</v>
      </c>
      <c r="F7" s="379" t="s">
        <v>5</v>
      </c>
      <c r="G7" s="381" t="s">
        <v>6</v>
      </c>
      <c r="H7" s="383" t="s">
        <v>7</v>
      </c>
      <c r="I7" s="370" t="s">
        <v>8</v>
      </c>
      <c r="J7" s="370" t="s">
        <v>9</v>
      </c>
      <c r="K7" s="370" t="s">
        <v>10</v>
      </c>
      <c r="L7" s="370" t="s">
        <v>11</v>
      </c>
      <c r="M7" s="383" t="s">
        <v>12</v>
      </c>
      <c r="N7" s="429" t="s">
        <v>70</v>
      </c>
      <c r="O7" s="429"/>
      <c r="P7" s="429"/>
      <c r="Q7" s="429"/>
      <c r="R7" s="429"/>
      <c r="S7" s="429"/>
      <c r="T7" s="429"/>
      <c r="U7" s="430" t="s">
        <v>13</v>
      </c>
      <c r="V7" s="449" t="s">
        <v>14</v>
      </c>
      <c r="W7" s="429" t="s">
        <v>15</v>
      </c>
      <c r="X7" s="374" t="s">
        <v>16</v>
      </c>
      <c r="Y7" s="78"/>
      <c r="Z7" s="78"/>
      <c r="AA7" s="78"/>
      <c r="AB7" s="78"/>
      <c r="AC7" s="78"/>
    </row>
    <row r="8" spans="1:29" ht="15" customHeight="1" x14ac:dyDescent="0.25">
      <c r="A8" s="82" t="s">
        <v>17</v>
      </c>
      <c r="B8" s="141" t="s">
        <v>18</v>
      </c>
      <c r="C8" s="143" t="s">
        <v>19</v>
      </c>
      <c r="D8" s="83" t="s">
        <v>20</v>
      </c>
      <c r="E8" s="378"/>
      <c r="F8" s="380"/>
      <c r="G8" s="382"/>
      <c r="H8" s="384"/>
      <c r="I8" s="371"/>
      <c r="J8" s="371"/>
      <c r="K8" s="371"/>
      <c r="L8" s="371"/>
      <c r="M8" s="384"/>
      <c r="N8" s="178">
        <v>1</v>
      </c>
      <c r="O8" s="178">
        <v>2</v>
      </c>
      <c r="P8" s="178">
        <v>3</v>
      </c>
      <c r="Q8" s="183" t="s">
        <v>71</v>
      </c>
      <c r="R8" s="178">
        <v>4</v>
      </c>
      <c r="S8" s="178">
        <v>5</v>
      </c>
      <c r="T8" s="178">
        <v>6</v>
      </c>
      <c r="U8" s="430"/>
      <c r="V8" s="449"/>
      <c r="W8" s="429"/>
      <c r="X8" s="353"/>
      <c r="Y8" s="78"/>
      <c r="Z8" s="78"/>
      <c r="AA8" s="78"/>
      <c r="AB8" s="78"/>
      <c r="AC8" s="78"/>
    </row>
    <row r="9" spans="1:29" ht="20.100000000000001" customHeight="1" x14ac:dyDescent="0.25">
      <c r="A9" s="142">
        <v>1</v>
      </c>
      <c r="B9" s="82"/>
      <c r="C9" s="82"/>
      <c r="D9" s="82"/>
      <c r="E9" s="85">
        <v>35</v>
      </c>
      <c r="F9" s="118" t="s">
        <v>82</v>
      </c>
      <c r="G9" s="119" t="s">
        <v>120</v>
      </c>
      <c r="H9" s="140">
        <v>35360</v>
      </c>
      <c r="I9" s="139">
        <f t="shared" ref="I9:I20" si="0">IF(COUNT(H9)=0,"---",44513-H9)</f>
        <v>9153</v>
      </c>
      <c r="J9" s="89" t="s">
        <v>22</v>
      </c>
      <c r="K9" s="90" t="s">
        <v>29</v>
      </c>
      <c r="L9" s="91">
        <v>1</v>
      </c>
      <c r="M9" s="138"/>
      <c r="N9" s="136">
        <v>5.78</v>
      </c>
      <c r="O9" s="136">
        <v>5.78</v>
      </c>
      <c r="P9" s="136">
        <v>5.82</v>
      </c>
      <c r="Q9" s="137">
        <v>8</v>
      </c>
      <c r="R9" s="136">
        <v>5.85</v>
      </c>
      <c r="S9" s="136" t="s">
        <v>200</v>
      </c>
      <c r="T9" s="136" t="s">
        <v>200</v>
      </c>
      <c r="U9" s="145">
        <f t="shared" ref="U9:U17" si="1">MAX(N9:P9,R9:T9)</f>
        <v>5.85</v>
      </c>
      <c r="V9" s="144">
        <f t="shared" ref="V9:V17" si="2">U9*L9</f>
        <v>5.85</v>
      </c>
      <c r="W9" s="144">
        <f t="shared" ref="W9:W17" si="3">V9*M9</f>
        <v>0</v>
      </c>
      <c r="X9" s="135" t="s">
        <v>30</v>
      </c>
      <c r="Y9" s="78"/>
      <c r="Z9" s="78"/>
      <c r="AA9" s="78"/>
      <c r="AB9" s="78"/>
      <c r="AC9" s="78"/>
    </row>
    <row r="10" spans="1:29" ht="20.100000000000001" customHeight="1" x14ac:dyDescent="0.25">
      <c r="A10" s="142">
        <v>2</v>
      </c>
      <c r="B10" s="82"/>
      <c r="C10" s="82"/>
      <c r="D10" s="82"/>
      <c r="E10" s="85">
        <v>22</v>
      </c>
      <c r="F10" s="118" t="s">
        <v>134</v>
      </c>
      <c r="G10" s="119" t="s">
        <v>181</v>
      </c>
      <c r="H10" s="140">
        <v>34322</v>
      </c>
      <c r="I10" s="139">
        <f t="shared" si="0"/>
        <v>10191</v>
      </c>
      <c r="J10" s="89" t="s">
        <v>22</v>
      </c>
      <c r="K10" s="90" t="s">
        <v>111</v>
      </c>
      <c r="L10" s="91">
        <v>1</v>
      </c>
      <c r="M10" s="138"/>
      <c r="N10" s="136">
        <v>5.67</v>
      </c>
      <c r="O10" s="136">
        <v>5.74</v>
      </c>
      <c r="P10" s="136">
        <v>2.2599999999999998</v>
      </c>
      <c r="Q10" s="137">
        <v>7</v>
      </c>
      <c r="R10" s="136" t="s">
        <v>216</v>
      </c>
      <c r="S10" s="136">
        <v>5.22</v>
      </c>
      <c r="T10" s="136">
        <v>5.35</v>
      </c>
      <c r="U10" s="145">
        <f t="shared" si="1"/>
        <v>5.74</v>
      </c>
      <c r="V10" s="144">
        <f t="shared" si="2"/>
        <v>5.74</v>
      </c>
      <c r="W10" s="144">
        <f t="shared" si="3"/>
        <v>0</v>
      </c>
      <c r="X10" s="135" t="s">
        <v>30</v>
      </c>
      <c r="Y10" s="78"/>
      <c r="Z10" s="78"/>
      <c r="AA10" s="78"/>
      <c r="AB10" s="78"/>
      <c r="AC10" s="78"/>
    </row>
    <row r="11" spans="1:29" ht="20.100000000000001" customHeight="1" x14ac:dyDescent="0.25">
      <c r="A11" s="142">
        <v>3</v>
      </c>
      <c r="B11" s="82"/>
      <c r="C11" s="143">
        <v>1</v>
      </c>
      <c r="D11" s="82"/>
      <c r="E11" s="85">
        <v>29</v>
      </c>
      <c r="F11" s="118" t="s">
        <v>165</v>
      </c>
      <c r="G11" s="119" t="s">
        <v>166</v>
      </c>
      <c r="H11" s="140">
        <v>39111</v>
      </c>
      <c r="I11" s="139">
        <f t="shared" si="0"/>
        <v>5402</v>
      </c>
      <c r="J11" s="89" t="s">
        <v>22</v>
      </c>
      <c r="K11" s="90" t="s">
        <v>111</v>
      </c>
      <c r="L11" s="91">
        <v>1</v>
      </c>
      <c r="M11" s="138"/>
      <c r="N11" s="136">
        <v>3.78</v>
      </c>
      <c r="O11" s="136">
        <v>3.67</v>
      </c>
      <c r="P11" s="136">
        <v>4.1399999999999997</v>
      </c>
      <c r="Q11" s="137">
        <v>6</v>
      </c>
      <c r="R11" s="136">
        <v>3.98</v>
      </c>
      <c r="S11" s="136">
        <v>4.04</v>
      </c>
      <c r="T11" s="136">
        <v>4.32</v>
      </c>
      <c r="U11" s="145">
        <f t="shared" si="1"/>
        <v>4.32</v>
      </c>
      <c r="V11" s="144">
        <f t="shared" si="2"/>
        <v>4.32</v>
      </c>
      <c r="W11" s="144">
        <f t="shared" si="3"/>
        <v>0</v>
      </c>
      <c r="X11" s="135" t="s">
        <v>123</v>
      </c>
      <c r="Y11" s="78"/>
      <c r="Z11" s="78"/>
      <c r="AA11" s="78"/>
      <c r="AB11" s="78"/>
      <c r="AC11" s="78"/>
    </row>
    <row r="12" spans="1:29" ht="20.100000000000001" customHeight="1" x14ac:dyDescent="0.25">
      <c r="A12" s="142">
        <v>4</v>
      </c>
      <c r="B12" s="82"/>
      <c r="C12" s="82"/>
      <c r="D12" s="83">
        <v>1</v>
      </c>
      <c r="E12" s="85">
        <v>50</v>
      </c>
      <c r="F12" s="118" t="s">
        <v>183</v>
      </c>
      <c r="G12" s="119" t="s">
        <v>184</v>
      </c>
      <c r="H12" s="140">
        <v>25561</v>
      </c>
      <c r="I12" s="139">
        <f t="shared" si="0"/>
        <v>18952</v>
      </c>
      <c r="J12" s="89" t="s">
        <v>22</v>
      </c>
      <c r="K12" s="90" t="s">
        <v>36</v>
      </c>
      <c r="L12" s="91">
        <v>1</v>
      </c>
      <c r="M12" s="138">
        <v>1.2713000000000001</v>
      </c>
      <c r="N12" s="136">
        <v>3.61</v>
      </c>
      <c r="O12" s="136">
        <v>3.82</v>
      </c>
      <c r="P12" s="136">
        <v>3.8</v>
      </c>
      <c r="Q12" s="137">
        <v>5</v>
      </c>
      <c r="R12" s="136">
        <v>3.67</v>
      </c>
      <c r="S12" s="136">
        <v>3.63</v>
      </c>
      <c r="T12" s="136">
        <v>3.76</v>
      </c>
      <c r="U12" s="145">
        <f t="shared" si="1"/>
        <v>3.82</v>
      </c>
      <c r="V12" s="144">
        <f t="shared" si="2"/>
        <v>3.82</v>
      </c>
      <c r="W12" s="144">
        <f t="shared" si="3"/>
        <v>4.8563660000000004</v>
      </c>
      <c r="X12" s="135" t="s">
        <v>39</v>
      </c>
      <c r="Y12" s="78"/>
      <c r="Z12" s="78"/>
      <c r="AA12" s="78"/>
      <c r="AB12" s="78"/>
      <c r="AC12" s="78"/>
    </row>
    <row r="13" spans="1:29" ht="20.100000000000001" customHeight="1" x14ac:dyDescent="0.25">
      <c r="A13" s="142">
        <v>5</v>
      </c>
      <c r="B13" s="82"/>
      <c r="C13" s="82"/>
      <c r="D13" s="83">
        <v>3</v>
      </c>
      <c r="E13" s="85">
        <v>54</v>
      </c>
      <c r="F13" s="118" t="s">
        <v>57</v>
      </c>
      <c r="G13" s="119" t="s">
        <v>58</v>
      </c>
      <c r="H13" s="140">
        <v>28778</v>
      </c>
      <c r="I13" s="139">
        <f t="shared" si="0"/>
        <v>15735</v>
      </c>
      <c r="J13" s="89" t="s">
        <v>31</v>
      </c>
      <c r="K13" s="90" t="s">
        <v>32</v>
      </c>
      <c r="L13" s="91">
        <v>1</v>
      </c>
      <c r="M13" s="138">
        <v>1.1507000000000001</v>
      </c>
      <c r="N13" s="136">
        <v>3.35</v>
      </c>
      <c r="O13" s="136">
        <v>3.1</v>
      </c>
      <c r="P13" s="136">
        <v>3.42</v>
      </c>
      <c r="Q13" s="137">
        <v>3</v>
      </c>
      <c r="R13" s="136">
        <v>3.6</v>
      </c>
      <c r="S13" s="136">
        <v>3.54</v>
      </c>
      <c r="T13" s="136" t="s">
        <v>216</v>
      </c>
      <c r="U13" s="145">
        <f t="shared" si="1"/>
        <v>3.6</v>
      </c>
      <c r="V13" s="144">
        <f t="shared" si="2"/>
        <v>3.6</v>
      </c>
      <c r="W13" s="144">
        <f t="shared" si="3"/>
        <v>4.1425200000000002</v>
      </c>
      <c r="X13" s="135" t="s">
        <v>127</v>
      </c>
      <c r="Y13" s="78"/>
      <c r="Z13" s="78"/>
      <c r="AA13" s="78"/>
      <c r="AB13" s="78"/>
      <c r="AC13" s="78"/>
    </row>
    <row r="14" spans="1:29" ht="20.100000000000001" customHeight="1" x14ac:dyDescent="0.25">
      <c r="A14" s="142">
        <v>6</v>
      </c>
      <c r="B14" s="82"/>
      <c r="C14" s="82"/>
      <c r="D14" s="83">
        <v>2</v>
      </c>
      <c r="E14" s="85">
        <v>33</v>
      </c>
      <c r="F14" s="118" t="s">
        <v>144</v>
      </c>
      <c r="G14" s="119" t="s">
        <v>145</v>
      </c>
      <c r="H14" s="140">
        <v>23542</v>
      </c>
      <c r="I14" s="139">
        <f t="shared" si="0"/>
        <v>20971</v>
      </c>
      <c r="J14" s="89" t="s">
        <v>22</v>
      </c>
      <c r="K14" s="90" t="s">
        <v>29</v>
      </c>
      <c r="L14" s="91">
        <v>1</v>
      </c>
      <c r="M14" s="138">
        <v>1.3798999999999999</v>
      </c>
      <c r="N14" s="136">
        <v>3.47</v>
      </c>
      <c r="O14" s="136">
        <v>3.39</v>
      </c>
      <c r="P14" s="136">
        <v>3.26</v>
      </c>
      <c r="Q14" s="137">
        <v>4</v>
      </c>
      <c r="R14" s="136" t="s">
        <v>200</v>
      </c>
      <c r="S14" s="136" t="s">
        <v>200</v>
      </c>
      <c r="T14" s="136" t="s">
        <v>200</v>
      </c>
      <c r="U14" s="145">
        <f t="shared" si="1"/>
        <v>3.47</v>
      </c>
      <c r="V14" s="144">
        <f t="shared" si="2"/>
        <v>3.47</v>
      </c>
      <c r="W14" s="144">
        <f t="shared" si="3"/>
        <v>4.7882530000000001</v>
      </c>
      <c r="X14" s="135" t="s">
        <v>30</v>
      </c>
      <c r="Y14" s="78"/>
      <c r="Z14" s="78"/>
      <c r="AA14" s="78"/>
      <c r="AB14" s="78"/>
      <c r="AC14" s="78"/>
    </row>
    <row r="15" spans="1:29" ht="20.100000000000001" customHeight="1" x14ac:dyDescent="0.25">
      <c r="A15" s="142">
        <v>7</v>
      </c>
      <c r="B15" s="82"/>
      <c r="C15" s="143">
        <v>2</v>
      </c>
      <c r="D15" s="82"/>
      <c r="E15" s="85">
        <v>20</v>
      </c>
      <c r="F15" s="118" t="s">
        <v>162</v>
      </c>
      <c r="G15" s="119" t="s">
        <v>119</v>
      </c>
      <c r="H15" s="140">
        <v>39289</v>
      </c>
      <c r="I15" s="139">
        <f t="shared" si="0"/>
        <v>5224</v>
      </c>
      <c r="J15" s="89" t="s">
        <v>22</v>
      </c>
      <c r="K15" s="90" t="s">
        <v>218</v>
      </c>
      <c r="L15" s="91">
        <v>1</v>
      </c>
      <c r="M15" s="138"/>
      <c r="N15" s="136">
        <v>3.23</v>
      </c>
      <c r="O15" s="136">
        <v>3.1</v>
      </c>
      <c r="P15" s="136">
        <v>3.21</v>
      </c>
      <c r="Q15" s="137">
        <v>2</v>
      </c>
      <c r="R15" s="136">
        <v>3.04</v>
      </c>
      <c r="S15" s="136">
        <v>3.14</v>
      </c>
      <c r="T15" s="136">
        <v>3.11</v>
      </c>
      <c r="U15" s="145">
        <f t="shared" si="1"/>
        <v>3.23</v>
      </c>
      <c r="V15" s="144">
        <f t="shared" si="2"/>
        <v>3.23</v>
      </c>
      <c r="W15" s="144">
        <f t="shared" si="3"/>
        <v>0</v>
      </c>
      <c r="X15" s="135" t="s">
        <v>217</v>
      </c>
      <c r="Y15" s="78"/>
      <c r="Z15" s="78"/>
      <c r="AA15" s="78"/>
      <c r="AB15" s="78"/>
      <c r="AC15" s="78"/>
    </row>
    <row r="16" spans="1:29" ht="20.100000000000001" customHeight="1" x14ac:dyDescent="0.25">
      <c r="A16" s="142">
        <v>8</v>
      </c>
      <c r="B16" s="82"/>
      <c r="C16" s="143">
        <v>3</v>
      </c>
      <c r="D16" s="82"/>
      <c r="E16" s="85">
        <v>24</v>
      </c>
      <c r="F16" s="118" t="s">
        <v>130</v>
      </c>
      <c r="G16" s="119" t="s">
        <v>131</v>
      </c>
      <c r="H16" s="140">
        <v>39590</v>
      </c>
      <c r="I16" s="139">
        <f t="shared" si="0"/>
        <v>4923</v>
      </c>
      <c r="J16" s="89" t="s">
        <v>22</v>
      </c>
      <c r="K16" s="90" t="s">
        <v>111</v>
      </c>
      <c r="L16" s="91">
        <v>1</v>
      </c>
      <c r="M16" s="138"/>
      <c r="N16" s="136">
        <v>2.6</v>
      </c>
      <c r="O16" s="136">
        <v>2.9</v>
      </c>
      <c r="P16" s="136">
        <v>2.58</v>
      </c>
      <c r="Q16" s="137">
        <v>1</v>
      </c>
      <c r="R16" s="136">
        <v>2.75</v>
      </c>
      <c r="S16" s="136">
        <v>2.8</v>
      </c>
      <c r="T16" s="136" t="s">
        <v>200</v>
      </c>
      <c r="U16" s="145">
        <f t="shared" si="1"/>
        <v>2.9</v>
      </c>
      <c r="V16" s="144">
        <f t="shared" si="2"/>
        <v>2.9</v>
      </c>
      <c r="W16" s="144">
        <f t="shared" si="3"/>
        <v>0</v>
      </c>
      <c r="X16" s="135" t="s">
        <v>123</v>
      </c>
      <c r="Y16" s="78"/>
      <c r="Z16" s="78"/>
      <c r="AA16" s="78"/>
      <c r="AB16" s="78"/>
      <c r="AC16" s="78"/>
    </row>
    <row r="17" spans="1:29" ht="20.100000000000001" customHeight="1" x14ac:dyDescent="0.25">
      <c r="A17" s="142">
        <v>9</v>
      </c>
      <c r="B17" s="82"/>
      <c r="C17" s="143">
        <v>4</v>
      </c>
      <c r="D17" s="82"/>
      <c r="E17" s="85">
        <v>41</v>
      </c>
      <c r="F17" s="118" t="s">
        <v>160</v>
      </c>
      <c r="G17" s="119" t="s">
        <v>161</v>
      </c>
      <c r="H17" s="140">
        <v>40825</v>
      </c>
      <c r="I17" s="139">
        <f t="shared" si="0"/>
        <v>3688</v>
      </c>
      <c r="J17" s="89" t="s">
        <v>28</v>
      </c>
      <c r="K17" s="90" t="s">
        <v>29</v>
      </c>
      <c r="L17" s="91">
        <v>1</v>
      </c>
      <c r="M17" s="138"/>
      <c r="N17" s="136">
        <v>2.5099999999999998</v>
      </c>
      <c r="O17" s="136">
        <v>2.63</v>
      </c>
      <c r="P17" s="136" t="s">
        <v>216</v>
      </c>
      <c r="Q17" s="137"/>
      <c r="R17" s="136"/>
      <c r="S17" s="136"/>
      <c r="T17" s="136"/>
      <c r="U17" s="145">
        <f t="shared" si="1"/>
        <v>2.63</v>
      </c>
      <c r="V17" s="144">
        <f t="shared" si="2"/>
        <v>2.63</v>
      </c>
      <c r="W17" s="144">
        <f t="shared" si="3"/>
        <v>0</v>
      </c>
      <c r="X17" s="135" t="s">
        <v>151</v>
      </c>
      <c r="Y17" s="78"/>
      <c r="Z17" s="78"/>
      <c r="AA17" s="78"/>
      <c r="AB17" s="78"/>
      <c r="AC17" s="78"/>
    </row>
    <row r="18" spans="1:29" ht="20.100000000000001" customHeight="1" x14ac:dyDescent="0.25">
      <c r="A18" s="142"/>
      <c r="B18" s="82"/>
      <c r="C18" s="82"/>
      <c r="D18" s="82"/>
      <c r="E18" s="85">
        <v>55</v>
      </c>
      <c r="F18" s="118" t="s">
        <v>45</v>
      </c>
      <c r="G18" s="119" t="s">
        <v>46</v>
      </c>
      <c r="H18" s="140">
        <v>34926</v>
      </c>
      <c r="I18" s="139">
        <f t="shared" si="0"/>
        <v>9587</v>
      </c>
      <c r="J18" s="89" t="s">
        <v>43</v>
      </c>
      <c r="K18" s="90" t="s">
        <v>32</v>
      </c>
      <c r="L18" s="91">
        <v>1.1000000000000001</v>
      </c>
      <c r="M18" s="138"/>
      <c r="N18" s="136"/>
      <c r="O18" s="136"/>
      <c r="P18" s="136"/>
      <c r="Q18" s="137"/>
      <c r="R18" s="136"/>
      <c r="S18" s="136"/>
      <c r="T18" s="136"/>
      <c r="U18" s="145" t="s">
        <v>190</v>
      </c>
      <c r="V18" s="144"/>
      <c r="W18" s="144">
        <f>V18*M18</f>
        <v>0</v>
      </c>
      <c r="X18" s="135" t="s">
        <v>124</v>
      </c>
      <c r="Y18" s="78"/>
      <c r="Z18" s="78"/>
      <c r="AA18" s="78"/>
      <c r="AB18" s="78"/>
      <c r="AC18" s="78"/>
    </row>
    <row r="19" spans="1:29" ht="20.100000000000001" customHeight="1" x14ac:dyDescent="0.25">
      <c r="A19" s="142"/>
      <c r="B19" s="82"/>
      <c r="C19" s="143"/>
      <c r="D19" s="82"/>
      <c r="E19" s="85">
        <v>23</v>
      </c>
      <c r="F19" s="118" t="s">
        <v>118</v>
      </c>
      <c r="G19" s="119" t="s">
        <v>119</v>
      </c>
      <c r="H19" s="140">
        <v>39289</v>
      </c>
      <c r="I19" s="139">
        <f t="shared" si="0"/>
        <v>5224</v>
      </c>
      <c r="J19" s="89" t="s">
        <v>22</v>
      </c>
      <c r="K19" s="90" t="s">
        <v>111</v>
      </c>
      <c r="L19" s="91">
        <v>1</v>
      </c>
      <c r="M19" s="138"/>
      <c r="N19" s="136"/>
      <c r="O19" s="136"/>
      <c r="P19" s="136"/>
      <c r="Q19" s="137"/>
      <c r="R19" s="136"/>
      <c r="S19" s="136"/>
      <c r="T19" s="136"/>
      <c r="U19" s="145" t="s">
        <v>190</v>
      </c>
      <c r="V19" s="144"/>
      <c r="W19" s="144"/>
      <c r="X19" s="135" t="s">
        <v>123</v>
      </c>
      <c r="Y19" s="78"/>
      <c r="Z19" s="78"/>
      <c r="AA19" s="78"/>
      <c r="AB19" s="78"/>
      <c r="AC19" s="78"/>
    </row>
    <row r="20" spans="1:29" ht="20.100000000000001" customHeight="1" x14ac:dyDescent="0.25">
      <c r="A20" s="142"/>
      <c r="B20" s="82"/>
      <c r="C20" s="82"/>
      <c r="D20" s="82"/>
      <c r="E20" s="85">
        <v>58</v>
      </c>
      <c r="F20" s="118" t="s">
        <v>134</v>
      </c>
      <c r="G20" s="119" t="s">
        <v>135</v>
      </c>
      <c r="H20" s="140">
        <v>36013</v>
      </c>
      <c r="I20" s="139">
        <f t="shared" si="0"/>
        <v>8500</v>
      </c>
      <c r="J20" s="89" t="s">
        <v>22</v>
      </c>
      <c r="K20" s="90" t="s">
        <v>32</v>
      </c>
      <c r="L20" s="91">
        <v>1</v>
      </c>
      <c r="M20" s="138"/>
      <c r="N20" s="136"/>
      <c r="O20" s="136"/>
      <c r="P20" s="136"/>
      <c r="Q20" s="137"/>
      <c r="R20" s="136"/>
      <c r="S20" s="136"/>
      <c r="T20" s="136"/>
      <c r="U20" s="145" t="s">
        <v>190</v>
      </c>
      <c r="V20" s="144"/>
      <c r="W20" s="144"/>
      <c r="X20" s="135" t="s">
        <v>124</v>
      </c>
      <c r="Y20" s="78"/>
      <c r="Z20" s="78"/>
      <c r="AA20" s="78"/>
      <c r="AB20" s="78"/>
      <c r="AC20" s="78"/>
    </row>
  </sheetData>
  <sortState xmlns:xlrd2="http://schemas.microsoft.com/office/spreadsheetml/2017/richdata2" ref="A9:AC20">
    <sortCondition descending="1" ref="V9:V20"/>
  </sortState>
  <mergeCells count="15">
    <mergeCell ref="I7:I8"/>
    <mergeCell ref="A7:D7"/>
    <mergeCell ref="E7:E8"/>
    <mergeCell ref="F7:F8"/>
    <mergeCell ref="G7:G8"/>
    <mergeCell ref="H7:H8"/>
    <mergeCell ref="U7:U8"/>
    <mergeCell ref="V7:V8"/>
    <mergeCell ref="W7:W8"/>
    <mergeCell ref="X7:X8"/>
    <mergeCell ref="J7:J8"/>
    <mergeCell ref="K7:K8"/>
    <mergeCell ref="L7:L8"/>
    <mergeCell ref="M7:M8"/>
    <mergeCell ref="N7:T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T12"/>
  <sheetViews>
    <sheetView showZeros="0" workbookViewId="0">
      <selection activeCell="C4" sqref="C4"/>
    </sheetView>
  </sheetViews>
  <sheetFormatPr defaultColWidth="9.109375" defaultRowHeight="13.2" x14ac:dyDescent="0.25"/>
  <cols>
    <col min="1" max="2" width="3.109375" style="74" customWidth="1"/>
    <col min="3" max="3" width="4.5546875" style="74" customWidth="1"/>
    <col min="4" max="4" width="10.5546875" style="74" bestFit="1" customWidth="1"/>
    <col min="5" max="5" width="12.5546875" style="74" customWidth="1"/>
    <col min="6" max="6" width="9" style="104" customWidth="1"/>
    <col min="7" max="7" width="5" style="74" bestFit="1" customWidth="1"/>
    <col min="8" max="8" width="3.44140625" style="74" customWidth="1"/>
    <col min="9" max="9" width="7.6640625" style="74" bestFit="1" customWidth="1"/>
    <col min="10" max="10" width="4.44140625" style="74" customWidth="1"/>
    <col min="11" max="11" width="4.6640625" style="74" customWidth="1"/>
    <col min="12" max="12" width="9.5546875" style="74" customWidth="1"/>
    <col min="13" max="13" width="7.88671875" style="74" customWidth="1"/>
    <col min="14" max="14" width="7.6640625" style="74" customWidth="1"/>
    <col min="15" max="15" width="16.21875" style="74" bestFit="1" customWidth="1"/>
    <col min="16" max="20" width="9.5546875" style="74" customWidth="1"/>
    <col min="21" max="16384" width="9.109375" style="74"/>
  </cols>
  <sheetData>
    <row r="1" spans="1:20" ht="20.25" customHeight="1" x14ac:dyDescent="0.3">
      <c r="A1" s="186" t="s">
        <v>174</v>
      </c>
      <c r="D1" s="75"/>
      <c r="E1" s="75"/>
      <c r="F1" s="96"/>
      <c r="G1" s="75"/>
      <c r="H1" s="75"/>
      <c r="I1" s="75"/>
      <c r="J1" s="75"/>
      <c r="K1" s="75"/>
      <c r="L1" s="75"/>
      <c r="M1" s="75"/>
      <c r="N1" s="75"/>
    </row>
    <row r="2" spans="1:20" ht="12.75" customHeight="1" x14ac:dyDescent="0.25">
      <c r="D2" s="3" t="s">
        <v>157</v>
      </c>
      <c r="E2" s="76"/>
      <c r="F2" s="98"/>
      <c r="G2" s="76"/>
      <c r="H2" s="76"/>
      <c r="I2" s="76"/>
      <c r="J2" s="76"/>
      <c r="K2" s="76"/>
      <c r="L2" s="76"/>
      <c r="M2" s="76"/>
      <c r="N2" s="76"/>
    </row>
    <row r="3" spans="1:20" ht="12.75" customHeight="1" x14ac:dyDescent="0.25">
      <c r="C3" s="77"/>
      <c r="D3" s="76"/>
      <c r="E3" s="76"/>
      <c r="F3" s="98"/>
      <c r="G3" s="76"/>
      <c r="H3" s="76"/>
      <c r="I3" s="76"/>
      <c r="J3" s="76"/>
      <c r="K3" s="76"/>
      <c r="L3" s="76"/>
      <c r="M3" s="76"/>
      <c r="N3" s="76"/>
    </row>
    <row r="4" spans="1:20" ht="20.100000000000001" customHeight="1" x14ac:dyDescent="0.25">
      <c r="A4" s="78"/>
      <c r="B4" s="78"/>
      <c r="C4" s="78"/>
      <c r="D4" s="79" t="s">
        <v>64</v>
      </c>
      <c r="E4" s="78"/>
      <c r="F4" s="99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0" ht="2.1" customHeight="1" x14ac:dyDescent="0.25">
      <c r="A5" s="78"/>
      <c r="B5" s="78"/>
      <c r="C5" s="78"/>
      <c r="D5" s="78"/>
      <c r="E5" s="78"/>
      <c r="F5" s="9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20.100000000000001" customHeight="1" x14ac:dyDescent="0.25">
      <c r="A6" s="80"/>
      <c r="B6" s="80"/>
      <c r="C6" s="78"/>
      <c r="D6" s="78"/>
      <c r="E6" s="78"/>
      <c r="F6" s="99"/>
      <c r="G6" s="78"/>
      <c r="H6" s="78"/>
      <c r="I6" s="78"/>
      <c r="J6" s="78"/>
      <c r="K6" s="78"/>
      <c r="L6" s="81"/>
      <c r="M6" s="81"/>
      <c r="N6" s="81"/>
      <c r="O6" s="78"/>
      <c r="P6" s="78"/>
      <c r="Q6" s="78"/>
      <c r="R6" s="78"/>
      <c r="S6" s="78"/>
      <c r="T6" s="78"/>
    </row>
    <row r="7" spans="1:20" ht="20.100000000000001" customHeight="1" x14ac:dyDescent="0.25">
      <c r="A7" s="415" t="s">
        <v>198</v>
      </c>
      <c r="B7" s="416"/>
      <c r="C7" s="417" t="s">
        <v>4</v>
      </c>
      <c r="D7" s="419" t="s">
        <v>5</v>
      </c>
      <c r="E7" s="421" t="s">
        <v>6</v>
      </c>
      <c r="F7" s="423" t="s">
        <v>7</v>
      </c>
      <c r="G7" s="413" t="s">
        <v>8</v>
      </c>
      <c r="H7" s="413" t="s">
        <v>9</v>
      </c>
      <c r="I7" s="413" t="s">
        <v>10</v>
      </c>
      <c r="J7" s="413" t="s">
        <v>11</v>
      </c>
      <c r="K7" s="423" t="s">
        <v>12</v>
      </c>
      <c r="L7" s="417" t="s">
        <v>60</v>
      </c>
      <c r="M7" s="423" t="s">
        <v>14</v>
      </c>
      <c r="N7" s="423" t="s">
        <v>15</v>
      </c>
      <c r="O7" s="352" t="s">
        <v>16</v>
      </c>
      <c r="P7" s="78"/>
      <c r="Q7" s="78"/>
      <c r="R7" s="78"/>
      <c r="S7" s="78"/>
      <c r="T7" s="78"/>
    </row>
    <row r="8" spans="1:20" ht="15" customHeight="1" x14ac:dyDescent="0.25">
      <c r="A8" s="82" t="s">
        <v>17</v>
      </c>
      <c r="B8" s="83" t="s">
        <v>20</v>
      </c>
      <c r="C8" s="418"/>
      <c r="D8" s="420"/>
      <c r="E8" s="422"/>
      <c r="F8" s="424"/>
      <c r="G8" s="414"/>
      <c r="H8" s="414"/>
      <c r="I8" s="414"/>
      <c r="J8" s="414"/>
      <c r="K8" s="424"/>
      <c r="L8" s="418"/>
      <c r="M8" s="424"/>
      <c r="N8" s="424"/>
      <c r="O8" s="353"/>
      <c r="P8" s="78"/>
      <c r="Q8" s="78"/>
      <c r="R8" s="78"/>
      <c r="S8" s="78"/>
      <c r="T8" s="78"/>
    </row>
    <row r="9" spans="1:20" ht="20.100000000000001" customHeight="1" x14ac:dyDescent="0.25">
      <c r="A9" s="84">
        <v>1</v>
      </c>
      <c r="B9" s="82"/>
      <c r="C9" s="85">
        <v>18</v>
      </c>
      <c r="D9" s="86" t="s">
        <v>121</v>
      </c>
      <c r="E9" s="87" t="s">
        <v>146</v>
      </c>
      <c r="F9" s="101">
        <v>37875</v>
      </c>
      <c r="G9" s="88">
        <f>IF(COUNT(F9)=0,"---",44513-F9)</f>
        <v>6638</v>
      </c>
      <c r="H9" s="89" t="s">
        <v>28</v>
      </c>
      <c r="I9" s="90" t="s">
        <v>23</v>
      </c>
      <c r="J9" s="91">
        <v>1</v>
      </c>
      <c r="K9" s="92"/>
      <c r="L9" s="93">
        <v>4.8540509259259257E-3</v>
      </c>
      <c r="M9" s="102">
        <f>L9*J9</f>
        <v>4.8540509259259257E-3</v>
      </c>
      <c r="N9" s="102"/>
      <c r="O9" s="95"/>
      <c r="P9" s="78"/>
      <c r="Q9" s="78"/>
      <c r="R9" s="78"/>
      <c r="S9" s="78"/>
      <c r="T9" s="78"/>
    </row>
    <row r="10" spans="1:20" ht="20.100000000000001" customHeight="1" x14ac:dyDescent="0.25">
      <c r="A10" s="84">
        <v>2</v>
      </c>
      <c r="B10" s="82"/>
      <c r="C10" s="85">
        <v>17</v>
      </c>
      <c r="D10" s="86" t="s">
        <v>141</v>
      </c>
      <c r="E10" s="87" t="s">
        <v>142</v>
      </c>
      <c r="F10" s="101">
        <v>35943</v>
      </c>
      <c r="G10" s="88">
        <f>IF(COUNT(F10)=0,"---",44513-F10)</f>
        <v>8570</v>
      </c>
      <c r="H10" s="89" t="s">
        <v>28</v>
      </c>
      <c r="I10" s="90" t="s">
        <v>23</v>
      </c>
      <c r="J10" s="91">
        <v>1</v>
      </c>
      <c r="K10" s="92"/>
      <c r="L10" s="93">
        <v>4.9162037037037039E-3</v>
      </c>
      <c r="M10" s="102">
        <f>L10*J10</f>
        <v>4.9162037037037039E-3</v>
      </c>
      <c r="N10" s="102">
        <f>M10*K10</f>
        <v>0</v>
      </c>
      <c r="O10" s="95"/>
      <c r="P10" s="78"/>
      <c r="Q10" s="78"/>
      <c r="R10" s="78"/>
      <c r="S10" s="78"/>
      <c r="T10" s="78"/>
    </row>
    <row r="11" spans="1:20" ht="20.100000000000001" customHeight="1" x14ac:dyDescent="0.25">
      <c r="A11" s="84">
        <v>3</v>
      </c>
      <c r="B11" s="82"/>
      <c r="C11" s="85">
        <v>46</v>
      </c>
      <c r="D11" s="86" t="s">
        <v>34</v>
      </c>
      <c r="E11" s="87" t="s">
        <v>35</v>
      </c>
      <c r="F11" s="101">
        <v>38430</v>
      </c>
      <c r="G11" s="88">
        <f>IF(COUNT(F11)=0,"---",44513-F11)</f>
        <v>6083</v>
      </c>
      <c r="H11" s="89" t="s">
        <v>28</v>
      </c>
      <c r="I11" s="90" t="s">
        <v>36</v>
      </c>
      <c r="J11" s="91">
        <v>1</v>
      </c>
      <c r="K11" s="92"/>
      <c r="L11" s="93">
        <v>6.3447916666666661E-3</v>
      </c>
      <c r="M11" s="102">
        <f t="shared" ref="M11" si="0">L11*J11</f>
        <v>6.3447916666666661E-3</v>
      </c>
      <c r="N11" s="102"/>
      <c r="O11" s="95" t="s">
        <v>39</v>
      </c>
      <c r="P11" s="78"/>
      <c r="Q11" s="78"/>
      <c r="R11" s="78"/>
      <c r="S11" s="78"/>
      <c r="T11" s="78"/>
    </row>
    <row r="12" spans="1:20" ht="20.100000000000001" customHeight="1" x14ac:dyDescent="0.25">
      <c r="A12" s="84"/>
      <c r="B12" s="82"/>
      <c r="C12" s="85">
        <v>49</v>
      </c>
      <c r="D12" s="86" t="s">
        <v>42</v>
      </c>
      <c r="E12" s="87" t="s">
        <v>35</v>
      </c>
      <c r="F12" s="101">
        <v>39759</v>
      </c>
      <c r="G12" s="88">
        <f>IF(COUNT(F12)=0,"---",44513-F12)</f>
        <v>4754</v>
      </c>
      <c r="H12" s="89" t="s">
        <v>28</v>
      </c>
      <c r="I12" s="90" t="s">
        <v>36</v>
      </c>
      <c r="J12" s="91">
        <v>1</v>
      </c>
      <c r="K12" s="92"/>
      <c r="L12" s="93" t="s">
        <v>197</v>
      </c>
      <c r="M12" s="102"/>
      <c r="N12" s="102"/>
      <c r="O12" s="95" t="s">
        <v>39</v>
      </c>
      <c r="P12" s="78"/>
      <c r="Q12" s="78"/>
      <c r="R12" s="78"/>
      <c r="S12" s="78"/>
      <c r="T12" s="78"/>
    </row>
  </sheetData>
  <mergeCells count="14">
    <mergeCell ref="M7:M8"/>
    <mergeCell ref="N7:N8"/>
    <mergeCell ref="O7:O8"/>
    <mergeCell ref="H7:H8"/>
    <mergeCell ref="I7:I8"/>
    <mergeCell ref="J7:J8"/>
    <mergeCell ref="K7:K8"/>
    <mergeCell ref="L7:L8"/>
    <mergeCell ref="G7:G8"/>
    <mergeCell ref="A7:B7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HN13"/>
  <sheetViews>
    <sheetView showZeros="0" workbookViewId="0">
      <selection activeCell="M10" sqref="M10"/>
    </sheetView>
  </sheetViews>
  <sheetFormatPr defaultColWidth="9.109375" defaultRowHeight="13.2" x14ac:dyDescent="0.25"/>
  <cols>
    <col min="1" max="3" width="3.109375" style="74" customWidth="1"/>
    <col min="4" max="4" width="4.5546875" style="74" customWidth="1"/>
    <col min="5" max="5" width="10.5546875" style="74" bestFit="1" customWidth="1"/>
    <col min="6" max="6" width="12.5546875" style="74" customWidth="1"/>
    <col min="7" max="7" width="9" style="104" customWidth="1"/>
    <col min="8" max="8" width="5" style="74" bestFit="1" customWidth="1"/>
    <col min="9" max="9" width="3.44140625" style="74" customWidth="1"/>
    <col min="10" max="10" width="7.6640625" style="74" bestFit="1" customWidth="1"/>
    <col min="11" max="11" width="4.44140625" style="74" customWidth="1"/>
    <col min="12" max="12" width="5.33203125" style="74" customWidth="1"/>
    <col min="13" max="13" width="9.5546875" style="74" customWidth="1"/>
    <col min="14" max="14" width="7.88671875" style="74" customWidth="1"/>
    <col min="15" max="15" width="7.6640625" style="74" customWidth="1"/>
    <col min="16" max="16" width="13.77734375" style="74" customWidth="1"/>
    <col min="17" max="222" width="9.109375" style="97"/>
    <col min="223" max="16384" width="9.109375" style="74"/>
  </cols>
  <sheetData>
    <row r="1" spans="1:222" ht="20.25" customHeight="1" x14ac:dyDescent="0.3">
      <c r="A1" s="186" t="s">
        <v>174</v>
      </c>
      <c r="E1" s="75"/>
      <c r="F1" s="75"/>
      <c r="G1" s="96"/>
      <c r="H1" s="75"/>
      <c r="I1" s="75"/>
      <c r="J1" s="75"/>
      <c r="K1" s="75"/>
      <c r="L1" s="75"/>
      <c r="M1" s="75"/>
      <c r="N1" s="75"/>
      <c r="O1" s="75"/>
    </row>
    <row r="2" spans="1:222" ht="12.75" customHeight="1" x14ac:dyDescent="0.25">
      <c r="E2" s="3" t="s">
        <v>157</v>
      </c>
      <c r="F2" s="76"/>
      <c r="G2" s="98"/>
      <c r="H2" s="76"/>
      <c r="I2" s="76"/>
      <c r="J2" s="76"/>
      <c r="K2" s="76"/>
      <c r="L2" s="76"/>
      <c r="M2" s="76"/>
      <c r="N2" s="76"/>
      <c r="O2" s="76"/>
    </row>
    <row r="3" spans="1:222" ht="12.75" customHeight="1" x14ac:dyDescent="0.25">
      <c r="D3" s="77"/>
      <c r="E3" s="76"/>
      <c r="F3" s="76"/>
      <c r="G3" s="98"/>
      <c r="H3" s="76"/>
      <c r="I3" s="76"/>
      <c r="J3" s="76"/>
      <c r="K3" s="76"/>
      <c r="L3" s="76"/>
      <c r="M3" s="76"/>
      <c r="N3" s="76"/>
      <c r="O3" s="76"/>
    </row>
    <row r="4" spans="1:222" ht="20.100000000000001" customHeight="1" x14ac:dyDescent="0.25">
      <c r="A4" s="78"/>
      <c r="B4" s="78"/>
      <c r="C4" s="78"/>
      <c r="D4" s="78"/>
      <c r="E4" s="79" t="s">
        <v>65</v>
      </c>
      <c r="F4" s="78"/>
      <c r="G4" s="99"/>
      <c r="H4" s="78"/>
      <c r="I4" s="78"/>
      <c r="J4" s="78"/>
      <c r="K4" s="78"/>
      <c r="L4" s="78"/>
      <c r="M4" s="78"/>
      <c r="N4" s="78"/>
      <c r="O4" s="78"/>
      <c r="P4" s="78"/>
    </row>
    <row r="5" spans="1:222" ht="2.1" customHeight="1" x14ac:dyDescent="0.25">
      <c r="A5" s="78"/>
      <c r="B5" s="78"/>
      <c r="C5" s="78"/>
      <c r="D5" s="78"/>
      <c r="E5" s="78"/>
      <c r="F5" s="78"/>
      <c r="G5" s="99"/>
      <c r="H5" s="78"/>
      <c r="I5" s="78"/>
      <c r="J5" s="78"/>
      <c r="K5" s="78"/>
      <c r="L5" s="78"/>
      <c r="M5" s="78"/>
      <c r="N5" s="78"/>
      <c r="O5" s="78"/>
      <c r="P5" s="78"/>
    </row>
    <row r="6" spans="1:222" ht="20.100000000000001" customHeight="1" x14ac:dyDescent="0.25">
      <c r="A6" s="80"/>
      <c r="B6" s="80"/>
      <c r="C6" s="80"/>
      <c r="D6" s="78"/>
      <c r="E6" s="78"/>
      <c r="F6" s="78"/>
      <c r="G6" s="99"/>
      <c r="H6" s="78"/>
      <c r="I6" s="78"/>
      <c r="J6" s="78"/>
      <c r="K6" s="78"/>
      <c r="L6" s="78"/>
      <c r="M6" s="81"/>
      <c r="N6" s="81"/>
      <c r="O6" s="81"/>
      <c r="P6" s="78"/>
    </row>
    <row r="7" spans="1:222" ht="20.100000000000001" customHeight="1" x14ac:dyDescent="0.25">
      <c r="A7" s="415" t="s">
        <v>3</v>
      </c>
      <c r="B7" s="425"/>
      <c r="C7" s="416"/>
      <c r="D7" s="417" t="s">
        <v>4</v>
      </c>
      <c r="E7" s="419" t="s">
        <v>5</v>
      </c>
      <c r="F7" s="421" t="s">
        <v>6</v>
      </c>
      <c r="G7" s="423" t="s">
        <v>7</v>
      </c>
      <c r="H7" s="413" t="s">
        <v>8</v>
      </c>
      <c r="I7" s="413" t="s">
        <v>9</v>
      </c>
      <c r="J7" s="413" t="s">
        <v>10</v>
      </c>
      <c r="K7" s="413" t="s">
        <v>11</v>
      </c>
      <c r="L7" s="423" t="s">
        <v>12</v>
      </c>
      <c r="M7" s="427" t="s">
        <v>60</v>
      </c>
      <c r="N7" s="426" t="s">
        <v>14</v>
      </c>
      <c r="O7" s="426" t="s">
        <v>15</v>
      </c>
      <c r="P7" s="352" t="s">
        <v>16</v>
      </c>
    </row>
    <row r="8" spans="1:222" ht="15" customHeight="1" x14ac:dyDescent="0.25">
      <c r="A8" s="82" t="s">
        <v>17</v>
      </c>
      <c r="B8" s="100" t="s">
        <v>18</v>
      </c>
      <c r="C8" s="83" t="s">
        <v>20</v>
      </c>
      <c r="D8" s="418"/>
      <c r="E8" s="420"/>
      <c r="F8" s="422"/>
      <c r="G8" s="424"/>
      <c r="H8" s="414"/>
      <c r="I8" s="414"/>
      <c r="J8" s="414"/>
      <c r="K8" s="414"/>
      <c r="L8" s="424"/>
      <c r="M8" s="427"/>
      <c r="N8" s="426"/>
      <c r="O8" s="426"/>
      <c r="P8" s="353"/>
    </row>
    <row r="9" spans="1:222" s="103" customFormat="1" ht="19.8" customHeight="1" x14ac:dyDescent="0.25">
      <c r="A9" s="84">
        <v>1</v>
      </c>
      <c r="B9" s="82"/>
      <c r="C9" s="83">
        <v>1</v>
      </c>
      <c r="D9" s="85">
        <v>26</v>
      </c>
      <c r="E9" s="86" t="s">
        <v>104</v>
      </c>
      <c r="F9" s="87" t="s">
        <v>103</v>
      </c>
      <c r="G9" s="101">
        <v>27790</v>
      </c>
      <c r="H9" s="88">
        <f>IF(COUNT(G9)=0,"---",44513-G9)</f>
        <v>16723</v>
      </c>
      <c r="I9" s="89" t="s">
        <v>22</v>
      </c>
      <c r="J9" s="90" t="s">
        <v>111</v>
      </c>
      <c r="K9" s="91">
        <v>1</v>
      </c>
      <c r="L9" s="92">
        <v>0.90990000000000004</v>
      </c>
      <c r="M9" s="93">
        <v>3.3371527777777779E-3</v>
      </c>
      <c r="N9" s="102">
        <f>M9*K9</f>
        <v>3.3371527777777779E-3</v>
      </c>
      <c r="O9" s="102">
        <f>N9*L9</f>
        <v>3.0364753125000001E-3</v>
      </c>
      <c r="P9" s="95" t="s">
        <v>30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</row>
    <row r="10" spans="1:222" s="103" customFormat="1" ht="19.8" customHeight="1" x14ac:dyDescent="0.25">
      <c r="A10" s="84">
        <v>2</v>
      </c>
      <c r="B10" s="82"/>
      <c r="C10" s="82"/>
      <c r="D10" s="85">
        <v>56</v>
      </c>
      <c r="E10" s="86" t="s">
        <v>66</v>
      </c>
      <c r="F10" s="87" t="s">
        <v>48</v>
      </c>
      <c r="G10" s="101">
        <v>36058</v>
      </c>
      <c r="H10" s="88">
        <f>IF(COUNT(G10)=0,"---",44513-G10)</f>
        <v>8455</v>
      </c>
      <c r="I10" s="89" t="s">
        <v>43</v>
      </c>
      <c r="J10" s="90" t="s">
        <v>32</v>
      </c>
      <c r="K10" s="91">
        <v>0.95</v>
      </c>
      <c r="L10" s="92"/>
      <c r="M10" s="93">
        <v>3.6553240740740743E-3</v>
      </c>
      <c r="N10" s="102">
        <f t="shared" ref="N10:O12" si="0">M10*K10</f>
        <v>3.4725578703703702E-3</v>
      </c>
      <c r="O10" s="102">
        <f t="shared" si="0"/>
        <v>0</v>
      </c>
      <c r="P10" s="95" t="s">
        <v>49</v>
      </c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</row>
    <row r="11" spans="1:222" s="103" customFormat="1" ht="19.8" customHeight="1" x14ac:dyDescent="0.25">
      <c r="A11" s="84">
        <v>3</v>
      </c>
      <c r="B11" s="82"/>
      <c r="C11" s="82"/>
      <c r="D11" s="85">
        <v>15</v>
      </c>
      <c r="E11" s="86" t="s">
        <v>115</v>
      </c>
      <c r="F11" s="87" t="s">
        <v>116</v>
      </c>
      <c r="G11" s="101">
        <v>34164</v>
      </c>
      <c r="H11" s="88">
        <f>IF(COUNT(G11)=0,"---",44513-G11)</f>
        <v>10349</v>
      </c>
      <c r="I11" s="89" t="s">
        <v>22</v>
      </c>
      <c r="J11" s="90" t="s">
        <v>23</v>
      </c>
      <c r="K11" s="91">
        <v>1</v>
      </c>
      <c r="L11" s="92"/>
      <c r="M11" s="93">
        <v>3.6084490740740742E-3</v>
      </c>
      <c r="N11" s="102">
        <f t="shared" si="0"/>
        <v>3.6084490740740742E-3</v>
      </c>
      <c r="O11" s="102">
        <f t="shared" si="0"/>
        <v>0</v>
      </c>
      <c r="P11" s="95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</row>
    <row r="12" spans="1:222" s="103" customFormat="1" ht="19.8" customHeight="1" x14ac:dyDescent="0.25">
      <c r="A12" s="84">
        <v>4</v>
      </c>
      <c r="B12" s="82"/>
      <c r="C12" s="83">
        <v>2</v>
      </c>
      <c r="D12" s="85">
        <v>44</v>
      </c>
      <c r="E12" s="86" t="s">
        <v>62</v>
      </c>
      <c r="F12" s="87" t="s">
        <v>63</v>
      </c>
      <c r="G12" s="101">
        <v>24406</v>
      </c>
      <c r="H12" s="88">
        <f>IF(COUNT(G12)=0,"---",44513-G12)</f>
        <v>20107</v>
      </c>
      <c r="I12" s="89" t="s">
        <v>43</v>
      </c>
      <c r="J12" s="90" t="s">
        <v>36</v>
      </c>
      <c r="K12" s="91">
        <v>0.95</v>
      </c>
      <c r="L12" s="92">
        <v>0.83950000000000002</v>
      </c>
      <c r="M12" s="93">
        <v>4.2624999999999998E-3</v>
      </c>
      <c r="N12" s="102">
        <f t="shared" si="0"/>
        <v>4.049375E-3</v>
      </c>
      <c r="O12" s="102">
        <f t="shared" si="0"/>
        <v>3.3994503125000003E-3</v>
      </c>
      <c r="P12" s="95" t="s">
        <v>39</v>
      </c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</row>
    <row r="13" spans="1:222" s="103" customFormat="1" ht="19.8" customHeight="1" x14ac:dyDescent="0.25">
      <c r="A13" s="187" t="s">
        <v>185</v>
      </c>
      <c r="B13" s="82"/>
      <c r="C13" s="83">
        <v>3</v>
      </c>
      <c r="D13" s="85">
        <v>3</v>
      </c>
      <c r="E13" s="86" t="s">
        <v>67</v>
      </c>
      <c r="F13" s="87" t="s">
        <v>68</v>
      </c>
      <c r="G13" s="101">
        <v>24822</v>
      </c>
      <c r="H13" s="88">
        <f>IF(COUNT(G13)=0,"---",44513-G13)</f>
        <v>19691</v>
      </c>
      <c r="I13" s="89" t="s">
        <v>22</v>
      </c>
      <c r="J13" s="90" t="s">
        <v>33</v>
      </c>
      <c r="K13" s="91">
        <v>1</v>
      </c>
      <c r="L13" s="92">
        <v>0.85360000000000003</v>
      </c>
      <c r="M13" s="93">
        <v>4.2334490740740744E-3</v>
      </c>
      <c r="N13" s="102">
        <f t="shared" ref="N13:O13" si="1">M13*K13</f>
        <v>4.2334490740740744E-3</v>
      </c>
      <c r="O13" s="102">
        <f t="shared" si="1"/>
        <v>3.61367212962963E-3</v>
      </c>
      <c r="P13" s="95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</row>
  </sheetData>
  <sortState xmlns:xlrd2="http://schemas.microsoft.com/office/spreadsheetml/2017/richdata2" ref="A10:HN12">
    <sortCondition ref="N10:N12"/>
  </sortState>
  <mergeCells count="14">
    <mergeCell ref="N7:N8"/>
    <mergeCell ref="O7:O8"/>
    <mergeCell ref="P7:P8"/>
    <mergeCell ref="I7:I8"/>
    <mergeCell ref="J7:J8"/>
    <mergeCell ref="K7:K8"/>
    <mergeCell ref="L7:L8"/>
    <mergeCell ref="M7:M8"/>
    <mergeCell ref="H7:H8"/>
    <mergeCell ref="A7:C7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Q14"/>
  <sheetViews>
    <sheetView showZeros="0" workbookViewId="0">
      <selection activeCell="A9" sqref="A9"/>
    </sheetView>
  </sheetViews>
  <sheetFormatPr defaultColWidth="9.109375" defaultRowHeight="13.2" x14ac:dyDescent="0.25"/>
  <cols>
    <col min="1" max="1" width="5.33203125" style="74" customWidth="1"/>
    <col min="2" max="2" width="4.5546875" style="74" customWidth="1"/>
    <col min="3" max="3" width="10.5546875" style="74" bestFit="1" customWidth="1"/>
    <col min="4" max="4" width="12.5546875" style="74" customWidth="1"/>
    <col min="5" max="5" width="9" style="104" customWidth="1"/>
    <col min="6" max="6" width="5" style="74" bestFit="1" customWidth="1"/>
    <col min="7" max="7" width="3.44140625" style="74" customWidth="1"/>
    <col min="8" max="8" width="7.6640625" style="74" bestFit="1" customWidth="1"/>
    <col min="9" max="9" width="4.44140625" style="74" customWidth="1"/>
    <col min="10" max="10" width="9.5546875" style="167" customWidth="1"/>
    <col min="11" max="11" width="7.88671875" style="74" customWidth="1"/>
    <col min="12" max="12" width="14" style="74" customWidth="1"/>
    <col min="13" max="17" width="9.5546875" style="74" customWidth="1"/>
    <col min="18" max="16384" width="9.109375" style="74"/>
  </cols>
  <sheetData>
    <row r="1" spans="1:17" ht="20.25" customHeight="1" x14ac:dyDescent="0.3">
      <c r="A1" s="212" t="s">
        <v>174</v>
      </c>
      <c r="B1" s="132"/>
      <c r="C1" s="133"/>
      <c r="D1" s="109"/>
      <c r="E1" s="160"/>
      <c r="F1" s="109"/>
      <c r="G1" s="109"/>
      <c r="H1" s="109"/>
      <c r="I1" s="109"/>
      <c r="J1" s="171"/>
      <c r="K1" s="109"/>
    </row>
    <row r="2" spans="1:17" ht="12.75" customHeight="1" x14ac:dyDescent="0.25">
      <c r="A2" s="132"/>
      <c r="B2" s="132"/>
      <c r="C2" s="180" t="s">
        <v>208</v>
      </c>
      <c r="D2" s="76"/>
      <c r="E2" s="98"/>
      <c r="F2" s="76"/>
      <c r="G2" s="76"/>
      <c r="H2" s="76"/>
      <c r="I2" s="76"/>
      <c r="J2" s="170"/>
      <c r="K2" s="76"/>
    </row>
    <row r="3" spans="1:17" ht="12.75" customHeight="1" x14ac:dyDescent="0.25">
      <c r="B3" s="77"/>
      <c r="C3" s="76"/>
      <c r="D3" s="76"/>
      <c r="E3" s="98"/>
      <c r="F3" s="76"/>
      <c r="G3" s="76"/>
      <c r="H3" s="76"/>
      <c r="I3" s="76"/>
      <c r="J3" s="170"/>
      <c r="K3" s="76"/>
    </row>
    <row r="4" spans="1:17" ht="20.100000000000001" customHeight="1" x14ac:dyDescent="0.25">
      <c r="A4" s="78"/>
      <c r="B4" s="78"/>
      <c r="C4" s="113" t="s">
        <v>105</v>
      </c>
      <c r="D4" s="78"/>
      <c r="E4" s="99"/>
      <c r="F4" s="78"/>
      <c r="G4" s="78"/>
      <c r="H4" s="78"/>
      <c r="I4" s="78"/>
      <c r="J4" s="169"/>
      <c r="K4" s="78"/>
      <c r="L4" s="78"/>
      <c r="M4" s="78"/>
      <c r="N4" s="78"/>
      <c r="O4" s="78"/>
      <c r="P4" s="78"/>
      <c r="Q4" s="78"/>
    </row>
    <row r="5" spans="1:17" ht="2.1" customHeight="1" x14ac:dyDescent="0.25">
      <c r="A5" s="78"/>
      <c r="B5" s="78"/>
      <c r="C5" s="78"/>
      <c r="D5" s="78"/>
      <c r="E5" s="99"/>
      <c r="F5" s="78"/>
      <c r="G5" s="78"/>
      <c r="H5" s="78"/>
      <c r="I5" s="78"/>
      <c r="J5" s="169"/>
      <c r="K5" s="78"/>
      <c r="L5" s="78"/>
      <c r="M5" s="78"/>
      <c r="N5" s="78"/>
      <c r="O5" s="78"/>
      <c r="P5" s="78"/>
      <c r="Q5" s="78"/>
    </row>
    <row r="6" spans="1:17" ht="20.100000000000001" customHeight="1" x14ac:dyDescent="0.25">
      <c r="A6" s="114"/>
      <c r="B6" s="78"/>
      <c r="C6" s="78"/>
      <c r="D6" s="112"/>
      <c r="E6" s="99"/>
      <c r="F6" s="78"/>
      <c r="G6" s="78"/>
      <c r="H6" s="78"/>
      <c r="I6" s="78"/>
      <c r="J6" s="168"/>
      <c r="K6" s="81"/>
      <c r="L6" s="78"/>
      <c r="M6" s="78"/>
      <c r="N6" s="78"/>
      <c r="O6" s="78"/>
      <c r="P6" s="78"/>
      <c r="Q6" s="78"/>
    </row>
    <row r="7" spans="1:17" ht="20.100000000000001" customHeight="1" x14ac:dyDescent="0.25">
      <c r="A7" s="116" t="s">
        <v>3</v>
      </c>
      <c r="B7" s="377" t="s">
        <v>4</v>
      </c>
      <c r="C7" s="379" t="s">
        <v>5</v>
      </c>
      <c r="D7" s="381" t="s">
        <v>6</v>
      </c>
      <c r="E7" s="383" t="s">
        <v>7</v>
      </c>
      <c r="F7" s="370" t="s">
        <v>8</v>
      </c>
      <c r="G7" s="370" t="s">
        <v>9</v>
      </c>
      <c r="H7" s="370" t="s">
        <v>10</v>
      </c>
      <c r="I7" s="370" t="s">
        <v>11</v>
      </c>
      <c r="J7" s="428" t="s">
        <v>60</v>
      </c>
      <c r="K7" s="429" t="s">
        <v>14</v>
      </c>
      <c r="L7" s="374" t="s">
        <v>16</v>
      </c>
      <c r="M7" s="78"/>
      <c r="N7" s="78"/>
      <c r="O7" s="78"/>
      <c r="P7" s="78"/>
      <c r="Q7" s="78"/>
    </row>
    <row r="8" spans="1:17" ht="15" customHeight="1" x14ac:dyDescent="0.25">
      <c r="A8" s="82" t="s">
        <v>17</v>
      </c>
      <c r="B8" s="378"/>
      <c r="C8" s="380"/>
      <c r="D8" s="382"/>
      <c r="E8" s="384"/>
      <c r="F8" s="371"/>
      <c r="G8" s="371"/>
      <c r="H8" s="371"/>
      <c r="I8" s="371"/>
      <c r="J8" s="428"/>
      <c r="K8" s="429"/>
      <c r="L8" s="353"/>
      <c r="M8" s="78"/>
      <c r="N8" s="78"/>
      <c r="O8" s="78"/>
      <c r="P8" s="78"/>
      <c r="Q8" s="78"/>
    </row>
    <row r="9" spans="1:17" ht="20.100000000000001" customHeight="1" x14ac:dyDescent="0.25">
      <c r="A9" s="142">
        <v>1</v>
      </c>
      <c r="B9" s="85">
        <v>26</v>
      </c>
      <c r="C9" s="118" t="s">
        <v>104</v>
      </c>
      <c r="D9" s="119" t="s">
        <v>103</v>
      </c>
      <c r="E9" s="101">
        <v>27790</v>
      </c>
      <c r="F9" s="88">
        <f>IF(COUNT(E9)=0,"---",44513-E9)</f>
        <v>16723</v>
      </c>
      <c r="G9" s="89" t="s">
        <v>22</v>
      </c>
      <c r="H9" s="90" t="s">
        <v>111</v>
      </c>
      <c r="I9" s="91">
        <v>1</v>
      </c>
      <c r="J9" s="172">
        <v>7.0195601851851851E-3</v>
      </c>
      <c r="K9" s="94">
        <f>J9*I9</f>
        <v>7.0195601851851851E-3</v>
      </c>
      <c r="L9" s="148" t="s">
        <v>30</v>
      </c>
      <c r="M9" s="78"/>
    </row>
    <row r="10" spans="1:17" ht="20.100000000000001" customHeight="1" x14ac:dyDescent="0.25">
      <c r="A10" s="142">
        <v>2</v>
      </c>
      <c r="B10" s="85">
        <v>6</v>
      </c>
      <c r="C10" s="118" t="s">
        <v>54</v>
      </c>
      <c r="D10" s="119" t="s">
        <v>55</v>
      </c>
      <c r="E10" s="101">
        <v>35756</v>
      </c>
      <c r="F10" s="88">
        <f>IF(COUNT(E10)=0,"---",44513-E10)</f>
        <v>8757</v>
      </c>
      <c r="G10" s="89" t="s">
        <v>31</v>
      </c>
      <c r="H10" s="90" t="s">
        <v>33</v>
      </c>
      <c r="I10" s="91">
        <v>1</v>
      </c>
      <c r="J10" s="172">
        <v>7.3445601851851857E-3</v>
      </c>
      <c r="K10" s="94">
        <f>J10*I10</f>
        <v>7.3445601851851857E-3</v>
      </c>
      <c r="L10" s="148"/>
      <c r="M10" s="78"/>
    </row>
    <row r="11" spans="1:17" ht="20.100000000000001" customHeight="1" x14ac:dyDescent="0.25">
      <c r="A11" s="142">
        <v>3</v>
      </c>
      <c r="B11" s="85">
        <v>56</v>
      </c>
      <c r="C11" s="118" t="s">
        <v>66</v>
      </c>
      <c r="D11" s="119" t="s">
        <v>48</v>
      </c>
      <c r="E11" s="101">
        <v>36058</v>
      </c>
      <c r="F11" s="88">
        <f>IF(COUNT(E11)=0,"---",44513-E11)</f>
        <v>8455</v>
      </c>
      <c r="G11" s="89" t="s">
        <v>43</v>
      </c>
      <c r="H11" s="90" t="s">
        <v>32</v>
      </c>
      <c r="I11" s="91">
        <v>0.95</v>
      </c>
      <c r="J11" s="172">
        <v>8.0666666666666664E-3</v>
      </c>
      <c r="K11" s="94">
        <f>J11*I11</f>
        <v>7.6633333333333328E-3</v>
      </c>
      <c r="L11" s="148" t="s">
        <v>49</v>
      </c>
      <c r="M11" s="78"/>
    </row>
    <row r="12" spans="1:17" ht="20.100000000000001" customHeight="1" x14ac:dyDescent="0.25">
      <c r="A12" s="142">
        <v>4</v>
      </c>
      <c r="B12" s="85">
        <v>15</v>
      </c>
      <c r="C12" s="118" t="s">
        <v>115</v>
      </c>
      <c r="D12" s="119" t="s">
        <v>116</v>
      </c>
      <c r="E12" s="101">
        <v>34164</v>
      </c>
      <c r="F12" s="88">
        <f>IF(COUNT(E12)=0,"---",44513-E12)</f>
        <v>10349</v>
      </c>
      <c r="G12" s="89" t="s">
        <v>22</v>
      </c>
      <c r="H12" s="90" t="s">
        <v>23</v>
      </c>
      <c r="I12" s="91">
        <v>1</v>
      </c>
      <c r="J12" s="172">
        <v>7.8674768518518529E-3</v>
      </c>
      <c r="K12" s="94">
        <f>J12*I12</f>
        <v>7.8674768518518529E-3</v>
      </c>
      <c r="L12" s="148"/>
      <c r="M12" s="78"/>
    </row>
    <row r="13" spans="1:17" ht="20.100000000000001" customHeight="1" x14ac:dyDescent="0.25">
      <c r="A13" s="142">
        <v>5</v>
      </c>
      <c r="B13" s="85">
        <v>13</v>
      </c>
      <c r="C13" s="118" t="s">
        <v>188</v>
      </c>
      <c r="D13" s="119" t="s">
        <v>189</v>
      </c>
      <c r="E13" s="101">
        <v>32930</v>
      </c>
      <c r="F13" s="88">
        <f>IF(COUNT(E13)=0,"---",44513-E13)</f>
        <v>11583</v>
      </c>
      <c r="G13" s="89" t="s">
        <v>28</v>
      </c>
      <c r="H13" s="90" t="s">
        <v>23</v>
      </c>
      <c r="I13" s="91">
        <v>1</v>
      </c>
      <c r="J13" s="172">
        <v>8.4340277777777781E-3</v>
      </c>
      <c r="K13" s="94">
        <f>J13*I13</f>
        <v>8.4340277777777781E-3</v>
      </c>
      <c r="L13" s="148"/>
      <c r="M13" s="78"/>
    </row>
    <row r="14" spans="1:17" ht="20.100000000000001" customHeight="1" x14ac:dyDescent="0.25">
      <c r="A14" s="142"/>
      <c r="B14" s="85">
        <v>44</v>
      </c>
      <c r="C14" s="118" t="s">
        <v>62</v>
      </c>
      <c r="D14" s="119" t="s">
        <v>63</v>
      </c>
      <c r="E14" s="101">
        <v>24406</v>
      </c>
      <c r="F14" s="88">
        <f t="shared" ref="F14" si="0">IF(COUNT(E14)=0,"---",44513-E14)</f>
        <v>20107</v>
      </c>
      <c r="G14" s="89" t="s">
        <v>43</v>
      </c>
      <c r="H14" s="90" t="s">
        <v>36</v>
      </c>
      <c r="I14" s="91">
        <v>0.95</v>
      </c>
      <c r="J14" s="172" t="s">
        <v>190</v>
      </c>
      <c r="K14" s="94"/>
      <c r="L14" s="148" t="s">
        <v>39</v>
      </c>
      <c r="M14" s="78"/>
    </row>
  </sheetData>
  <sortState xmlns:xlrd2="http://schemas.microsoft.com/office/spreadsheetml/2017/richdata2" ref="A9:Q13">
    <sortCondition ref="K9:K13"/>
  </sortState>
  <mergeCells count="11">
    <mergeCell ref="J7:J8"/>
    <mergeCell ref="K7:K8"/>
    <mergeCell ref="L7:L8"/>
    <mergeCell ref="B7:B8"/>
    <mergeCell ref="C7:C8"/>
    <mergeCell ref="D7:D8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6FCC-FD78-4AAA-99A7-6094EA98E2B0}">
  <sheetPr>
    <tabColor rgb="FFFF99FF"/>
  </sheetPr>
  <dimension ref="A1:Z9"/>
  <sheetViews>
    <sheetView showZeros="0" workbookViewId="0">
      <selection activeCell="K9" sqref="K9"/>
    </sheetView>
  </sheetViews>
  <sheetFormatPr defaultColWidth="9.109375" defaultRowHeight="13.2" x14ac:dyDescent="0.25"/>
  <cols>
    <col min="1" max="1" width="5.44140625" style="216" customWidth="1"/>
    <col min="2" max="2" width="4" style="216" customWidth="1"/>
    <col min="3" max="3" width="7.88671875" style="215" customWidth="1"/>
    <col min="4" max="4" width="12.44140625" style="215" customWidth="1"/>
    <col min="5" max="5" width="8.88671875" style="215" customWidth="1"/>
    <col min="6" max="6" width="5" style="215" bestFit="1" customWidth="1"/>
    <col min="7" max="7" width="4.109375" style="215" bestFit="1" customWidth="1"/>
    <col min="8" max="8" width="8.44140625" style="215" customWidth="1"/>
    <col min="9" max="9" width="5" style="215" bestFit="1" customWidth="1"/>
    <col min="10" max="12" width="4.44140625" style="216" customWidth="1"/>
    <col min="13" max="19" width="5" style="216" customWidth="1"/>
    <col min="20" max="21" width="4.44140625" style="216" customWidth="1"/>
    <col min="22" max="22" width="11.5546875" style="215" bestFit="1" customWidth="1"/>
    <col min="23" max="16384" width="9.109375" style="215"/>
  </cols>
  <sheetData>
    <row r="1" spans="1:26" s="108" customFormat="1" ht="20.25" customHeight="1" x14ac:dyDescent="0.3">
      <c r="A1" s="212" t="s">
        <v>174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6" s="108" customFormat="1" ht="12.75" customHeight="1" x14ac:dyDescent="0.25">
      <c r="D2" s="211" t="s">
        <v>157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6" s="108" customFormat="1" ht="12.75" customHeight="1" x14ac:dyDescent="0.25">
      <c r="B3" s="111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6" s="108" customFormat="1" ht="20.100000000000001" customHeight="1" x14ac:dyDescent="0.25">
      <c r="A4" s="112"/>
      <c r="B4" s="112"/>
      <c r="C4" s="113" t="s">
        <v>79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6" s="108" customFormat="1" ht="2.1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6" s="108" customFormat="1" ht="20.100000000000001" customHeight="1" x14ac:dyDescent="0.25">
      <c r="A6" s="114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222"/>
      <c r="U6" s="222"/>
    </row>
    <row r="7" spans="1:26" s="108" customFormat="1" ht="20.100000000000001" customHeight="1" x14ac:dyDescent="0.25">
      <c r="A7" s="115" t="s">
        <v>3</v>
      </c>
      <c r="B7" s="377" t="s">
        <v>4</v>
      </c>
      <c r="C7" s="379" t="s">
        <v>5</v>
      </c>
      <c r="D7" s="381" t="s">
        <v>6</v>
      </c>
      <c r="E7" s="383" t="s">
        <v>7</v>
      </c>
      <c r="F7" s="370" t="s">
        <v>8</v>
      </c>
      <c r="G7" s="370" t="s">
        <v>9</v>
      </c>
      <c r="H7" s="370" t="s">
        <v>10</v>
      </c>
      <c r="I7" s="377" t="s">
        <v>11</v>
      </c>
      <c r="J7" s="429" t="s">
        <v>80</v>
      </c>
      <c r="K7" s="429"/>
      <c r="L7" s="429"/>
      <c r="M7" s="429"/>
      <c r="N7" s="429"/>
      <c r="O7" s="429"/>
      <c r="P7" s="429"/>
      <c r="Q7" s="429"/>
      <c r="R7" s="429"/>
      <c r="S7" s="429"/>
      <c r="T7" s="430" t="s">
        <v>13</v>
      </c>
      <c r="U7" s="429" t="s">
        <v>14</v>
      </c>
      <c r="V7" s="383" t="s">
        <v>16</v>
      </c>
      <c r="W7" s="112"/>
      <c r="X7" s="112"/>
      <c r="Y7" s="112"/>
      <c r="Z7" s="112"/>
    </row>
    <row r="8" spans="1:26" s="108" customFormat="1" ht="15" customHeight="1" x14ac:dyDescent="0.25">
      <c r="A8" s="142" t="s">
        <v>17</v>
      </c>
      <c r="B8" s="378"/>
      <c r="C8" s="380"/>
      <c r="D8" s="382"/>
      <c r="E8" s="384"/>
      <c r="F8" s="371"/>
      <c r="G8" s="371"/>
      <c r="H8" s="371"/>
      <c r="I8" s="378"/>
      <c r="J8" s="117">
        <v>1</v>
      </c>
      <c r="K8" s="117">
        <v>1.05</v>
      </c>
      <c r="L8" s="117">
        <v>1.1000000000000001</v>
      </c>
      <c r="M8" s="117">
        <v>1.1499999999999999</v>
      </c>
      <c r="N8" s="117">
        <v>1.2</v>
      </c>
      <c r="O8" s="117">
        <v>1.25</v>
      </c>
      <c r="P8" s="117">
        <v>1.3</v>
      </c>
      <c r="Q8" s="117">
        <v>1.35</v>
      </c>
      <c r="R8" s="117">
        <v>1.4</v>
      </c>
      <c r="S8" s="117">
        <v>1.45</v>
      </c>
      <c r="T8" s="430"/>
      <c r="U8" s="429"/>
      <c r="V8" s="384"/>
      <c r="W8" s="112"/>
      <c r="X8" s="112"/>
      <c r="Y8" s="112"/>
      <c r="Z8" s="112"/>
    </row>
    <row r="9" spans="1:26" ht="20.100000000000001" customHeight="1" x14ac:dyDescent="0.25">
      <c r="A9" s="142">
        <v>1</v>
      </c>
      <c r="B9" s="221">
        <v>37</v>
      </c>
      <c r="C9" s="220" t="s">
        <v>26</v>
      </c>
      <c r="D9" s="219" t="s">
        <v>27</v>
      </c>
      <c r="E9" s="162">
        <v>30163</v>
      </c>
      <c r="F9" s="88">
        <f>IF(COUNT(E9)=0,"---",44513-E9)</f>
        <v>14350</v>
      </c>
      <c r="G9" s="88" t="s">
        <v>28</v>
      </c>
      <c r="H9" s="217" t="s">
        <v>29</v>
      </c>
      <c r="I9" s="218">
        <v>1</v>
      </c>
      <c r="J9" s="175" t="s">
        <v>194</v>
      </c>
      <c r="K9" s="176" t="s">
        <v>194</v>
      </c>
      <c r="L9" s="176" t="s">
        <v>194</v>
      </c>
      <c r="M9" s="176" t="s">
        <v>196</v>
      </c>
      <c r="N9" s="176" t="s">
        <v>194</v>
      </c>
      <c r="O9" s="176" t="s">
        <v>195</v>
      </c>
      <c r="P9" s="176"/>
      <c r="Q9" s="176"/>
      <c r="R9" s="176"/>
      <c r="S9" s="176"/>
      <c r="T9" s="145">
        <v>1.2</v>
      </c>
      <c r="U9" s="177">
        <f>T9*I9</f>
        <v>1.2</v>
      </c>
      <c r="V9" s="217" t="s">
        <v>151</v>
      </c>
    </row>
  </sheetData>
  <mergeCells count="12">
    <mergeCell ref="T7:T8"/>
    <mergeCell ref="U7:U8"/>
    <mergeCell ref="V7:V8"/>
    <mergeCell ref="B7:B8"/>
    <mergeCell ref="C7:C8"/>
    <mergeCell ref="D7:D8"/>
    <mergeCell ref="E7:E8"/>
    <mergeCell ref="F7:F8"/>
    <mergeCell ref="G7:G8"/>
    <mergeCell ref="H7:H8"/>
    <mergeCell ref="I7:I8"/>
    <mergeCell ref="J7:S7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6DEE-CD6F-4D1F-BA6B-50C775EC5CA7}">
  <sheetPr>
    <tabColor rgb="FF00B0F0"/>
  </sheetPr>
  <dimension ref="A1:X14"/>
  <sheetViews>
    <sheetView showZeros="0" workbookViewId="0"/>
  </sheetViews>
  <sheetFormatPr defaultColWidth="9.109375" defaultRowHeight="13.2" x14ac:dyDescent="0.25"/>
  <cols>
    <col min="1" max="1" width="5.44140625" style="216" customWidth="1"/>
    <col min="2" max="2" width="4" style="216" customWidth="1"/>
    <col min="3" max="3" width="8.6640625" style="215" customWidth="1"/>
    <col min="4" max="4" width="12.44140625" style="215" customWidth="1"/>
    <col min="5" max="5" width="8.88671875" style="215" customWidth="1"/>
    <col min="6" max="6" width="5" style="215" bestFit="1" customWidth="1"/>
    <col min="7" max="7" width="4.109375" style="215" bestFit="1" customWidth="1"/>
    <col min="8" max="8" width="8.44140625" style="215" customWidth="1"/>
    <col min="9" max="9" width="5.5546875" style="215" customWidth="1"/>
    <col min="10" max="16" width="4.44140625" style="216" customWidth="1"/>
    <col min="17" max="17" width="5" style="216" customWidth="1"/>
    <col min="18" max="18" width="5.88671875" style="108" customWidth="1"/>
    <col min="19" max="19" width="6.5546875" style="108" customWidth="1"/>
    <col min="20" max="16384" width="9.109375" style="215"/>
  </cols>
  <sheetData>
    <row r="1" spans="1:24" s="223" customFormat="1" ht="20.25" customHeight="1" x14ac:dyDescent="0.3">
      <c r="A1" s="212" t="s">
        <v>174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4" s="223" customFormat="1" ht="12.75" customHeight="1" x14ac:dyDescent="0.25">
      <c r="D2" s="211" t="s">
        <v>157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24" s="108" customFormat="1" ht="12.75" customHeight="1" x14ac:dyDescent="0.25">
      <c r="B3" s="111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24" s="108" customFormat="1" ht="20.100000000000001" customHeight="1" x14ac:dyDescent="0.25">
      <c r="A4" s="112"/>
      <c r="B4" s="112"/>
      <c r="C4" s="113" t="s">
        <v>81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24" s="108" customFormat="1" ht="2.1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24" s="108" customFormat="1" ht="20.100000000000001" customHeight="1" x14ac:dyDescent="0.25">
      <c r="A6" s="114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222"/>
      <c r="S6" s="222"/>
    </row>
    <row r="7" spans="1:24" s="108" customFormat="1" ht="20.100000000000001" customHeight="1" x14ac:dyDescent="0.25">
      <c r="A7" s="115" t="s">
        <v>3</v>
      </c>
      <c r="B7" s="377" t="s">
        <v>4</v>
      </c>
      <c r="C7" s="379" t="s">
        <v>5</v>
      </c>
      <c r="D7" s="381" t="s">
        <v>6</v>
      </c>
      <c r="E7" s="383" t="s">
        <v>7</v>
      </c>
      <c r="F7" s="370" t="s">
        <v>8</v>
      </c>
      <c r="G7" s="370" t="s">
        <v>9</v>
      </c>
      <c r="H7" s="370" t="s">
        <v>10</v>
      </c>
      <c r="I7" s="377" t="s">
        <v>11</v>
      </c>
      <c r="J7" s="429" t="s">
        <v>80</v>
      </c>
      <c r="K7" s="429"/>
      <c r="L7" s="429"/>
      <c r="M7" s="429"/>
      <c r="N7" s="429"/>
      <c r="O7" s="429"/>
      <c r="P7" s="429"/>
      <c r="Q7" s="429"/>
      <c r="R7" s="430" t="s">
        <v>13</v>
      </c>
      <c r="S7" s="429" t="s">
        <v>14</v>
      </c>
      <c r="T7" s="431" t="s">
        <v>16</v>
      </c>
      <c r="U7" s="112"/>
      <c r="V7" s="112"/>
      <c r="W7" s="112"/>
      <c r="X7" s="112"/>
    </row>
    <row r="8" spans="1:24" s="108" customFormat="1" ht="15" customHeight="1" x14ac:dyDescent="0.25">
      <c r="A8" s="142" t="s">
        <v>17</v>
      </c>
      <c r="B8" s="378"/>
      <c r="C8" s="380"/>
      <c r="D8" s="382"/>
      <c r="E8" s="384"/>
      <c r="F8" s="371"/>
      <c r="G8" s="371"/>
      <c r="H8" s="371"/>
      <c r="I8" s="378"/>
      <c r="J8" s="117">
        <v>1.1499999999999999</v>
      </c>
      <c r="K8" s="117">
        <v>1.2</v>
      </c>
      <c r="L8" s="117">
        <v>1.25</v>
      </c>
      <c r="M8" s="117">
        <v>1.3</v>
      </c>
      <c r="N8" s="117">
        <v>1.35</v>
      </c>
      <c r="O8" s="117">
        <v>1.4</v>
      </c>
      <c r="P8" s="117">
        <v>1.45</v>
      </c>
      <c r="Q8" s="117">
        <v>1.5</v>
      </c>
      <c r="R8" s="430"/>
      <c r="S8" s="429"/>
      <c r="T8" s="424"/>
      <c r="U8" s="112"/>
      <c r="V8" s="112"/>
      <c r="W8" s="112"/>
      <c r="X8" s="112"/>
    </row>
    <row r="9" spans="1:24" ht="20.100000000000001" customHeight="1" x14ac:dyDescent="0.25">
      <c r="A9" s="142">
        <v>1</v>
      </c>
      <c r="B9" s="221">
        <v>35</v>
      </c>
      <c r="C9" s="220" t="s">
        <v>82</v>
      </c>
      <c r="D9" s="219" t="s">
        <v>120</v>
      </c>
      <c r="E9" s="162">
        <v>35360</v>
      </c>
      <c r="F9" s="88">
        <f t="shared" ref="F9:F14" si="0">IF(COUNT(E9)=0,"---",44513-E9)</f>
        <v>9153</v>
      </c>
      <c r="G9" s="88" t="s">
        <v>22</v>
      </c>
      <c r="H9" s="217" t="s">
        <v>29</v>
      </c>
      <c r="I9" s="218">
        <v>1</v>
      </c>
      <c r="J9" s="334" t="s">
        <v>200</v>
      </c>
      <c r="K9" s="334" t="s">
        <v>200</v>
      </c>
      <c r="L9" s="334" t="s">
        <v>200</v>
      </c>
      <c r="M9" s="334" t="s">
        <v>194</v>
      </c>
      <c r="N9" s="334" t="s">
        <v>200</v>
      </c>
      <c r="O9" s="334" t="s">
        <v>200</v>
      </c>
      <c r="P9" s="334" t="s">
        <v>202</v>
      </c>
      <c r="Q9" s="334" t="s">
        <v>205</v>
      </c>
      <c r="R9" s="145">
        <v>1.45</v>
      </c>
      <c r="S9" s="177">
        <f>R9*I9</f>
        <v>1.45</v>
      </c>
      <c r="T9" s="217" t="s">
        <v>30</v>
      </c>
    </row>
    <row r="10" spans="1:24" ht="20.100000000000001" customHeight="1" x14ac:dyDescent="0.25">
      <c r="A10" s="142">
        <v>2</v>
      </c>
      <c r="B10" s="221">
        <v>34</v>
      </c>
      <c r="C10" s="220" t="s">
        <v>112</v>
      </c>
      <c r="D10" s="219" t="s">
        <v>113</v>
      </c>
      <c r="E10" s="162">
        <v>33279</v>
      </c>
      <c r="F10" s="88">
        <f t="shared" si="0"/>
        <v>11234</v>
      </c>
      <c r="G10" s="88" t="s">
        <v>22</v>
      </c>
      <c r="H10" s="217" t="s">
        <v>29</v>
      </c>
      <c r="I10" s="218">
        <v>1</v>
      </c>
      <c r="J10" s="334" t="s">
        <v>200</v>
      </c>
      <c r="K10" s="334" t="s">
        <v>194</v>
      </c>
      <c r="L10" s="334" t="s">
        <v>194</v>
      </c>
      <c r="M10" s="334" t="s">
        <v>195</v>
      </c>
      <c r="N10" s="334"/>
      <c r="O10" s="334"/>
      <c r="P10" s="334"/>
      <c r="Q10" s="173"/>
      <c r="R10" s="145">
        <v>1.25</v>
      </c>
      <c r="S10" s="177">
        <f>R10*I10</f>
        <v>1.25</v>
      </c>
      <c r="T10" s="217" t="s">
        <v>151</v>
      </c>
    </row>
    <row r="11" spans="1:24" ht="20.100000000000001" customHeight="1" x14ac:dyDescent="0.25">
      <c r="A11" s="142">
        <v>2</v>
      </c>
      <c r="B11" s="221">
        <v>54</v>
      </c>
      <c r="C11" s="220" t="s">
        <v>57</v>
      </c>
      <c r="D11" s="219" t="s">
        <v>58</v>
      </c>
      <c r="E11" s="162">
        <v>28778</v>
      </c>
      <c r="F11" s="88">
        <f t="shared" si="0"/>
        <v>15735</v>
      </c>
      <c r="G11" s="88" t="s">
        <v>31</v>
      </c>
      <c r="H11" s="217" t="s">
        <v>32</v>
      </c>
      <c r="I11" s="218">
        <v>1</v>
      </c>
      <c r="J11" s="334" t="s">
        <v>194</v>
      </c>
      <c r="K11" s="334" t="s">
        <v>194</v>
      </c>
      <c r="L11" s="334" t="s">
        <v>194</v>
      </c>
      <c r="M11" s="334" t="s">
        <v>195</v>
      </c>
      <c r="N11" s="334"/>
      <c r="O11" s="334"/>
      <c r="P11" s="334"/>
      <c r="Q11" s="173"/>
      <c r="R11" s="145">
        <v>1.25</v>
      </c>
      <c r="S11" s="177">
        <f>R11*I11</f>
        <v>1.25</v>
      </c>
      <c r="T11" s="217" t="s">
        <v>127</v>
      </c>
    </row>
    <row r="12" spans="1:24" ht="20.100000000000001" customHeight="1" x14ac:dyDescent="0.25">
      <c r="A12" s="142">
        <v>4</v>
      </c>
      <c r="B12" s="221">
        <v>59</v>
      </c>
      <c r="C12" s="220" t="s">
        <v>82</v>
      </c>
      <c r="D12" s="219" t="s">
        <v>58</v>
      </c>
      <c r="E12" s="162">
        <v>25190</v>
      </c>
      <c r="F12" s="88">
        <f t="shared" si="0"/>
        <v>19323</v>
      </c>
      <c r="G12" s="88" t="s">
        <v>31</v>
      </c>
      <c r="H12" s="217" t="s">
        <v>32</v>
      </c>
      <c r="I12" s="218">
        <v>1</v>
      </c>
      <c r="J12" s="334" t="s">
        <v>204</v>
      </c>
      <c r="K12" s="334" t="s">
        <v>194</v>
      </c>
      <c r="L12" s="334" t="s">
        <v>203</v>
      </c>
      <c r="M12" s="334"/>
      <c r="N12" s="334"/>
      <c r="O12" s="334"/>
      <c r="P12" s="334"/>
      <c r="Q12" s="173"/>
      <c r="R12" s="145">
        <v>1.2</v>
      </c>
      <c r="S12" s="177">
        <f>R12*I12</f>
        <v>1.2</v>
      </c>
      <c r="T12" s="217" t="s">
        <v>124</v>
      </c>
    </row>
    <row r="13" spans="1:24" ht="20.100000000000001" customHeight="1" x14ac:dyDescent="0.25">
      <c r="A13" s="142"/>
      <c r="B13" s="221">
        <v>36</v>
      </c>
      <c r="C13" s="220" t="s">
        <v>170</v>
      </c>
      <c r="D13" s="219" t="s">
        <v>171</v>
      </c>
      <c r="E13" s="162">
        <v>29469</v>
      </c>
      <c r="F13" s="88">
        <f t="shared" si="0"/>
        <v>15044</v>
      </c>
      <c r="G13" s="88" t="s">
        <v>22</v>
      </c>
      <c r="H13" s="217" t="s">
        <v>29</v>
      </c>
      <c r="I13" s="218">
        <v>1</v>
      </c>
      <c r="J13" s="334" t="s">
        <v>195</v>
      </c>
      <c r="K13" s="334"/>
      <c r="L13" s="334"/>
      <c r="M13" s="334"/>
      <c r="N13" s="334"/>
      <c r="O13" s="334"/>
      <c r="P13" s="334"/>
      <c r="Q13" s="173"/>
      <c r="R13" s="145" t="s">
        <v>201</v>
      </c>
      <c r="S13" s="177"/>
      <c r="T13" s="217" t="s">
        <v>151</v>
      </c>
    </row>
    <row r="14" spans="1:24" ht="20.100000000000001" customHeight="1" x14ac:dyDescent="0.25">
      <c r="A14" s="142"/>
      <c r="B14" s="221">
        <v>58</v>
      </c>
      <c r="C14" s="220" t="s">
        <v>134</v>
      </c>
      <c r="D14" s="219" t="s">
        <v>135</v>
      </c>
      <c r="E14" s="162">
        <v>36013</v>
      </c>
      <c r="F14" s="88">
        <f t="shared" si="0"/>
        <v>8500</v>
      </c>
      <c r="G14" s="88" t="s">
        <v>22</v>
      </c>
      <c r="H14" s="217" t="s">
        <v>32</v>
      </c>
      <c r="I14" s="218">
        <v>1.1000000000000001</v>
      </c>
      <c r="J14" s="334"/>
      <c r="K14" s="334"/>
      <c r="L14" s="334"/>
      <c r="M14" s="334"/>
      <c r="N14" s="334"/>
      <c r="O14" s="334"/>
      <c r="P14" s="334"/>
      <c r="Q14" s="173"/>
      <c r="R14" s="145" t="s">
        <v>190</v>
      </c>
      <c r="S14" s="177"/>
      <c r="T14" s="217" t="s">
        <v>124</v>
      </c>
    </row>
  </sheetData>
  <mergeCells count="12">
    <mergeCell ref="R7:R8"/>
    <mergeCell ref="S7:S8"/>
    <mergeCell ref="T7:T8"/>
    <mergeCell ref="B7:B8"/>
    <mergeCell ref="C7:C8"/>
    <mergeCell ref="D7:D8"/>
    <mergeCell ref="E7:E8"/>
    <mergeCell ref="F7:F8"/>
    <mergeCell ref="G7:G8"/>
    <mergeCell ref="H7:H8"/>
    <mergeCell ref="I7:I8"/>
    <mergeCell ref="J7:Q7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FFAA3-A46E-4AB8-9AEF-B90EB6C27E18}">
  <sheetPr>
    <tabColor rgb="FFFF99FF"/>
  </sheetPr>
  <dimension ref="A1:AB18"/>
  <sheetViews>
    <sheetView showZeros="0" workbookViewId="0">
      <selection activeCell="W9" sqref="W9"/>
    </sheetView>
  </sheetViews>
  <sheetFormatPr defaultColWidth="9.109375" defaultRowHeight="13.2" x14ac:dyDescent="0.25"/>
  <cols>
    <col min="1" max="4" width="3.109375" style="304" customWidth="1"/>
    <col min="5" max="5" width="3.5546875" style="304" customWidth="1"/>
    <col min="6" max="6" width="7.88671875" style="304" customWidth="1"/>
    <col min="7" max="7" width="12.44140625" style="304" customWidth="1"/>
    <col min="8" max="8" width="9" style="304" customWidth="1"/>
    <col min="9" max="9" width="5" style="304" bestFit="1" customWidth="1"/>
    <col min="10" max="10" width="3.44140625" style="304" customWidth="1"/>
    <col min="11" max="11" width="7.6640625" style="304" bestFit="1" customWidth="1"/>
    <col min="12" max="12" width="4.44140625" style="304" customWidth="1"/>
    <col min="13" max="13" width="5.109375" style="304" customWidth="1"/>
    <col min="14" max="16" width="4.6640625" style="304" customWidth="1"/>
    <col min="17" max="17" width="3.33203125" style="304" customWidth="1"/>
    <col min="18" max="20" width="4.6640625" style="304" customWidth="1"/>
    <col min="21" max="23" width="5.33203125" style="304" customWidth="1"/>
    <col min="24" max="24" width="15.5546875" style="304" customWidth="1"/>
    <col min="25" max="28" width="9.5546875" style="304" customWidth="1"/>
    <col min="29" max="16384" width="9.109375" style="304"/>
  </cols>
  <sheetData>
    <row r="1" spans="1:28" ht="20.25" customHeight="1" x14ac:dyDescent="0.3">
      <c r="A1" s="212" t="s">
        <v>174</v>
      </c>
      <c r="B1" s="226"/>
      <c r="C1" s="227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</row>
    <row r="2" spans="1:28" ht="12.75" customHeight="1" x14ac:dyDescent="0.25">
      <c r="A2" s="226"/>
      <c r="B2" s="226"/>
      <c r="C2" s="231" t="s">
        <v>208</v>
      </c>
      <c r="F2" s="231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</row>
    <row r="3" spans="1:28" ht="12.75" customHeight="1" x14ac:dyDescent="0.25">
      <c r="E3" s="307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</row>
    <row r="4" spans="1:28" ht="20.100000000000001" customHeight="1" x14ac:dyDescent="0.25">
      <c r="A4" s="308"/>
      <c r="B4" s="308"/>
      <c r="C4" s="308"/>
      <c r="D4" s="308"/>
      <c r="E4" s="308"/>
      <c r="F4" s="309" t="s">
        <v>98</v>
      </c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</row>
    <row r="5" spans="1:28" ht="2.1" customHeight="1" x14ac:dyDescent="0.25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</row>
    <row r="6" spans="1:28" ht="20.100000000000001" customHeight="1" x14ac:dyDescent="0.25">
      <c r="A6" s="310"/>
      <c r="B6" s="310"/>
      <c r="C6" s="310"/>
      <c r="D6" s="310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11"/>
      <c r="V6" s="311"/>
      <c r="W6" s="311"/>
      <c r="X6" s="308"/>
      <c r="Y6" s="308"/>
      <c r="Z6" s="308"/>
      <c r="AA6" s="308"/>
      <c r="AB6" s="308"/>
    </row>
    <row r="7" spans="1:28" ht="20.100000000000001" customHeight="1" x14ac:dyDescent="0.25">
      <c r="A7" s="434" t="s">
        <v>3</v>
      </c>
      <c r="B7" s="435"/>
      <c r="C7" s="435"/>
      <c r="D7" s="436"/>
      <c r="E7" s="437" t="s">
        <v>4</v>
      </c>
      <c r="F7" s="439" t="s">
        <v>5</v>
      </c>
      <c r="G7" s="441" t="s">
        <v>6</v>
      </c>
      <c r="H7" s="443" t="s">
        <v>7</v>
      </c>
      <c r="I7" s="432" t="s">
        <v>8</v>
      </c>
      <c r="J7" s="432" t="s">
        <v>9</v>
      </c>
      <c r="K7" s="432" t="s">
        <v>10</v>
      </c>
      <c r="L7" s="432" t="s">
        <v>11</v>
      </c>
      <c r="M7" s="443" t="s">
        <v>12</v>
      </c>
      <c r="N7" s="445" t="s">
        <v>70</v>
      </c>
      <c r="O7" s="445"/>
      <c r="P7" s="445"/>
      <c r="Q7" s="445"/>
      <c r="R7" s="445"/>
      <c r="S7" s="445"/>
      <c r="T7" s="445"/>
      <c r="U7" s="448" t="s">
        <v>13</v>
      </c>
      <c r="V7" s="445" t="s">
        <v>14</v>
      </c>
      <c r="W7" s="445" t="s">
        <v>15</v>
      </c>
      <c r="X7" s="446" t="s">
        <v>16</v>
      </c>
      <c r="Y7" s="308"/>
      <c r="Z7" s="308"/>
      <c r="AA7" s="308"/>
      <c r="AB7" s="308"/>
    </row>
    <row r="8" spans="1:28" ht="15" customHeight="1" x14ac:dyDescent="0.25">
      <c r="A8" s="312" t="s">
        <v>17</v>
      </c>
      <c r="B8" s="313" t="s">
        <v>18</v>
      </c>
      <c r="C8" s="314" t="s">
        <v>19</v>
      </c>
      <c r="D8" s="315" t="s">
        <v>20</v>
      </c>
      <c r="E8" s="438"/>
      <c r="F8" s="440"/>
      <c r="G8" s="442"/>
      <c r="H8" s="444"/>
      <c r="I8" s="433"/>
      <c r="J8" s="433"/>
      <c r="K8" s="433"/>
      <c r="L8" s="433"/>
      <c r="M8" s="444"/>
      <c r="N8" s="316">
        <v>1</v>
      </c>
      <c r="O8" s="316">
        <v>2</v>
      </c>
      <c r="P8" s="316">
        <v>3</v>
      </c>
      <c r="Q8" s="317" t="s">
        <v>71</v>
      </c>
      <c r="R8" s="316">
        <v>4</v>
      </c>
      <c r="S8" s="316">
        <v>5</v>
      </c>
      <c r="T8" s="316">
        <v>6</v>
      </c>
      <c r="U8" s="448"/>
      <c r="V8" s="445"/>
      <c r="W8" s="445"/>
      <c r="X8" s="447"/>
      <c r="Y8" s="308"/>
      <c r="Z8" s="308"/>
      <c r="AA8" s="308"/>
      <c r="AB8" s="308"/>
    </row>
    <row r="9" spans="1:28" ht="20.100000000000001" customHeight="1" x14ac:dyDescent="0.25">
      <c r="A9" s="318">
        <v>1</v>
      </c>
      <c r="B9" s="319"/>
      <c r="C9" s="312"/>
      <c r="E9" s="320">
        <v>16</v>
      </c>
      <c r="F9" s="321" t="s">
        <v>21</v>
      </c>
      <c r="G9" s="322" t="s">
        <v>175</v>
      </c>
      <c r="H9" s="323">
        <v>33373</v>
      </c>
      <c r="I9" s="324">
        <f t="shared" ref="I9:I18" si="0">IF(COUNT(H9)=0,"---",44513-H9)</f>
        <v>11140</v>
      </c>
      <c r="J9" s="325" t="s">
        <v>22</v>
      </c>
      <c r="K9" s="326" t="s">
        <v>23</v>
      </c>
      <c r="L9" s="327">
        <v>1</v>
      </c>
      <c r="M9" s="328">
        <v>1</v>
      </c>
      <c r="N9" s="329">
        <v>4.05</v>
      </c>
      <c r="O9" s="329">
        <v>4.24</v>
      </c>
      <c r="P9" s="329">
        <v>4.18</v>
      </c>
      <c r="Q9" s="330">
        <v>7</v>
      </c>
      <c r="R9" s="329">
        <v>4.21</v>
      </c>
      <c r="S9" s="329">
        <v>4.1399999999999997</v>
      </c>
      <c r="T9" s="329">
        <v>4.12</v>
      </c>
      <c r="U9" s="331">
        <f>MAX(N9:P9,R9:T9)</f>
        <v>4.24</v>
      </c>
      <c r="V9" s="332">
        <f t="shared" ref="V9:W15" si="1">U9*L9</f>
        <v>4.24</v>
      </c>
      <c r="W9" s="332"/>
      <c r="X9" s="333"/>
      <c r="Y9" s="308"/>
      <c r="Z9" s="308"/>
      <c r="AA9" s="308"/>
      <c r="AB9" s="308"/>
    </row>
    <row r="10" spans="1:28" ht="20.100000000000001" customHeight="1" x14ac:dyDescent="0.25">
      <c r="A10" s="318">
        <v>2</v>
      </c>
      <c r="B10" s="319"/>
      <c r="C10" s="312"/>
      <c r="D10" s="315">
        <v>2</v>
      </c>
      <c r="E10" s="320">
        <v>40</v>
      </c>
      <c r="F10" s="321" t="s">
        <v>125</v>
      </c>
      <c r="G10" s="322" t="s">
        <v>126</v>
      </c>
      <c r="H10" s="323">
        <v>29571</v>
      </c>
      <c r="I10" s="324">
        <f t="shared" si="0"/>
        <v>14942</v>
      </c>
      <c r="J10" s="325" t="s">
        <v>28</v>
      </c>
      <c r="K10" s="326" t="s">
        <v>29</v>
      </c>
      <c r="L10" s="327">
        <v>1</v>
      </c>
      <c r="M10" s="328">
        <v>1.1023000000000001</v>
      </c>
      <c r="N10" s="329">
        <v>3.08</v>
      </c>
      <c r="O10" s="329">
        <v>3.22</v>
      </c>
      <c r="P10" s="329">
        <v>3.11</v>
      </c>
      <c r="Q10" s="330">
        <v>6</v>
      </c>
      <c r="R10" s="329">
        <v>3.11</v>
      </c>
      <c r="S10" s="329" t="s">
        <v>216</v>
      </c>
      <c r="T10" s="329">
        <v>3.06</v>
      </c>
      <c r="U10" s="331">
        <f>MAX(N10:P10,R10:T10)</f>
        <v>3.22</v>
      </c>
      <c r="V10" s="332">
        <f t="shared" si="1"/>
        <v>3.22</v>
      </c>
      <c r="W10" s="332">
        <f t="shared" si="1"/>
        <v>3.5494060000000003</v>
      </c>
      <c r="X10" s="333" t="s">
        <v>151</v>
      </c>
      <c r="Y10" s="308"/>
      <c r="Z10" s="308"/>
      <c r="AA10" s="308"/>
      <c r="AB10" s="308"/>
    </row>
    <row r="11" spans="1:28" ht="20.100000000000001" customHeight="1" x14ac:dyDescent="0.25">
      <c r="A11" s="318">
        <v>3</v>
      </c>
      <c r="B11" s="313">
        <v>1</v>
      </c>
      <c r="C11" s="312"/>
      <c r="E11" s="320">
        <v>46</v>
      </c>
      <c r="F11" s="321" t="s">
        <v>34</v>
      </c>
      <c r="G11" s="322" t="s">
        <v>35</v>
      </c>
      <c r="H11" s="323">
        <v>38430</v>
      </c>
      <c r="I11" s="324">
        <f t="shared" si="0"/>
        <v>6083</v>
      </c>
      <c r="J11" s="325" t="s">
        <v>28</v>
      </c>
      <c r="K11" s="326" t="s">
        <v>36</v>
      </c>
      <c r="L11" s="327">
        <v>1</v>
      </c>
      <c r="M11" s="328"/>
      <c r="N11" s="329">
        <v>2.4</v>
      </c>
      <c r="O11" s="329">
        <v>2.58</v>
      </c>
      <c r="P11" s="329">
        <v>2.72</v>
      </c>
      <c r="Q11" s="330">
        <v>4</v>
      </c>
      <c r="R11" s="329">
        <v>2.57</v>
      </c>
      <c r="S11" s="329">
        <v>2.5099999999999998</v>
      </c>
      <c r="T11" s="329">
        <v>2.99</v>
      </c>
      <c r="U11" s="331">
        <v>2.99</v>
      </c>
      <c r="V11" s="332">
        <f t="shared" si="1"/>
        <v>2.99</v>
      </c>
      <c r="W11" s="332">
        <f t="shared" si="1"/>
        <v>0</v>
      </c>
      <c r="X11" s="333" t="s">
        <v>39</v>
      </c>
      <c r="Y11" s="308"/>
      <c r="Z11" s="308"/>
      <c r="AA11" s="308"/>
      <c r="AB11" s="308"/>
    </row>
    <row r="12" spans="1:28" ht="20.100000000000001" customHeight="1" x14ac:dyDescent="0.25">
      <c r="A12" s="318">
        <v>4</v>
      </c>
      <c r="B12" s="319"/>
      <c r="C12" s="312"/>
      <c r="E12" s="320">
        <v>32</v>
      </c>
      <c r="F12" s="321" t="s">
        <v>149</v>
      </c>
      <c r="G12" s="322" t="s">
        <v>150</v>
      </c>
      <c r="H12" s="323">
        <v>35301</v>
      </c>
      <c r="I12" s="324">
        <f t="shared" si="0"/>
        <v>9212</v>
      </c>
      <c r="J12" s="325" t="s">
        <v>22</v>
      </c>
      <c r="K12" s="326" t="s">
        <v>29</v>
      </c>
      <c r="L12" s="327">
        <v>1</v>
      </c>
      <c r="M12" s="328"/>
      <c r="N12" s="329">
        <v>2.52</v>
      </c>
      <c r="O12" s="329">
        <v>2.5499999999999998</v>
      </c>
      <c r="P12" s="329">
        <v>2.8</v>
      </c>
      <c r="Q12" s="330">
        <v>5</v>
      </c>
      <c r="R12" s="329">
        <v>2.67</v>
      </c>
      <c r="S12" s="329">
        <v>2.6</v>
      </c>
      <c r="T12" s="329" t="s">
        <v>216</v>
      </c>
      <c r="U12" s="331">
        <f>MAX(N12:P12,R12:T12)</f>
        <v>2.8</v>
      </c>
      <c r="V12" s="332">
        <f t="shared" si="1"/>
        <v>2.8</v>
      </c>
      <c r="W12" s="332">
        <f t="shared" si="1"/>
        <v>0</v>
      </c>
      <c r="X12" s="333" t="s">
        <v>151</v>
      </c>
      <c r="Y12" s="308"/>
      <c r="Z12" s="308"/>
      <c r="AA12" s="308"/>
      <c r="AB12" s="308"/>
    </row>
    <row r="13" spans="1:28" ht="20.100000000000001" customHeight="1" x14ac:dyDescent="0.25">
      <c r="A13" s="318">
        <v>5</v>
      </c>
      <c r="B13" s="319"/>
      <c r="C13" s="312"/>
      <c r="D13" s="315">
        <v>3</v>
      </c>
      <c r="E13" s="320">
        <v>53</v>
      </c>
      <c r="F13" s="321" t="s">
        <v>178</v>
      </c>
      <c r="G13" s="322" t="s">
        <v>179</v>
      </c>
      <c r="H13" s="323">
        <v>26668</v>
      </c>
      <c r="I13" s="324">
        <f t="shared" si="0"/>
        <v>17845</v>
      </c>
      <c r="J13" s="325" t="s">
        <v>22</v>
      </c>
      <c r="K13" s="326" t="s">
        <v>36</v>
      </c>
      <c r="L13" s="327">
        <v>1</v>
      </c>
      <c r="M13" s="328">
        <v>1.2228000000000001</v>
      </c>
      <c r="N13" s="329">
        <v>2.4500000000000002</v>
      </c>
      <c r="O13" s="329">
        <v>2.57</v>
      </c>
      <c r="P13" s="329">
        <v>2.65</v>
      </c>
      <c r="Q13" s="330">
        <v>3</v>
      </c>
      <c r="R13" s="329">
        <v>2.52</v>
      </c>
      <c r="S13" s="329">
        <v>2.75</v>
      </c>
      <c r="T13" s="329">
        <v>2.69</v>
      </c>
      <c r="U13" s="331">
        <f>MAX(N13:P13,R13:T13)</f>
        <v>2.75</v>
      </c>
      <c r="V13" s="332">
        <f t="shared" si="1"/>
        <v>2.75</v>
      </c>
      <c r="W13" s="332">
        <f t="shared" si="1"/>
        <v>3.3627000000000002</v>
      </c>
      <c r="X13" s="333" t="s">
        <v>39</v>
      </c>
      <c r="Y13" s="308"/>
      <c r="Z13" s="308"/>
      <c r="AA13" s="308"/>
      <c r="AB13" s="308"/>
    </row>
    <row r="14" spans="1:28" ht="20.100000000000001" customHeight="1" x14ac:dyDescent="0.25">
      <c r="A14" s="318">
        <v>6</v>
      </c>
      <c r="B14" s="319"/>
      <c r="C14" s="312"/>
      <c r="D14" s="315">
        <v>4</v>
      </c>
      <c r="E14" s="320">
        <v>52</v>
      </c>
      <c r="F14" s="321" t="s">
        <v>37</v>
      </c>
      <c r="G14" s="322" t="s">
        <v>38</v>
      </c>
      <c r="H14" s="323">
        <v>23337</v>
      </c>
      <c r="I14" s="324">
        <f t="shared" si="0"/>
        <v>21176</v>
      </c>
      <c r="J14" s="325" t="s">
        <v>22</v>
      </c>
      <c r="K14" s="326" t="s">
        <v>36</v>
      </c>
      <c r="L14" s="327">
        <v>1</v>
      </c>
      <c r="M14" s="328">
        <v>1.3926000000000001</v>
      </c>
      <c r="N14" s="329">
        <v>2.42</v>
      </c>
      <c r="O14" s="329">
        <v>2.4</v>
      </c>
      <c r="P14" s="329">
        <v>1.61</v>
      </c>
      <c r="Q14" s="330">
        <v>2</v>
      </c>
      <c r="R14" s="329">
        <v>2.44</v>
      </c>
      <c r="S14" s="329">
        <v>2.36</v>
      </c>
      <c r="T14" s="329">
        <v>2.36</v>
      </c>
      <c r="U14" s="331">
        <f>MAX(N14:P14,R14:T14)</f>
        <v>2.44</v>
      </c>
      <c r="V14" s="332">
        <f t="shared" si="1"/>
        <v>2.44</v>
      </c>
      <c r="W14" s="332">
        <f t="shared" si="1"/>
        <v>3.3979439999999999</v>
      </c>
      <c r="X14" s="333" t="s">
        <v>156</v>
      </c>
      <c r="Y14" s="308"/>
      <c r="Z14" s="308"/>
      <c r="AA14" s="308"/>
      <c r="AB14" s="308"/>
    </row>
    <row r="15" spans="1:28" ht="20.100000000000001" customHeight="1" x14ac:dyDescent="0.25">
      <c r="A15" s="318">
        <v>7</v>
      </c>
      <c r="B15" s="319"/>
      <c r="C15" s="312"/>
      <c r="D15" s="315">
        <v>1</v>
      </c>
      <c r="E15" s="320">
        <v>39</v>
      </c>
      <c r="F15" s="321" t="s">
        <v>108</v>
      </c>
      <c r="G15" s="322" t="s">
        <v>109</v>
      </c>
      <c r="H15" s="323">
        <v>21128</v>
      </c>
      <c r="I15" s="324">
        <f t="shared" si="0"/>
        <v>23385</v>
      </c>
      <c r="J15" s="325" t="s">
        <v>22</v>
      </c>
      <c r="K15" s="326" t="s">
        <v>29</v>
      </c>
      <c r="L15" s="327">
        <v>1</v>
      </c>
      <c r="M15" s="328">
        <v>1.5602</v>
      </c>
      <c r="N15" s="329" t="s">
        <v>216</v>
      </c>
      <c r="O15" s="329">
        <v>2.4</v>
      </c>
      <c r="P15" s="329">
        <v>2.4</v>
      </c>
      <c r="Q15" s="330">
        <v>1</v>
      </c>
      <c r="R15" s="329">
        <v>2.2799999999999998</v>
      </c>
      <c r="S15" s="329">
        <v>2.25</v>
      </c>
      <c r="T15" s="329">
        <v>2.09</v>
      </c>
      <c r="U15" s="331">
        <f>MAX(N15:P15,R15:T15)</f>
        <v>2.4</v>
      </c>
      <c r="V15" s="332">
        <f t="shared" si="1"/>
        <v>2.4</v>
      </c>
      <c r="W15" s="332">
        <f t="shared" si="1"/>
        <v>3.7444799999999998</v>
      </c>
      <c r="X15" s="333" t="s">
        <v>151</v>
      </c>
      <c r="Y15" s="308"/>
      <c r="Z15" s="308"/>
      <c r="AA15" s="308"/>
      <c r="AB15" s="308"/>
    </row>
    <row r="16" spans="1:28" ht="20.100000000000001" customHeight="1" x14ac:dyDescent="0.25">
      <c r="A16" s="318"/>
      <c r="B16" s="319"/>
      <c r="C16" s="312"/>
      <c r="D16" s="315"/>
      <c r="E16" s="320">
        <v>65</v>
      </c>
      <c r="F16" s="321" t="s">
        <v>176</v>
      </c>
      <c r="G16" s="322" t="s">
        <v>177</v>
      </c>
      <c r="H16" s="323">
        <v>29971</v>
      </c>
      <c r="I16" s="324">
        <f t="shared" si="0"/>
        <v>14542</v>
      </c>
      <c r="J16" s="325" t="s">
        <v>43</v>
      </c>
      <c r="K16" s="326" t="s">
        <v>32</v>
      </c>
      <c r="L16" s="327">
        <v>1.1000000000000001</v>
      </c>
      <c r="M16" s="328">
        <v>1.0883</v>
      </c>
      <c r="N16" s="329"/>
      <c r="O16" s="329"/>
      <c r="P16" s="329"/>
      <c r="Q16" s="330"/>
      <c r="R16" s="329"/>
      <c r="S16" s="329"/>
      <c r="T16" s="329"/>
      <c r="U16" s="331" t="s">
        <v>190</v>
      </c>
      <c r="V16" s="332"/>
      <c r="W16" s="332"/>
      <c r="X16" s="333" t="s">
        <v>124</v>
      </c>
      <c r="Y16" s="308"/>
      <c r="Z16" s="308"/>
      <c r="AA16" s="308"/>
      <c r="AB16" s="308"/>
    </row>
    <row r="17" spans="1:28" ht="20.100000000000001" customHeight="1" x14ac:dyDescent="0.25">
      <c r="A17" s="318"/>
      <c r="B17" s="319"/>
      <c r="C17" s="312"/>
      <c r="D17" s="320"/>
      <c r="E17" s="320">
        <v>21</v>
      </c>
      <c r="F17" s="321" t="s">
        <v>24</v>
      </c>
      <c r="G17" s="322" t="s">
        <v>25</v>
      </c>
      <c r="H17" s="323">
        <v>37217</v>
      </c>
      <c r="I17" s="324">
        <f t="shared" si="0"/>
        <v>7296</v>
      </c>
      <c r="J17" s="325" t="s">
        <v>22</v>
      </c>
      <c r="K17" s="326" t="s">
        <v>111</v>
      </c>
      <c r="L17" s="327">
        <v>1</v>
      </c>
      <c r="M17" s="328"/>
      <c r="N17" s="329"/>
      <c r="O17" s="329"/>
      <c r="P17" s="329"/>
      <c r="Q17" s="330"/>
      <c r="R17" s="329"/>
      <c r="S17" s="329"/>
      <c r="T17" s="329"/>
      <c r="U17" s="331" t="s">
        <v>190</v>
      </c>
      <c r="V17" s="332"/>
      <c r="W17" s="332"/>
      <c r="X17" s="333" t="s">
        <v>123</v>
      </c>
      <c r="Y17" s="308"/>
      <c r="Z17" s="308"/>
      <c r="AA17" s="308"/>
      <c r="AB17" s="308"/>
    </row>
    <row r="18" spans="1:28" ht="20.100000000000001" customHeight="1" x14ac:dyDescent="0.25">
      <c r="A18" s="318"/>
      <c r="B18" s="319"/>
      <c r="C18" s="312"/>
      <c r="D18" s="315"/>
      <c r="E18" s="320">
        <v>37</v>
      </c>
      <c r="F18" s="321" t="s">
        <v>26</v>
      </c>
      <c r="G18" s="322" t="s">
        <v>27</v>
      </c>
      <c r="H18" s="323">
        <v>30163</v>
      </c>
      <c r="I18" s="324">
        <f t="shared" si="0"/>
        <v>14350</v>
      </c>
      <c r="J18" s="325" t="s">
        <v>28</v>
      </c>
      <c r="K18" s="326" t="s">
        <v>29</v>
      </c>
      <c r="L18" s="327">
        <v>1</v>
      </c>
      <c r="M18" s="328">
        <v>1.0883</v>
      </c>
      <c r="N18" s="329"/>
      <c r="O18" s="329"/>
      <c r="P18" s="329"/>
      <c r="Q18" s="330"/>
      <c r="R18" s="329"/>
      <c r="S18" s="329"/>
      <c r="T18" s="329"/>
      <c r="U18" s="331" t="s">
        <v>190</v>
      </c>
      <c r="V18" s="332"/>
      <c r="W18" s="332"/>
      <c r="X18" s="333" t="s">
        <v>151</v>
      </c>
      <c r="Y18" s="308"/>
      <c r="Z18" s="308"/>
      <c r="AA18" s="308"/>
      <c r="AB18" s="308"/>
    </row>
  </sheetData>
  <sortState xmlns:xlrd2="http://schemas.microsoft.com/office/spreadsheetml/2017/richdata2" ref="A9:AB18">
    <sortCondition descending="1" ref="V9:V18"/>
  </sortState>
  <mergeCells count="15">
    <mergeCell ref="V7:V8"/>
    <mergeCell ref="W7:W8"/>
    <mergeCell ref="X7:X8"/>
    <mergeCell ref="J7:J8"/>
    <mergeCell ref="K7:K8"/>
    <mergeCell ref="L7:L8"/>
    <mergeCell ref="M7:M8"/>
    <mergeCell ref="N7:T7"/>
    <mergeCell ref="U7:U8"/>
    <mergeCell ref="I7:I8"/>
    <mergeCell ref="A7:D7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F0BB-6FEF-4E4A-8F89-1CD2B8D38B8A}">
  <sheetPr>
    <tabColor rgb="FFFF99FF"/>
  </sheetPr>
  <dimension ref="A1:V16"/>
  <sheetViews>
    <sheetView showZeros="0" zoomScaleNormal="100" workbookViewId="0">
      <selection activeCell="A12" sqref="A12"/>
    </sheetView>
  </sheetViews>
  <sheetFormatPr defaultColWidth="8.88671875" defaultRowHeight="13.2" x14ac:dyDescent="0.25"/>
  <cols>
    <col min="1" max="1" width="5.33203125" style="192" customWidth="1"/>
    <col min="2" max="2" width="4.5546875" style="192" customWidth="1"/>
    <col min="3" max="3" width="10.5546875" style="192" customWidth="1"/>
    <col min="4" max="4" width="12.44140625" style="192" customWidth="1"/>
    <col min="5" max="5" width="9" style="192" customWidth="1"/>
    <col min="6" max="6" width="5" style="192" customWidth="1"/>
    <col min="7" max="7" width="4" style="192" customWidth="1"/>
    <col min="8" max="8" width="7.6640625" style="192" customWidth="1"/>
    <col min="9" max="9" width="4.44140625" style="192" customWidth="1"/>
    <col min="10" max="12" width="4.6640625" style="192" customWidth="1"/>
    <col min="13" max="13" width="3.33203125" style="192" bestFit="1" customWidth="1"/>
    <col min="14" max="16" width="4.6640625" style="192" customWidth="1"/>
    <col min="17" max="17" width="6.88671875" style="192" customWidth="1"/>
    <col min="18" max="18" width="6.5546875" style="192" customWidth="1"/>
    <col min="19" max="19" width="15" style="192" bestFit="1" customWidth="1"/>
    <col min="20" max="22" width="9.5546875" style="192" customWidth="1"/>
    <col min="23" max="16384" width="8.88671875" style="192"/>
  </cols>
  <sheetData>
    <row r="1" spans="1:22" ht="20.25" customHeight="1" x14ac:dyDescent="0.3">
      <c r="A1" s="212" t="s">
        <v>174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3.2" customHeight="1" x14ac:dyDescent="0.25">
      <c r="C2" s="211" t="s">
        <v>157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22" ht="12.75" customHeight="1" x14ac:dyDescent="0.25">
      <c r="B3" s="210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0.100000000000001" customHeight="1" x14ac:dyDescent="0.25">
      <c r="A4" s="193"/>
      <c r="B4" s="193"/>
      <c r="C4" s="106" t="s">
        <v>69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1:22" ht="2.1" customHeight="1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</row>
    <row r="6" spans="1:22" ht="20.100000000000001" customHeight="1" x14ac:dyDescent="0.25">
      <c r="A6" s="107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208"/>
      <c r="R6" s="208"/>
      <c r="S6" s="193"/>
      <c r="T6" s="193"/>
      <c r="U6" s="193"/>
      <c r="V6" s="193"/>
    </row>
    <row r="7" spans="1:22" ht="20.100000000000001" customHeight="1" x14ac:dyDescent="0.25">
      <c r="A7" s="182" t="s">
        <v>3</v>
      </c>
      <c r="B7" s="460" t="s">
        <v>4</v>
      </c>
      <c r="C7" s="462" t="s">
        <v>5</v>
      </c>
      <c r="D7" s="464" t="s">
        <v>6</v>
      </c>
      <c r="E7" s="451" t="s">
        <v>7</v>
      </c>
      <c r="F7" s="455" t="s">
        <v>8</v>
      </c>
      <c r="G7" s="455" t="s">
        <v>9</v>
      </c>
      <c r="H7" s="455" t="s">
        <v>10</v>
      </c>
      <c r="I7" s="455" t="s">
        <v>11</v>
      </c>
      <c r="J7" s="457" t="s">
        <v>70</v>
      </c>
      <c r="K7" s="458"/>
      <c r="L7" s="458"/>
      <c r="M7" s="458"/>
      <c r="N7" s="458"/>
      <c r="O7" s="458"/>
      <c r="P7" s="459"/>
      <c r="Q7" s="460" t="s">
        <v>13</v>
      </c>
      <c r="R7" s="451" t="s">
        <v>14</v>
      </c>
      <c r="S7" s="453" t="s">
        <v>16</v>
      </c>
      <c r="T7" s="193"/>
      <c r="U7" s="193"/>
      <c r="V7" s="193"/>
    </row>
    <row r="8" spans="1:22" ht="15" customHeight="1" x14ac:dyDescent="0.25">
      <c r="A8" s="207" t="s">
        <v>17</v>
      </c>
      <c r="B8" s="461"/>
      <c r="C8" s="463"/>
      <c r="D8" s="465"/>
      <c r="E8" s="452"/>
      <c r="F8" s="456"/>
      <c r="G8" s="456"/>
      <c r="H8" s="456"/>
      <c r="I8" s="456"/>
      <c r="J8" s="191">
        <v>1</v>
      </c>
      <c r="K8" s="191">
        <v>2</v>
      </c>
      <c r="L8" s="191">
        <v>3</v>
      </c>
      <c r="M8" s="184" t="s">
        <v>71</v>
      </c>
      <c r="N8" s="191">
        <v>4</v>
      </c>
      <c r="O8" s="191">
        <v>5</v>
      </c>
      <c r="P8" s="191">
        <v>6</v>
      </c>
      <c r="Q8" s="461"/>
      <c r="R8" s="452"/>
      <c r="S8" s="454"/>
      <c r="T8" s="193"/>
      <c r="U8" s="193"/>
      <c r="V8" s="193"/>
    </row>
    <row r="9" spans="1:22" ht="20.100000000000001" customHeight="1" x14ac:dyDescent="0.25">
      <c r="A9" s="174">
        <v>1</v>
      </c>
      <c r="B9" s="205">
        <v>5</v>
      </c>
      <c r="C9" s="204" t="s">
        <v>74</v>
      </c>
      <c r="D9" s="203" t="s">
        <v>75</v>
      </c>
      <c r="E9" s="202">
        <v>35218</v>
      </c>
      <c r="F9" s="62">
        <f>IF(COUNT(E9)=0,"---",44513-E9)</f>
        <v>9295</v>
      </c>
      <c r="G9" s="201" t="s">
        <v>43</v>
      </c>
      <c r="H9" s="200" t="s">
        <v>33</v>
      </c>
      <c r="I9" s="213">
        <v>1.1000000000000001</v>
      </c>
      <c r="J9" s="197">
        <v>7.68</v>
      </c>
      <c r="K9" s="197">
        <v>7.02</v>
      </c>
      <c r="L9" s="197">
        <v>7.77</v>
      </c>
      <c r="M9" s="198">
        <v>6</v>
      </c>
      <c r="N9" s="197" t="s">
        <v>199</v>
      </c>
      <c r="O9" s="197">
        <v>7.16</v>
      </c>
      <c r="P9" s="197">
        <v>7.98</v>
      </c>
      <c r="Q9" s="196">
        <f>MAX(J9:L9,N9:P9)</f>
        <v>7.98</v>
      </c>
      <c r="R9" s="195">
        <f>Q9*I9</f>
        <v>8.7780000000000005</v>
      </c>
      <c r="S9" s="194" t="s">
        <v>152</v>
      </c>
      <c r="T9" s="193"/>
      <c r="U9" s="193"/>
      <c r="V9" s="193"/>
    </row>
    <row r="10" spans="1:22" ht="20.100000000000001" customHeight="1" x14ac:dyDescent="0.25">
      <c r="A10" s="174">
        <v>2</v>
      </c>
      <c r="B10" s="205">
        <v>52</v>
      </c>
      <c r="C10" s="204" t="s">
        <v>37</v>
      </c>
      <c r="D10" s="203" t="s">
        <v>38</v>
      </c>
      <c r="E10" s="202">
        <v>23337</v>
      </c>
      <c r="F10" s="62">
        <f>IF(COUNT(E10)=0,"---",44513-E10)</f>
        <v>21176</v>
      </c>
      <c r="G10" s="201" t="s">
        <v>22</v>
      </c>
      <c r="H10" s="200" t="s">
        <v>36</v>
      </c>
      <c r="I10" s="213">
        <v>1</v>
      </c>
      <c r="J10" s="197">
        <v>7.63</v>
      </c>
      <c r="K10" s="197" t="s">
        <v>199</v>
      </c>
      <c r="L10" s="197">
        <v>8.01</v>
      </c>
      <c r="M10" s="198">
        <v>5</v>
      </c>
      <c r="N10" s="197">
        <v>7.51</v>
      </c>
      <c r="O10" s="197">
        <v>7.72</v>
      </c>
      <c r="P10" s="197">
        <v>8.02</v>
      </c>
      <c r="Q10" s="196">
        <f>MAX(J10:L10,N10:P10)</f>
        <v>8.02</v>
      </c>
      <c r="R10" s="195">
        <f>Q10*I10</f>
        <v>8.02</v>
      </c>
      <c r="S10" s="214" t="s">
        <v>156</v>
      </c>
      <c r="T10" s="193"/>
      <c r="U10" s="193"/>
      <c r="V10" s="193"/>
    </row>
    <row r="11" spans="1:22" ht="20.100000000000001" customHeight="1" x14ac:dyDescent="0.25">
      <c r="A11" s="174">
        <v>3</v>
      </c>
      <c r="B11" s="205">
        <v>21</v>
      </c>
      <c r="C11" s="204" t="s">
        <v>24</v>
      </c>
      <c r="D11" s="203" t="s">
        <v>25</v>
      </c>
      <c r="E11" s="202">
        <v>37217</v>
      </c>
      <c r="F11" s="62">
        <f t="shared" ref="F11:F16" si="0">IF(COUNT(E11)=0,"---",44513-E11)</f>
        <v>7296</v>
      </c>
      <c r="G11" s="201" t="s">
        <v>22</v>
      </c>
      <c r="H11" s="200" t="s">
        <v>111</v>
      </c>
      <c r="I11" s="213">
        <v>1</v>
      </c>
      <c r="J11" s="197">
        <v>7.08</v>
      </c>
      <c r="K11" s="197">
        <v>7.11</v>
      </c>
      <c r="L11" s="197">
        <v>7.44</v>
      </c>
      <c r="M11" s="198">
        <v>4</v>
      </c>
      <c r="N11" s="197">
        <v>7</v>
      </c>
      <c r="O11" s="197">
        <v>7.12</v>
      </c>
      <c r="P11" s="197">
        <v>7.21</v>
      </c>
      <c r="Q11" s="196">
        <f t="shared" ref="Q11:Q14" si="1">MAX(J11:L11,N11:P11)</f>
        <v>7.44</v>
      </c>
      <c r="R11" s="195">
        <f t="shared" ref="R11:R14" si="2">Q11*I11</f>
        <v>7.44</v>
      </c>
      <c r="S11" s="194" t="s">
        <v>123</v>
      </c>
      <c r="T11" s="193"/>
      <c r="U11" s="193"/>
      <c r="V11" s="193"/>
    </row>
    <row r="12" spans="1:22" ht="20.100000000000001" customHeight="1" x14ac:dyDescent="0.25">
      <c r="A12" s="174">
        <v>4</v>
      </c>
      <c r="B12" s="205">
        <v>16</v>
      </c>
      <c r="C12" s="204" t="s">
        <v>21</v>
      </c>
      <c r="D12" s="203" t="s">
        <v>175</v>
      </c>
      <c r="E12" s="202">
        <v>33373</v>
      </c>
      <c r="F12" s="62">
        <f t="shared" si="0"/>
        <v>11140</v>
      </c>
      <c r="G12" s="201" t="s">
        <v>22</v>
      </c>
      <c r="H12" s="200" t="s">
        <v>23</v>
      </c>
      <c r="I12" s="213">
        <v>1</v>
      </c>
      <c r="J12" s="197">
        <v>5.92</v>
      </c>
      <c r="K12" s="197">
        <v>6.28</v>
      </c>
      <c r="L12" s="197">
        <v>6.02</v>
      </c>
      <c r="M12" s="198">
        <v>3</v>
      </c>
      <c r="N12" s="197">
        <v>5.98</v>
      </c>
      <c r="O12" s="197">
        <v>5.91</v>
      </c>
      <c r="P12" s="197">
        <v>6.01</v>
      </c>
      <c r="Q12" s="196">
        <f t="shared" si="1"/>
        <v>6.28</v>
      </c>
      <c r="R12" s="195">
        <f t="shared" si="2"/>
        <v>6.28</v>
      </c>
      <c r="S12" s="194"/>
      <c r="T12" s="193"/>
      <c r="U12" s="193"/>
      <c r="V12" s="193"/>
    </row>
    <row r="13" spans="1:22" ht="20.100000000000001" customHeight="1" x14ac:dyDescent="0.25">
      <c r="A13" s="174">
        <v>5</v>
      </c>
      <c r="B13" s="205">
        <v>61</v>
      </c>
      <c r="C13" s="204" t="s">
        <v>153</v>
      </c>
      <c r="D13" s="203" t="s">
        <v>154</v>
      </c>
      <c r="E13" s="202">
        <v>34977</v>
      </c>
      <c r="F13" s="62">
        <f t="shared" si="0"/>
        <v>9536</v>
      </c>
      <c r="G13" s="201" t="s">
        <v>22</v>
      </c>
      <c r="H13" s="200" t="s">
        <v>32</v>
      </c>
      <c r="I13" s="213">
        <v>1</v>
      </c>
      <c r="J13" s="197">
        <v>5.71</v>
      </c>
      <c r="K13" s="197">
        <v>5.37</v>
      </c>
      <c r="L13" s="197">
        <v>5.92</v>
      </c>
      <c r="M13" s="198">
        <v>2</v>
      </c>
      <c r="N13" s="197">
        <v>5.63</v>
      </c>
      <c r="O13" s="197">
        <v>6.2</v>
      </c>
      <c r="P13" s="197">
        <v>6.04</v>
      </c>
      <c r="Q13" s="196">
        <f t="shared" si="1"/>
        <v>6.2</v>
      </c>
      <c r="R13" s="195">
        <f t="shared" si="2"/>
        <v>6.2</v>
      </c>
      <c r="S13" s="194" t="s">
        <v>124</v>
      </c>
      <c r="T13" s="193"/>
      <c r="U13" s="193"/>
      <c r="V13" s="193"/>
    </row>
    <row r="14" spans="1:22" ht="20.100000000000001" customHeight="1" x14ac:dyDescent="0.25">
      <c r="A14" s="174">
        <v>6</v>
      </c>
      <c r="B14" s="205">
        <v>53</v>
      </c>
      <c r="C14" s="204" t="s">
        <v>178</v>
      </c>
      <c r="D14" s="203" t="s">
        <v>179</v>
      </c>
      <c r="E14" s="202">
        <v>26668</v>
      </c>
      <c r="F14" s="62">
        <f t="shared" si="0"/>
        <v>17845</v>
      </c>
      <c r="G14" s="201" t="s">
        <v>22</v>
      </c>
      <c r="H14" s="200" t="s">
        <v>36</v>
      </c>
      <c r="I14" s="213">
        <v>1</v>
      </c>
      <c r="J14" s="197">
        <v>5.37</v>
      </c>
      <c r="K14" s="197">
        <v>5.0999999999999996</v>
      </c>
      <c r="L14" s="197">
        <v>5.21</v>
      </c>
      <c r="M14" s="198">
        <v>1</v>
      </c>
      <c r="N14" s="197">
        <v>5.05</v>
      </c>
      <c r="O14" s="197">
        <v>5.08</v>
      </c>
      <c r="P14" s="197">
        <v>5.55</v>
      </c>
      <c r="Q14" s="196">
        <f t="shared" si="1"/>
        <v>5.55</v>
      </c>
      <c r="R14" s="195">
        <f t="shared" si="2"/>
        <v>5.55</v>
      </c>
      <c r="S14" s="194" t="s">
        <v>39</v>
      </c>
      <c r="T14" s="193"/>
      <c r="U14" s="193"/>
      <c r="V14" s="193"/>
    </row>
    <row r="15" spans="1:22" ht="20.100000000000001" customHeight="1" x14ac:dyDescent="0.25">
      <c r="A15" s="174"/>
      <c r="B15" s="205">
        <v>65</v>
      </c>
      <c r="C15" s="204" t="s">
        <v>176</v>
      </c>
      <c r="D15" s="203" t="s">
        <v>177</v>
      </c>
      <c r="E15" s="202">
        <v>29971</v>
      </c>
      <c r="F15" s="62">
        <f t="shared" si="0"/>
        <v>14542</v>
      </c>
      <c r="G15" s="201" t="s">
        <v>43</v>
      </c>
      <c r="H15" s="200" t="s">
        <v>32</v>
      </c>
      <c r="I15" s="213">
        <v>1.1000000000000001</v>
      </c>
      <c r="J15" s="197" t="s">
        <v>200</v>
      </c>
      <c r="K15" s="197" t="s">
        <v>200</v>
      </c>
      <c r="L15" s="197" t="s">
        <v>200</v>
      </c>
      <c r="M15" s="198"/>
      <c r="N15" s="197" t="s">
        <v>200</v>
      </c>
      <c r="O15" s="197" t="s">
        <v>200</v>
      </c>
      <c r="P15" s="197" t="s">
        <v>200</v>
      </c>
      <c r="Q15" s="196" t="s">
        <v>190</v>
      </c>
      <c r="R15" s="195"/>
      <c r="S15" s="194" t="s">
        <v>124</v>
      </c>
      <c r="T15" s="193"/>
      <c r="U15" s="193"/>
      <c r="V15" s="193"/>
    </row>
    <row r="16" spans="1:22" ht="20.100000000000001" customHeight="1" x14ac:dyDescent="0.25">
      <c r="A16" s="174"/>
      <c r="B16" s="205">
        <v>60</v>
      </c>
      <c r="C16" s="204" t="s">
        <v>114</v>
      </c>
      <c r="D16" s="203" t="s">
        <v>110</v>
      </c>
      <c r="E16" s="202">
        <v>34016</v>
      </c>
      <c r="F16" s="62">
        <f t="shared" si="0"/>
        <v>10497</v>
      </c>
      <c r="G16" s="201" t="s">
        <v>31</v>
      </c>
      <c r="H16" s="200" t="s">
        <v>32</v>
      </c>
      <c r="I16" s="213">
        <v>1</v>
      </c>
      <c r="J16" s="197" t="s">
        <v>200</v>
      </c>
      <c r="K16" s="197" t="s">
        <v>200</v>
      </c>
      <c r="L16" s="197" t="s">
        <v>200</v>
      </c>
      <c r="M16" s="198"/>
      <c r="N16" s="197" t="s">
        <v>200</v>
      </c>
      <c r="O16" s="197" t="s">
        <v>200</v>
      </c>
      <c r="P16" s="197" t="s">
        <v>200</v>
      </c>
      <c r="Q16" s="196" t="s">
        <v>190</v>
      </c>
      <c r="R16" s="195"/>
      <c r="S16" s="194" t="s">
        <v>124</v>
      </c>
      <c r="T16" s="193"/>
      <c r="U16" s="193"/>
      <c r="V16" s="193"/>
    </row>
  </sheetData>
  <sortState xmlns:xlrd2="http://schemas.microsoft.com/office/spreadsheetml/2017/richdata2" ref="A9:V10">
    <sortCondition descending="1" ref="R9:R10"/>
  </sortState>
  <mergeCells count="12">
    <mergeCell ref="F7:F8"/>
    <mergeCell ref="B7:B8"/>
    <mergeCell ref="C7:C8"/>
    <mergeCell ref="D7:D8"/>
    <mergeCell ref="E7:E8"/>
    <mergeCell ref="R7:R8"/>
    <mergeCell ref="S7:S8"/>
    <mergeCell ref="G7:G8"/>
    <mergeCell ref="H7:H8"/>
    <mergeCell ref="I7:I8"/>
    <mergeCell ref="J7:P7"/>
    <mergeCell ref="Q7:Q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A5AD-576A-4E74-80B2-7D74C900A35B}">
  <sheetPr>
    <tabColor rgb="FF00B0F0"/>
  </sheetPr>
  <dimension ref="A1:V16"/>
  <sheetViews>
    <sheetView showZeros="0" zoomScaleNormal="100" workbookViewId="0">
      <selection activeCell="A2" sqref="A2"/>
    </sheetView>
  </sheetViews>
  <sheetFormatPr defaultColWidth="8.88671875" defaultRowHeight="13.2" x14ac:dyDescent="0.25"/>
  <cols>
    <col min="1" max="1" width="5.33203125" style="192" customWidth="1"/>
    <col min="2" max="2" width="4.5546875" style="192" customWidth="1"/>
    <col min="3" max="3" width="10.5546875" style="192" customWidth="1"/>
    <col min="4" max="4" width="14.109375" style="192" customWidth="1"/>
    <col min="5" max="5" width="9" style="192" customWidth="1"/>
    <col min="6" max="6" width="5" style="192" customWidth="1"/>
    <col min="7" max="7" width="4" style="192" customWidth="1"/>
    <col min="8" max="8" width="7.6640625" style="192" customWidth="1"/>
    <col min="9" max="9" width="4.44140625" style="192" customWidth="1"/>
    <col min="10" max="12" width="4.6640625" style="192" customWidth="1"/>
    <col min="13" max="13" width="3.33203125" style="192" bestFit="1" customWidth="1"/>
    <col min="14" max="16" width="4.6640625" style="192" customWidth="1"/>
    <col min="17" max="17" width="5.5546875" style="192" bestFit="1" customWidth="1"/>
    <col min="18" max="18" width="9.5546875" style="192" customWidth="1"/>
    <col min="19" max="19" width="13.33203125" style="192" bestFit="1" customWidth="1"/>
    <col min="20" max="22" width="9.5546875" style="192" customWidth="1"/>
    <col min="23" max="16384" width="8.88671875" style="192"/>
  </cols>
  <sheetData>
    <row r="1" spans="1:22" ht="20.25" customHeight="1" x14ac:dyDescent="0.3">
      <c r="A1" s="212" t="s">
        <v>174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2.75" customHeight="1" x14ac:dyDescent="0.25">
      <c r="C2" s="211" t="s">
        <v>157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22" ht="12.75" customHeight="1" x14ac:dyDescent="0.25">
      <c r="B3" s="210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0.100000000000001" customHeight="1" x14ac:dyDescent="0.25">
      <c r="A4" s="193"/>
      <c r="B4" s="193"/>
      <c r="C4" s="106" t="s">
        <v>76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1:22" ht="2.1" customHeight="1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</row>
    <row r="6" spans="1:22" ht="20.100000000000001" customHeight="1" x14ac:dyDescent="0.25">
      <c r="A6" s="107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208"/>
      <c r="R6" s="208"/>
      <c r="S6" s="193"/>
      <c r="T6" s="193"/>
      <c r="U6" s="193"/>
      <c r="V6" s="193"/>
    </row>
    <row r="7" spans="1:22" ht="20.100000000000001" customHeight="1" x14ac:dyDescent="0.25">
      <c r="A7" s="182" t="s">
        <v>3</v>
      </c>
      <c r="B7" s="460" t="s">
        <v>4</v>
      </c>
      <c r="C7" s="462" t="s">
        <v>5</v>
      </c>
      <c r="D7" s="464" t="s">
        <v>6</v>
      </c>
      <c r="E7" s="451" t="s">
        <v>7</v>
      </c>
      <c r="F7" s="455" t="s">
        <v>8</v>
      </c>
      <c r="G7" s="455" t="s">
        <v>9</v>
      </c>
      <c r="H7" s="455" t="s">
        <v>10</v>
      </c>
      <c r="I7" s="455" t="s">
        <v>11</v>
      </c>
      <c r="J7" s="466" t="s">
        <v>70</v>
      </c>
      <c r="K7" s="466"/>
      <c r="L7" s="466"/>
      <c r="M7" s="466"/>
      <c r="N7" s="466"/>
      <c r="O7" s="466"/>
      <c r="P7" s="466"/>
      <c r="Q7" s="467" t="s">
        <v>13</v>
      </c>
      <c r="R7" s="466" t="s">
        <v>14</v>
      </c>
      <c r="S7" s="453" t="s">
        <v>16</v>
      </c>
      <c r="T7" s="193"/>
      <c r="U7" s="193"/>
      <c r="V7" s="193"/>
    </row>
    <row r="8" spans="1:22" ht="15" customHeight="1" x14ac:dyDescent="0.25">
      <c r="A8" s="207" t="s">
        <v>17</v>
      </c>
      <c r="B8" s="461"/>
      <c r="C8" s="463"/>
      <c r="D8" s="465"/>
      <c r="E8" s="452"/>
      <c r="F8" s="456"/>
      <c r="G8" s="456"/>
      <c r="H8" s="456"/>
      <c r="I8" s="456"/>
      <c r="J8" s="191">
        <v>1</v>
      </c>
      <c r="K8" s="191">
        <v>2</v>
      </c>
      <c r="L8" s="191">
        <v>3</v>
      </c>
      <c r="M8" s="184" t="s">
        <v>71</v>
      </c>
      <c r="N8" s="191">
        <v>4</v>
      </c>
      <c r="O8" s="191">
        <v>5</v>
      </c>
      <c r="P8" s="191">
        <v>6</v>
      </c>
      <c r="Q8" s="467"/>
      <c r="R8" s="466"/>
      <c r="S8" s="454"/>
      <c r="T8" s="193"/>
      <c r="U8" s="193"/>
      <c r="V8" s="193"/>
    </row>
    <row r="9" spans="1:22" ht="20.100000000000001" customHeight="1" x14ac:dyDescent="0.25">
      <c r="A9" s="174">
        <v>1</v>
      </c>
      <c r="B9" s="205">
        <v>58</v>
      </c>
      <c r="C9" s="204" t="s">
        <v>134</v>
      </c>
      <c r="D9" s="203" t="s">
        <v>135</v>
      </c>
      <c r="E9" s="202">
        <v>36013</v>
      </c>
      <c r="F9" s="62">
        <f t="shared" ref="F9:F16" si="0">IF(COUNT(E9)=0,"---",44513-E9)</f>
        <v>8500</v>
      </c>
      <c r="G9" s="201" t="s">
        <v>22</v>
      </c>
      <c r="H9" s="200" t="s">
        <v>32</v>
      </c>
      <c r="I9" s="206">
        <v>1</v>
      </c>
      <c r="J9" s="197">
        <v>10.210000000000001</v>
      </c>
      <c r="K9" s="197" t="s">
        <v>199</v>
      </c>
      <c r="L9" s="197" t="s">
        <v>199</v>
      </c>
      <c r="M9" s="198">
        <v>7</v>
      </c>
      <c r="N9" s="197" t="s">
        <v>199</v>
      </c>
      <c r="O9" s="197">
        <v>9.02</v>
      </c>
      <c r="P9" s="197">
        <v>10.01</v>
      </c>
      <c r="Q9" s="196">
        <f t="shared" ref="Q9:Q15" si="1">MAX(J9:L9,N9:P9)</f>
        <v>10.210000000000001</v>
      </c>
      <c r="R9" s="195">
        <f t="shared" ref="R9:R15" si="2">Q9*I9</f>
        <v>10.210000000000001</v>
      </c>
      <c r="S9" s="194" t="s">
        <v>124</v>
      </c>
      <c r="T9" s="193"/>
      <c r="U9" s="193"/>
      <c r="V9" s="193"/>
    </row>
    <row r="10" spans="1:22" ht="20.100000000000001" customHeight="1" x14ac:dyDescent="0.25">
      <c r="A10" s="174">
        <v>2</v>
      </c>
      <c r="B10" s="205">
        <v>22</v>
      </c>
      <c r="C10" s="204" t="s">
        <v>134</v>
      </c>
      <c r="D10" s="203" t="s">
        <v>181</v>
      </c>
      <c r="E10" s="202">
        <v>34322</v>
      </c>
      <c r="F10" s="62">
        <f t="shared" si="0"/>
        <v>10191</v>
      </c>
      <c r="G10" s="201" t="s">
        <v>22</v>
      </c>
      <c r="H10" s="200" t="s">
        <v>111</v>
      </c>
      <c r="I10" s="206">
        <v>1</v>
      </c>
      <c r="J10" s="197">
        <v>9.14</v>
      </c>
      <c r="K10" s="197">
        <v>9.92</v>
      </c>
      <c r="L10" s="197">
        <v>9.85</v>
      </c>
      <c r="M10" s="198">
        <v>6</v>
      </c>
      <c r="N10" s="197">
        <v>9.4499999999999993</v>
      </c>
      <c r="O10" s="197">
        <v>9.82</v>
      </c>
      <c r="P10" s="197">
        <v>9.9499999999999993</v>
      </c>
      <c r="Q10" s="196">
        <f t="shared" si="1"/>
        <v>9.9499999999999993</v>
      </c>
      <c r="R10" s="195">
        <f t="shared" si="2"/>
        <v>9.9499999999999993</v>
      </c>
      <c r="S10" s="194" t="s">
        <v>30</v>
      </c>
      <c r="T10" s="193"/>
      <c r="U10" s="193"/>
      <c r="V10" s="193"/>
    </row>
    <row r="11" spans="1:22" ht="20.100000000000001" customHeight="1" x14ac:dyDescent="0.25">
      <c r="A11" s="174">
        <v>3</v>
      </c>
      <c r="B11" s="205">
        <v>33</v>
      </c>
      <c r="C11" s="204" t="s">
        <v>144</v>
      </c>
      <c r="D11" s="203" t="s">
        <v>145</v>
      </c>
      <c r="E11" s="202">
        <v>23542</v>
      </c>
      <c r="F11" s="62">
        <f t="shared" si="0"/>
        <v>20971</v>
      </c>
      <c r="G11" s="201" t="s">
        <v>22</v>
      </c>
      <c r="H11" s="200" t="s">
        <v>29</v>
      </c>
      <c r="I11" s="206">
        <v>1</v>
      </c>
      <c r="J11" s="197">
        <v>7.11</v>
      </c>
      <c r="K11" s="197">
        <v>7.22</v>
      </c>
      <c r="L11" s="197" t="s">
        <v>199</v>
      </c>
      <c r="M11" s="198">
        <v>5</v>
      </c>
      <c r="N11" s="197" t="s">
        <v>199</v>
      </c>
      <c r="O11" s="197" t="s">
        <v>199</v>
      </c>
      <c r="P11" s="197" t="s">
        <v>199</v>
      </c>
      <c r="Q11" s="196">
        <f t="shared" si="1"/>
        <v>7.22</v>
      </c>
      <c r="R11" s="195">
        <f t="shared" si="2"/>
        <v>7.22</v>
      </c>
      <c r="S11" s="194" t="s">
        <v>30</v>
      </c>
      <c r="T11" s="193"/>
      <c r="U11" s="193"/>
      <c r="V11" s="193"/>
    </row>
    <row r="12" spans="1:22" ht="20.100000000000001" customHeight="1" x14ac:dyDescent="0.25">
      <c r="A12" s="174">
        <v>4</v>
      </c>
      <c r="B12" s="205">
        <v>42</v>
      </c>
      <c r="C12" s="204" t="s">
        <v>52</v>
      </c>
      <c r="D12" s="203" t="s">
        <v>53</v>
      </c>
      <c r="E12" s="202">
        <v>22836</v>
      </c>
      <c r="F12" s="62">
        <f t="shared" si="0"/>
        <v>21677</v>
      </c>
      <c r="G12" s="201" t="s">
        <v>43</v>
      </c>
      <c r="H12" s="200" t="s">
        <v>36</v>
      </c>
      <c r="I12" s="199">
        <v>1.1000000000000001</v>
      </c>
      <c r="J12" s="197" t="s">
        <v>199</v>
      </c>
      <c r="K12" s="197">
        <v>6.43</v>
      </c>
      <c r="L12" s="197" t="s">
        <v>199</v>
      </c>
      <c r="M12" s="198">
        <v>3</v>
      </c>
      <c r="N12" s="197">
        <v>6.05</v>
      </c>
      <c r="O12" s="197" t="s">
        <v>199</v>
      </c>
      <c r="P12" s="197" t="s">
        <v>199</v>
      </c>
      <c r="Q12" s="196">
        <f t="shared" si="1"/>
        <v>6.43</v>
      </c>
      <c r="R12" s="195">
        <f t="shared" si="2"/>
        <v>7.0730000000000004</v>
      </c>
      <c r="S12" s="194" t="s">
        <v>39</v>
      </c>
      <c r="T12" s="193"/>
      <c r="U12" s="193"/>
      <c r="V12" s="193"/>
    </row>
    <row r="13" spans="1:22" ht="20.100000000000001" customHeight="1" x14ac:dyDescent="0.25">
      <c r="A13" s="174">
        <v>5</v>
      </c>
      <c r="B13" s="205">
        <v>50</v>
      </c>
      <c r="C13" s="204" t="s">
        <v>183</v>
      </c>
      <c r="D13" s="203" t="s">
        <v>184</v>
      </c>
      <c r="E13" s="202">
        <v>25561</v>
      </c>
      <c r="F13" s="62">
        <f t="shared" si="0"/>
        <v>18952</v>
      </c>
      <c r="G13" s="201" t="s">
        <v>22</v>
      </c>
      <c r="H13" s="200" t="s">
        <v>36</v>
      </c>
      <c r="I13" s="206">
        <v>1</v>
      </c>
      <c r="J13" s="197">
        <v>6.78</v>
      </c>
      <c r="K13" s="197">
        <v>6.32</v>
      </c>
      <c r="L13" s="197">
        <v>6.27</v>
      </c>
      <c r="M13" s="198">
        <v>4</v>
      </c>
      <c r="N13" s="197" t="s">
        <v>199</v>
      </c>
      <c r="O13" s="197">
        <v>5.7</v>
      </c>
      <c r="P13" s="197">
        <v>6.85</v>
      </c>
      <c r="Q13" s="196">
        <f t="shared" si="1"/>
        <v>6.85</v>
      </c>
      <c r="R13" s="195">
        <f t="shared" si="2"/>
        <v>6.85</v>
      </c>
      <c r="S13" s="194" t="s">
        <v>39</v>
      </c>
      <c r="T13" s="193"/>
      <c r="U13" s="193"/>
      <c r="V13" s="193"/>
    </row>
    <row r="14" spans="1:22" ht="20.100000000000001" customHeight="1" x14ac:dyDescent="0.25">
      <c r="A14" s="174">
        <v>6</v>
      </c>
      <c r="B14" s="205">
        <v>64</v>
      </c>
      <c r="C14" s="204" t="s">
        <v>66</v>
      </c>
      <c r="D14" s="203" t="s">
        <v>182</v>
      </c>
      <c r="E14" s="202">
        <v>32332</v>
      </c>
      <c r="F14" s="62">
        <f t="shared" si="0"/>
        <v>12181</v>
      </c>
      <c r="G14" s="201" t="s">
        <v>43</v>
      </c>
      <c r="H14" s="200" t="s">
        <v>32</v>
      </c>
      <c r="I14" s="199">
        <v>1.1000000000000001</v>
      </c>
      <c r="J14" s="197">
        <v>5.82</v>
      </c>
      <c r="K14" s="197">
        <v>6.04</v>
      </c>
      <c r="L14" s="197">
        <v>6.11</v>
      </c>
      <c r="M14" s="198">
        <v>2</v>
      </c>
      <c r="N14" s="197" t="s">
        <v>199</v>
      </c>
      <c r="O14" s="197">
        <v>5.92</v>
      </c>
      <c r="P14" s="197">
        <v>5.98</v>
      </c>
      <c r="Q14" s="196">
        <f t="shared" si="1"/>
        <v>6.11</v>
      </c>
      <c r="R14" s="195">
        <f t="shared" si="2"/>
        <v>6.721000000000001</v>
      </c>
      <c r="S14" s="194" t="s">
        <v>124</v>
      </c>
      <c r="T14" s="193"/>
      <c r="U14" s="193"/>
      <c r="V14" s="193"/>
    </row>
    <row r="15" spans="1:22" ht="20.100000000000001" customHeight="1" x14ac:dyDescent="0.25">
      <c r="A15" s="174">
        <v>7</v>
      </c>
      <c r="B15" s="205">
        <v>43</v>
      </c>
      <c r="C15" s="204" t="s">
        <v>191</v>
      </c>
      <c r="D15" s="203" t="s">
        <v>192</v>
      </c>
      <c r="E15" s="202">
        <v>36831</v>
      </c>
      <c r="F15" s="62">
        <f t="shared" si="0"/>
        <v>7682</v>
      </c>
      <c r="G15" s="201" t="s">
        <v>43</v>
      </c>
      <c r="H15" s="200" t="s">
        <v>36</v>
      </c>
      <c r="I15" s="199">
        <v>1.1000000000000001</v>
      </c>
      <c r="J15" s="197">
        <v>5.57</v>
      </c>
      <c r="K15" s="197">
        <v>5.88</v>
      </c>
      <c r="L15" s="197">
        <v>5.38</v>
      </c>
      <c r="M15" s="198">
        <v>1</v>
      </c>
      <c r="N15" s="197">
        <v>5.33</v>
      </c>
      <c r="O15" s="197">
        <v>5.75</v>
      </c>
      <c r="P15" s="197">
        <v>5.35</v>
      </c>
      <c r="Q15" s="196">
        <f t="shared" si="1"/>
        <v>5.88</v>
      </c>
      <c r="R15" s="195">
        <f t="shared" si="2"/>
        <v>6.468</v>
      </c>
      <c r="S15" s="194" t="s">
        <v>193</v>
      </c>
      <c r="T15" s="193"/>
      <c r="U15" s="193"/>
      <c r="V15" s="193"/>
    </row>
    <row r="16" spans="1:22" ht="20.100000000000001" customHeight="1" x14ac:dyDescent="0.25">
      <c r="A16" s="174"/>
      <c r="B16" s="205">
        <v>47</v>
      </c>
      <c r="C16" s="204" t="s">
        <v>77</v>
      </c>
      <c r="D16" s="203" t="s">
        <v>78</v>
      </c>
      <c r="E16" s="202">
        <v>35910</v>
      </c>
      <c r="F16" s="62">
        <f t="shared" si="0"/>
        <v>8603</v>
      </c>
      <c r="G16" s="201" t="s">
        <v>22</v>
      </c>
      <c r="H16" s="200" t="s">
        <v>36</v>
      </c>
      <c r="I16" s="206">
        <v>1</v>
      </c>
      <c r="J16" s="197" t="s">
        <v>200</v>
      </c>
      <c r="K16" s="197" t="s">
        <v>200</v>
      </c>
      <c r="L16" s="197" t="s">
        <v>200</v>
      </c>
      <c r="M16" s="198"/>
      <c r="N16" s="197" t="s">
        <v>200</v>
      </c>
      <c r="O16" s="197" t="s">
        <v>200</v>
      </c>
      <c r="P16" s="197" t="s">
        <v>200</v>
      </c>
      <c r="Q16" s="196" t="s">
        <v>201</v>
      </c>
      <c r="R16" s="195"/>
      <c r="S16" s="194" t="s">
        <v>180</v>
      </c>
      <c r="T16" s="193"/>
      <c r="U16" s="193"/>
      <c r="V16" s="193"/>
    </row>
  </sheetData>
  <sortState xmlns:xlrd2="http://schemas.microsoft.com/office/spreadsheetml/2017/richdata2" ref="A9:V16">
    <sortCondition descending="1" ref="R9:R16"/>
  </sortState>
  <mergeCells count="12">
    <mergeCell ref="F7:F8"/>
    <mergeCell ref="B7:B8"/>
    <mergeCell ref="C7:C8"/>
    <mergeCell ref="D7:D8"/>
    <mergeCell ref="E7:E8"/>
    <mergeCell ref="R7:R8"/>
    <mergeCell ref="S7:S8"/>
    <mergeCell ref="G7:G8"/>
    <mergeCell ref="H7:H8"/>
    <mergeCell ref="I7:I8"/>
    <mergeCell ref="J7:P7"/>
    <mergeCell ref="Q7:Q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7133-047B-48CA-8D62-409CA9BAE48D}">
  <dimension ref="A1:Y18"/>
  <sheetViews>
    <sheetView showZeros="0" workbookViewId="0">
      <selection activeCell="T7" sqref="T7:T8"/>
    </sheetView>
  </sheetViews>
  <sheetFormatPr defaultColWidth="9.109375" defaultRowHeight="13.2" x14ac:dyDescent="0.25"/>
  <cols>
    <col min="1" max="1" width="5" style="230" customWidth="1"/>
    <col min="2" max="2" width="3.6640625" style="230" customWidth="1"/>
    <col min="3" max="3" width="9.5546875" style="230" customWidth="1"/>
    <col min="4" max="4" width="12.44140625" style="230" customWidth="1"/>
    <col min="5" max="5" width="8.88671875" style="260" customWidth="1"/>
    <col min="6" max="6" width="4.109375" style="230" customWidth="1"/>
    <col min="7" max="7" width="4" style="230" customWidth="1"/>
    <col min="8" max="8" width="8.88671875" style="230" customWidth="1"/>
    <col min="9" max="9" width="4.44140625" style="230" customWidth="1"/>
    <col min="10" max="10" width="5" style="230" customWidth="1"/>
    <col min="11" max="13" width="4.6640625" style="230" customWidth="1"/>
    <col min="14" max="14" width="3.88671875" style="230" customWidth="1"/>
    <col min="15" max="17" width="4.6640625" style="230" customWidth="1"/>
    <col min="18" max="18" width="6.88671875" style="230" customWidth="1"/>
    <col min="19" max="19" width="6.5546875" style="230" customWidth="1"/>
    <col min="20" max="20" width="6.109375" style="230" customWidth="1"/>
    <col min="21" max="21" width="11.33203125" style="230" customWidth="1"/>
    <col min="22" max="22" width="5" style="230" customWidth="1"/>
    <col min="23" max="25" width="9.5546875" style="230" customWidth="1"/>
    <col min="26" max="16384" width="9.109375" style="230"/>
  </cols>
  <sheetData>
    <row r="1" spans="1:25" ht="20.25" customHeight="1" x14ac:dyDescent="0.3">
      <c r="A1" s="212" t="s">
        <v>174</v>
      </c>
      <c r="B1" s="226"/>
      <c r="C1" s="227"/>
      <c r="D1" s="228"/>
      <c r="E1" s="229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5" ht="12.75" customHeight="1" x14ac:dyDescent="0.25">
      <c r="A2" s="226">
        <f>+L2</f>
        <v>0</v>
      </c>
      <c r="B2" s="226"/>
      <c r="C2" s="231" t="s">
        <v>208</v>
      </c>
      <c r="D2" s="232"/>
      <c r="E2" s="2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</row>
    <row r="3" spans="1:25" ht="12.75" customHeight="1" x14ac:dyDescent="0.25">
      <c r="B3" s="234"/>
      <c r="C3" s="232"/>
      <c r="D3" s="232"/>
      <c r="E3" s="233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4" spans="1:25" ht="20.100000000000001" customHeight="1" x14ac:dyDescent="0.25">
      <c r="A4" s="235"/>
      <c r="B4" s="235"/>
      <c r="C4" s="236" t="s">
        <v>93</v>
      </c>
      <c r="D4" s="235"/>
      <c r="E4" s="237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</row>
    <row r="5" spans="1:25" ht="2.1" customHeight="1" x14ac:dyDescent="0.25">
      <c r="A5" s="235"/>
      <c r="B5" s="235"/>
      <c r="C5" s="235"/>
      <c r="D5" s="235"/>
      <c r="E5" s="237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</row>
    <row r="6" spans="1:25" ht="20.100000000000001" customHeight="1" x14ac:dyDescent="0.25">
      <c r="A6" s="238"/>
      <c r="B6" s="235"/>
      <c r="C6" s="235"/>
      <c r="D6" s="235"/>
      <c r="E6" s="239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7"/>
      <c r="S6" s="237"/>
      <c r="T6" s="237"/>
      <c r="U6" s="235"/>
      <c r="V6" s="235"/>
      <c r="W6" s="235"/>
      <c r="X6" s="235"/>
      <c r="Y6" s="235"/>
    </row>
    <row r="7" spans="1:25" ht="20.100000000000001" customHeight="1" x14ac:dyDescent="0.25">
      <c r="A7" s="240" t="s">
        <v>3</v>
      </c>
      <c r="B7" s="477" t="s">
        <v>4</v>
      </c>
      <c r="C7" s="479" t="s">
        <v>5</v>
      </c>
      <c r="D7" s="481" t="s">
        <v>6</v>
      </c>
      <c r="E7" s="483" t="s">
        <v>7</v>
      </c>
      <c r="F7" s="468" t="s">
        <v>8</v>
      </c>
      <c r="G7" s="468" t="s">
        <v>9</v>
      </c>
      <c r="H7" s="468" t="s">
        <v>10</v>
      </c>
      <c r="I7" s="468" t="s">
        <v>11</v>
      </c>
      <c r="J7" s="473" t="s">
        <v>12</v>
      </c>
      <c r="K7" s="475" t="s">
        <v>70</v>
      </c>
      <c r="L7" s="475"/>
      <c r="M7" s="475"/>
      <c r="N7" s="475"/>
      <c r="O7" s="475"/>
      <c r="P7" s="475"/>
      <c r="Q7" s="475"/>
      <c r="R7" s="476" t="s">
        <v>13</v>
      </c>
      <c r="S7" s="475" t="s">
        <v>14</v>
      </c>
      <c r="T7" s="475"/>
      <c r="U7" s="470" t="s">
        <v>16</v>
      </c>
      <c r="V7" s="472" t="s">
        <v>92</v>
      </c>
      <c r="W7" s="235"/>
      <c r="X7" s="235"/>
      <c r="Y7" s="235"/>
    </row>
    <row r="8" spans="1:25" ht="15" customHeight="1" x14ac:dyDescent="0.25">
      <c r="A8" s="241" t="s">
        <v>20</v>
      </c>
      <c r="B8" s="478"/>
      <c r="C8" s="480"/>
      <c r="D8" s="482"/>
      <c r="E8" s="484"/>
      <c r="F8" s="469"/>
      <c r="G8" s="469"/>
      <c r="H8" s="469"/>
      <c r="I8" s="469"/>
      <c r="J8" s="474"/>
      <c r="K8" s="242">
        <v>1</v>
      </c>
      <c r="L8" s="242">
        <v>2</v>
      </c>
      <c r="M8" s="242">
        <v>3</v>
      </c>
      <c r="N8" s="242" t="s">
        <v>71</v>
      </c>
      <c r="O8" s="242">
        <v>4</v>
      </c>
      <c r="P8" s="242">
        <v>5</v>
      </c>
      <c r="Q8" s="242">
        <v>6</v>
      </c>
      <c r="R8" s="476"/>
      <c r="S8" s="475"/>
      <c r="T8" s="475"/>
      <c r="U8" s="471"/>
      <c r="V8" s="472"/>
      <c r="W8" s="235"/>
      <c r="X8" s="235"/>
      <c r="Y8" s="235"/>
    </row>
    <row r="9" spans="1:25" ht="20.100000000000001" customHeight="1" x14ac:dyDescent="0.25">
      <c r="A9" s="243">
        <v>1</v>
      </c>
      <c r="B9" s="244">
        <v>52</v>
      </c>
      <c r="C9" s="245" t="s">
        <v>37</v>
      </c>
      <c r="D9" s="246" t="s">
        <v>38</v>
      </c>
      <c r="E9" s="247">
        <v>23337</v>
      </c>
      <c r="F9" s="248">
        <f t="shared" ref="F9:F17" si="0">IF(COUNT(E9)=0,"---",44513-E9)</f>
        <v>21176</v>
      </c>
      <c r="G9" s="249" t="s">
        <v>22</v>
      </c>
      <c r="H9" s="250" t="s">
        <v>36</v>
      </c>
      <c r="I9" s="251">
        <v>1</v>
      </c>
      <c r="J9" s="252">
        <v>1.5791999999999999</v>
      </c>
      <c r="K9" s="253">
        <v>8.73</v>
      </c>
      <c r="L9" s="253">
        <v>9.11</v>
      </c>
      <c r="M9" s="253">
        <v>8.0399999999999991</v>
      </c>
      <c r="N9" s="254">
        <v>7</v>
      </c>
      <c r="O9" s="253">
        <v>8.18</v>
      </c>
      <c r="P9" s="253">
        <v>8.9</v>
      </c>
      <c r="Q9" s="253">
        <v>8.58</v>
      </c>
      <c r="R9" s="255">
        <f t="shared" ref="R9:R15" si="1">MAX(K9:M9,O9:Q9)</f>
        <v>9.11</v>
      </c>
      <c r="S9" s="256">
        <f t="shared" ref="S9:T15" si="2">R9*I9</f>
        <v>9.11</v>
      </c>
      <c r="T9" s="256"/>
      <c r="U9" s="259" t="s">
        <v>156</v>
      </c>
      <c r="V9" s="253" t="s">
        <v>210</v>
      </c>
      <c r="W9" s="235"/>
      <c r="X9" s="235"/>
      <c r="Y9" s="235"/>
    </row>
    <row r="10" spans="1:25" ht="20.100000000000001" customHeight="1" x14ac:dyDescent="0.25">
      <c r="A10" s="243">
        <v>2</v>
      </c>
      <c r="B10" s="244">
        <v>25</v>
      </c>
      <c r="C10" s="245" t="s">
        <v>72</v>
      </c>
      <c r="D10" s="246" t="s">
        <v>73</v>
      </c>
      <c r="E10" s="247">
        <v>25190</v>
      </c>
      <c r="F10" s="248">
        <f>IF(COUNT(E10)=0,"---",44513-E10)</f>
        <v>19323</v>
      </c>
      <c r="G10" s="249" t="s">
        <v>28</v>
      </c>
      <c r="H10" s="250" t="s">
        <v>33</v>
      </c>
      <c r="I10" s="251">
        <v>1</v>
      </c>
      <c r="J10" s="252">
        <v>1.4377</v>
      </c>
      <c r="K10" s="253">
        <v>6.68</v>
      </c>
      <c r="L10" s="253">
        <v>6.82</v>
      </c>
      <c r="M10" s="253">
        <v>6.88</v>
      </c>
      <c r="N10" s="254">
        <v>6</v>
      </c>
      <c r="O10" s="253">
        <v>6.72</v>
      </c>
      <c r="P10" s="253">
        <v>7.15</v>
      </c>
      <c r="Q10" s="253">
        <v>7.09</v>
      </c>
      <c r="R10" s="255">
        <f>MAX(K10:M10,O10:Q10)</f>
        <v>7.15</v>
      </c>
      <c r="S10" s="256">
        <f>R10*I10</f>
        <v>7.15</v>
      </c>
      <c r="T10" s="256"/>
      <c r="U10" s="257"/>
      <c r="V10" s="253" t="s">
        <v>210</v>
      </c>
      <c r="W10" s="235"/>
      <c r="X10" s="235"/>
      <c r="Y10" s="235"/>
    </row>
    <row r="11" spans="1:25" ht="20.100000000000001" customHeight="1" x14ac:dyDescent="0.25">
      <c r="A11" s="243">
        <v>3</v>
      </c>
      <c r="B11" s="244">
        <v>39</v>
      </c>
      <c r="C11" s="245" t="s">
        <v>108</v>
      </c>
      <c r="D11" s="246" t="s">
        <v>109</v>
      </c>
      <c r="E11" s="247">
        <v>21128</v>
      </c>
      <c r="F11" s="248">
        <f>IF(COUNT(E11)=0,"---",44513-E11)</f>
        <v>23385</v>
      </c>
      <c r="G11" s="249" t="s">
        <v>22</v>
      </c>
      <c r="H11" s="250" t="s">
        <v>29</v>
      </c>
      <c r="I11" s="251">
        <v>1</v>
      </c>
      <c r="J11" s="252">
        <v>1.8309</v>
      </c>
      <c r="K11" s="253">
        <v>5.96</v>
      </c>
      <c r="L11" s="253">
        <v>6.26</v>
      </c>
      <c r="M11" s="253">
        <v>6.12</v>
      </c>
      <c r="N11" s="254">
        <v>5</v>
      </c>
      <c r="O11" s="253">
        <v>6.09</v>
      </c>
      <c r="P11" s="253">
        <v>5.72</v>
      </c>
      <c r="Q11" s="253">
        <v>5.92</v>
      </c>
      <c r="R11" s="255">
        <f>MAX(K11:M11,O11:Q11)</f>
        <v>6.26</v>
      </c>
      <c r="S11" s="256">
        <f>R11*I11</f>
        <v>6.26</v>
      </c>
      <c r="T11" s="256"/>
      <c r="U11" s="257" t="s">
        <v>151</v>
      </c>
      <c r="V11" s="253" t="s">
        <v>210</v>
      </c>
      <c r="W11" s="235"/>
      <c r="X11" s="235"/>
      <c r="Y11" s="235"/>
    </row>
    <row r="12" spans="1:25" ht="20.100000000000001" customHeight="1" x14ac:dyDescent="0.25">
      <c r="A12" s="243">
        <v>4</v>
      </c>
      <c r="B12" s="244">
        <v>9</v>
      </c>
      <c r="C12" s="245" t="s">
        <v>91</v>
      </c>
      <c r="D12" s="246" t="s">
        <v>90</v>
      </c>
      <c r="E12" s="247">
        <v>22074</v>
      </c>
      <c r="F12" s="248">
        <f>IF(COUNT(E12)=0,"---",44513-E12)</f>
        <v>22439</v>
      </c>
      <c r="G12" s="249" t="s">
        <v>43</v>
      </c>
      <c r="H12" s="250" t="s">
        <v>33</v>
      </c>
      <c r="I12" s="251">
        <v>1.1000000000000001</v>
      </c>
      <c r="J12" s="252">
        <v>1.7143999999999999</v>
      </c>
      <c r="K12" s="253">
        <v>4.96</v>
      </c>
      <c r="L12" s="253" t="s">
        <v>199</v>
      </c>
      <c r="M12" s="253">
        <v>5.29</v>
      </c>
      <c r="N12" s="254">
        <v>4</v>
      </c>
      <c r="O12" s="253">
        <v>5.09</v>
      </c>
      <c r="P12" s="253">
        <v>5.32</v>
      </c>
      <c r="Q12" s="253">
        <v>5.0199999999999996</v>
      </c>
      <c r="R12" s="255">
        <f>MAX(K12:M12,O12:Q12)</f>
        <v>5.32</v>
      </c>
      <c r="S12" s="256">
        <f>R12*I12</f>
        <v>5.8520000000000012</v>
      </c>
      <c r="T12" s="256"/>
      <c r="U12" s="257"/>
      <c r="V12" s="253" t="s">
        <v>210</v>
      </c>
      <c r="W12" s="235"/>
      <c r="X12" s="235"/>
      <c r="Y12" s="235"/>
    </row>
    <row r="13" spans="1:25" ht="20.100000000000001" customHeight="1" x14ac:dyDescent="0.25">
      <c r="A13" s="243">
        <v>5</v>
      </c>
      <c r="B13" s="244">
        <v>53</v>
      </c>
      <c r="C13" s="245" t="s">
        <v>178</v>
      </c>
      <c r="D13" s="246" t="s">
        <v>179</v>
      </c>
      <c r="E13" s="247">
        <v>26668</v>
      </c>
      <c r="F13" s="248">
        <f>IF(COUNT(E13)=0,"---",44513-E13)</f>
        <v>17845</v>
      </c>
      <c r="G13" s="249" t="s">
        <v>22</v>
      </c>
      <c r="H13" s="250" t="s">
        <v>36</v>
      </c>
      <c r="I13" s="251">
        <v>1</v>
      </c>
      <c r="J13" s="252">
        <v>1.4233</v>
      </c>
      <c r="K13" s="253">
        <v>5.35</v>
      </c>
      <c r="L13" s="253">
        <v>5.44</v>
      </c>
      <c r="M13" s="253">
        <v>5.12</v>
      </c>
      <c r="N13" s="254">
        <v>2</v>
      </c>
      <c r="O13" s="253">
        <v>5.2</v>
      </c>
      <c r="P13" s="253">
        <v>5.33</v>
      </c>
      <c r="Q13" s="253">
        <v>5.58</v>
      </c>
      <c r="R13" s="255">
        <f>MAX(K13:M13,O13:Q13)</f>
        <v>5.58</v>
      </c>
      <c r="S13" s="256">
        <f>R13*I13</f>
        <v>5.58</v>
      </c>
      <c r="T13" s="256"/>
      <c r="U13" s="257" t="s">
        <v>39</v>
      </c>
      <c r="V13" s="253" t="s">
        <v>209</v>
      </c>
      <c r="W13" s="235"/>
      <c r="X13" s="235"/>
      <c r="Y13" s="235"/>
    </row>
    <row r="14" spans="1:25" ht="20.100000000000001" customHeight="1" x14ac:dyDescent="0.25">
      <c r="A14" s="243">
        <v>6</v>
      </c>
      <c r="B14" s="244">
        <v>38</v>
      </c>
      <c r="C14" s="245" t="s">
        <v>106</v>
      </c>
      <c r="D14" s="246" t="s">
        <v>107</v>
      </c>
      <c r="E14" s="247">
        <v>19659</v>
      </c>
      <c r="F14" s="248">
        <f>IF(COUNT(E14)=0,"---",44513-E14)</f>
        <v>24854</v>
      </c>
      <c r="G14" s="249" t="s">
        <v>22</v>
      </c>
      <c r="H14" s="250" t="s">
        <v>29</v>
      </c>
      <c r="I14" s="251">
        <v>1</v>
      </c>
      <c r="J14" s="252">
        <v>2.0150999999999999</v>
      </c>
      <c r="K14" s="253">
        <v>5.45</v>
      </c>
      <c r="L14" s="253">
        <v>4.8099999999999996</v>
      </c>
      <c r="M14" s="253">
        <v>5.48</v>
      </c>
      <c r="N14" s="254">
        <v>3</v>
      </c>
      <c r="O14" s="253">
        <v>5.48</v>
      </c>
      <c r="P14" s="253">
        <v>5.31</v>
      </c>
      <c r="Q14" s="253">
        <v>5.29</v>
      </c>
      <c r="R14" s="255">
        <f>MAX(K14:M14,O14:Q14)</f>
        <v>5.48</v>
      </c>
      <c r="S14" s="256">
        <f>R14*I14</f>
        <v>5.48</v>
      </c>
      <c r="T14" s="256"/>
      <c r="U14" s="257" t="s">
        <v>151</v>
      </c>
      <c r="V14" s="253" t="s">
        <v>210</v>
      </c>
      <c r="W14" s="235"/>
      <c r="X14" s="235"/>
      <c r="Y14" s="235"/>
    </row>
    <row r="15" spans="1:25" ht="20.100000000000001" customHeight="1" x14ac:dyDescent="0.25">
      <c r="A15" s="243">
        <v>7</v>
      </c>
      <c r="B15" s="244">
        <v>67</v>
      </c>
      <c r="C15" s="245" t="s">
        <v>211</v>
      </c>
      <c r="D15" s="246" t="s">
        <v>212</v>
      </c>
      <c r="E15" s="247">
        <v>20362</v>
      </c>
      <c r="F15" s="248">
        <f>IF(COUNT(E15)=0,"---",44513-E15)</f>
        <v>24151</v>
      </c>
      <c r="G15" s="249" t="s">
        <v>22</v>
      </c>
      <c r="H15" s="250" t="s">
        <v>32</v>
      </c>
      <c r="I15" s="251">
        <v>1</v>
      </c>
      <c r="J15" s="252">
        <v>1.9194</v>
      </c>
      <c r="K15" s="253">
        <v>4.3099999999999996</v>
      </c>
      <c r="L15" s="253">
        <v>4.95</v>
      </c>
      <c r="M15" s="253">
        <v>4.38</v>
      </c>
      <c r="N15" s="254">
        <v>1</v>
      </c>
      <c r="O15" s="253">
        <v>4.55</v>
      </c>
      <c r="P15" s="253">
        <v>4.22</v>
      </c>
      <c r="Q15" s="253">
        <v>4.4400000000000004</v>
      </c>
      <c r="R15" s="255">
        <f>MAX(K15:M15,O15:Q15)</f>
        <v>4.95</v>
      </c>
      <c r="S15" s="256">
        <f>R15*I15</f>
        <v>4.95</v>
      </c>
      <c r="T15" s="256"/>
      <c r="U15" s="257"/>
      <c r="V15" s="253" t="s">
        <v>210</v>
      </c>
      <c r="W15" s="235"/>
      <c r="X15" s="235"/>
      <c r="Y15" s="235"/>
    </row>
    <row r="16" spans="1:25" ht="20.100000000000001" customHeight="1" x14ac:dyDescent="0.25">
      <c r="A16" s="243"/>
      <c r="B16" s="244">
        <v>68</v>
      </c>
      <c r="C16" s="245" t="s">
        <v>143</v>
      </c>
      <c r="D16" s="246" t="s">
        <v>155</v>
      </c>
      <c r="E16" s="247">
        <v>27004</v>
      </c>
      <c r="F16" s="248">
        <f t="shared" si="0"/>
        <v>17509</v>
      </c>
      <c r="G16" s="249" t="s">
        <v>43</v>
      </c>
      <c r="H16" s="250" t="s">
        <v>32</v>
      </c>
      <c r="I16" s="251">
        <v>1.1000000000000001</v>
      </c>
      <c r="J16" s="252">
        <v>1.3857999999999999</v>
      </c>
      <c r="K16" s="253" t="s">
        <v>200</v>
      </c>
      <c r="L16" s="253" t="s">
        <v>200</v>
      </c>
      <c r="M16" s="253" t="s">
        <v>200</v>
      </c>
      <c r="N16" s="254"/>
      <c r="O16" s="253" t="s">
        <v>200</v>
      </c>
      <c r="P16" s="253" t="s">
        <v>200</v>
      </c>
      <c r="Q16" s="253" t="s">
        <v>200</v>
      </c>
      <c r="R16" s="255" t="s">
        <v>190</v>
      </c>
      <c r="S16" s="256"/>
      <c r="T16" s="256"/>
      <c r="U16" s="257" t="s">
        <v>124</v>
      </c>
      <c r="V16" s="253" t="s">
        <v>209</v>
      </c>
      <c r="W16" s="235"/>
      <c r="X16" s="235"/>
      <c r="Y16" s="235"/>
    </row>
    <row r="17" spans="1:25" ht="20.100000000000001" customHeight="1" x14ac:dyDescent="0.25">
      <c r="A17" s="243"/>
      <c r="B17" s="244">
        <v>65</v>
      </c>
      <c r="C17" s="245" t="s">
        <v>176</v>
      </c>
      <c r="D17" s="246" t="s">
        <v>177</v>
      </c>
      <c r="E17" s="247">
        <v>29971</v>
      </c>
      <c r="F17" s="248">
        <f t="shared" si="0"/>
        <v>14542</v>
      </c>
      <c r="G17" s="249" t="s">
        <v>43</v>
      </c>
      <c r="H17" s="250" t="s">
        <v>32</v>
      </c>
      <c r="I17" s="251">
        <v>1.1000000000000001</v>
      </c>
      <c r="J17" s="252">
        <v>1.147</v>
      </c>
      <c r="K17" s="253" t="s">
        <v>200</v>
      </c>
      <c r="L17" s="253" t="s">
        <v>200</v>
      </c>
      <c r="M17" s="253" t="s">
        <v>200</v>
      </c>
      <c r="N17" s="254"/>
      <c r="O17" s="253" t="s">
        <v>200</v>
      </c>
      <c r="P17" s="253" t="s">
        <v>200</v>
      </c>
      <c r="Q17" s="253" t="s">
        <v>200</v>
      </c>
      <c r="R17" s="255" t="s">
        <v>190</v>
      </c>
      <c r="S17" s="256"/>
      <c r="T17" s="256"/>
      <c r="U17" s="257" t="s">
        <v>124</v>
      </c>
      <c r="V17" s="253" t="s">
        <v>209</v>
      </c>
      <c r="W17" s="235"/>
      <c r="X17" s="235"/>
      <c r="Y17" s="235"/>
    </row>
    <row r="18" spans="1:25" x14ac:dyDescent="0.25">
      <c r="M18" s="230" t="s">
        <v>213</v>
      </c>
    </row>
  </sheetData>
  <sortState xmlns:xlrd2="http://schemas.microsoft.com/office/spreadsheetml/2017/richdata2" ref="A9:Y17">
    <sortCondition descending="1" ref="T9:T17"/>
  </sortState>
  <mergeCells count="15">
    <mergeCell ref="B7:B8"/>
    <mergeCell ref="C7:C8"/>
    <mergeCell ref="D7:D8"/>
    <mergeCell ref="E7:E8"/>
    <mergeCell ref="F7:F8"/>
    <mergeCell ref="G7:G8"/>
    <mergeCell ref="H7:H8"/>
    <mergeCell ref="U7:U8"/>
    <mergeCell ref="V7:V8"/>
    <mergeCell ref="I7:I8"/>
    <mergeCell ref="J7:J8"/>
    <mergeCell ref="K7:Q7"/>
    <mergeCell ref="R7:R8"/>
    <mergeCell ref="S7:S8"/>
    <mergeCell ref="T7:T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3F3A-F2FD-4D8B-B57D-CEF78FEC322C}">
  <sheetPr>
    <tabColor rgb="FFFF99FF"/>
  </sheetPr>
  <dimension ref="A1:U22"/>
  <sheetViews>
    <sheetView showZeros="0" zoomScaleNormal="100" workbookViewId="0">
      <selection activeCell="A2" sqref="A2"/>
    </sheetView>
  </sheetViews>
  <sheetFormatPr defaultColWidth="9.109375" defaultRowHeight="13.2" x14ac:dyDescent="0.25"/>
  <cols>
    <col min="1" max="1" width="3" style="1" customWidth="1"/>
    <col min="2" max="4" width="3.109375" style="1" customWidth="1"/>
    <col min="5" max="5" width="4.33203125" style="1" customWidth="1"/>
    <col min="6" max="6" width="10.5546875" style="1" bestFit="1" customWidth="1"/>
    <col min="7" max="7" width="14.33203125" style="1" customWidth="1"/>
    <col min="8" max="8" width="9" style="1" customWidth="1"/>
    <col min="9" max="9" width="5" style="1" bestFit="1" customWidth="1"/>
    <col min="10" max="10" width="4.33203125" style="1" customWidth="1"/>
    <col min="11" max="11" width="9" style="1" customWidth="1"/>
    <col min="12" max="12" width="4.6640625" style="1" customWidth="1"/>
    <col min="13" max="13" width="5.109375" style="1" customWidth="1"/>
    <col min="14" max="14" width="6.88671875" style="1" customWidth="1"/>
    <col min="15" max="15" width="6.5546875" style="1" customWidth="1"/>
    <col min="16" max="16" width="5.5546875" style="1" customWidth="1"/>
    <col min="17" max="17" width="6.88671875" style="1" customWidth="1"/>
    <col min="18" max="18" width="6.5546875" style="1" customWidth="1"/>
    <col min="19" max="19" width="17" style="1" customWidth="1"/>
    <col min="20" max="21" width="9.5546875" style="1" customWidth="1"/>
    <col min="22" max="16384" width="9.109375" style="1"/>
  </cols>
  <sheetData>
    <row r="1" spans="1:21" ht="20.25" customHeight="1" x14ac:dyDescent="0.3">
      <c r="A1" s="186" t="s">
        <v>174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1" ht="12.75" customHeight="1" x14ac:dyDescent="0.25">
      <c r="F2" s="3" t="s">
        <v>157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ht="12.75" customHeight="1" x14ac:dyDescent="0.25"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ht="20.100000000000001" customHeight="1" x14ac:dyDescent="0.25">
      <c r="A4" s="6"/>
      <c r="B4" s="6"/>
      <c r="C4" s="6"/>
      <c r="D4" s="6"/>
      <c r="E4" s="6"/>
      <c r="F4" s="7" t="s">
        <v>0</v>
      </c>
      <c r="G4" s="6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6"/>
      <c r="T4" s="6"/>
      <c r="U4" s="6"/>
    </row>
    <row r="5" spans="1:21" ht="2.1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"/>
      <c r="O5" s="8"/>
      <c r="P5" s="8"/>
      <c r="Q5" s="8"/>
      <c r="R5" s="8"/>
      <c r="S5" s="6"/>
      <c r="T5" s="6"/>
      <c r="U5" s="6"/>
    </row>
    <row r="6" spans="1:21" ht="20.100000000000001" customHeight="1" x14ac:dyDescent="0.25">
      <c r="A6" s="9"/>
      <c r="B6" s="9"/>
      <c r="C6" s="9"/>
      <c r="D6" s="9"/>
      <c r="E6" s="6"/>
      <c r="F6" s="339"/>
      <c r="G6" s="340"/>
      <c r="H6" s="6"/>
      <c r="I6" s="6"/>
      <c r="J6" s="6"/>
      <c r="K6" s="6"/>
      <c r="L6" s="6"/>
      <c r="M6" s="6"/>
      <c r="N6" s="10" t="s">
        <v>2</v>
      </c>
      <c r="O6" s="189"/>
      <c r="P6" s="190"/>
      <c r="Q6" s="261" t="s">
        <v>1</v>
      </c>
      <c r="R6" s="262"/>
      <c r="S6" s="11"/>
      <c r="T6" s="6"/>
      <c r="U6" s="6"/>
    </row>
    <row r="7" spans="1:21" ht="20.100000000000001" customHeight="1" x14ac:dyDescent="0.25">
      <c r="A7" s="341" t="s">
        <v>3</v>
      </c>
      <c r="B7" s="342"/>
      <c r="C7" s="342"/>
      <c r="D7" s="343"/>
      <c r="E7" s="344" t="s">
        <v>4</v>
      </c>
      <c r="F7" s="346" t="s">
        <v>5</v>
      </c>
      <c r="G7" s="348" t="s">
        <v>6</v>
      </c>
      <c r="H7" s="350" t="s">
        <v>7</v>
      </c>
      <c r="I7" s="344" t="s">
        <v>8</v>
      </c>
      <c r="J7" s="344" t="s">
        <v>9</v>
      </c>
      <c r="K7" s="344" t="s">
        <v>10</v>
      </c>
      <c r="L7" s="344" t="s">
        <v>11</v>
      </c>
      <c r="M7" s="350" t="s">
        <v>12</v>
      </c>
      <c r="N7" s="337" t="s">
        <v>13</v>
      </c>
      <c r="O7" s="352" t="s">
        <v>14</v>
      </c>
      <c r="P7" s="352" t="s">
        <v>15</v>
      </c>
      <c r="Q7" s="337" t="s">
        <v>13</v>
      </c>
      <c r="R7" s="352" t="s">
        <v>14</v>
      </c>
      <c r="S7" s="352" t="s">
        <v>16</v>
      </c>
      <c r="T7" s="6"/>
      <c r="U7" s="6"/>
    </row>
    <row r="8" spans="1:21" ht="15" customHeight="1" x14ac:dyDescent="0.25">
      <c r="A8" s="12" t="s">
        <v>17</v>
      </c>
      <c r="B8" s="13" t="s">
        <v>18</v>
      </c>
      <c r="C8" s="14" t="s">
        <v>19</v>
      </c>
      <c r="D8" s="15" t="s">
        <v>20</v>
      </c>
      <c r="E8" s="345"/>
      <c r="F8" s="347"/>
      <c r="G8" s="349"/>
      <c r="H8" s="351"/>
      <c r="I8" s="345"/>
      <c r="J8" s="345"/>
      <c r="K8" s="345"/>
      <c r="L8" s="345"/>
      <c r="M8" s="351"/>
      <c r="N8" s="338"/>
      <c r="O8" s="353"/>
      <c r="P8" s="353"/>
      <c r="Q8" s="338"/>
      <c r="R8" s="353"/>
      <c r="S8" s="353"/>
      <c r="T8" s="6"/>
      <c r="U8" s="6"/>
    </row>
    <row r="9" spans="1:21" ht="18" customHeight="1" x14ac:dyDescent="0.25">
      <c r="A9" s="16">
        <v>1</v>
      </c>
      <c r="B9" s="13">
        <v>1</v>
      </c>
      <c r="C9" s="41"/>
      <c r="D9" s="26"/>
      <c r="E9" s="27">
        <v>21</v>
      </c>
      <c r="F9" s="17" t="s">
        <v>24</v>
      </c>
      <c r="G9" s="18" t="s">
        <v>25</v>
      </c>
      <c r="H9" s="19">
        <v>37217</v>
      </c>
      <c r="I9" s="88">
        <f t="shared" ref="I9:I22" si="0">IF(COUNT(H9)=0,"---",44513-H9)</f>
        <v>7296</v>
      </c>
      <c r="J9" s="21" t="s">
        <v>22</v>
      </c>
      <c r="K9" s="22" t="s">
        <v>111</v>
      </c>
      <c r="L9" s="23">
        <v>1</v>
      </c>
      <c r="M9" s="24"/>
      <c r="N9" s="42">
        <v>9.59</v>
      </c>
      <c r="O9" s="43">
        <f t="shared" ref="O9:O19" si="1">N9*L9</f>
        <v>9.59</v>
      </c>
      <c r="P9" s="43">
        <f t="shared" ref="P9:P19" si="2">O9*M9</f>
        <v>0</v>
      </c>
      <c r="Q9" s="42">
        <v>9.6199999999999992</v>
      </c>
      <c r="R9" s="43">
        <f>Q9*L9</f>
        <v>9.6199999999999992</v>
      </c>
      <c r="S9" s="25" t="s">
        <v>123</v>
      </c>
      <c r="T9" s="29"/>
      <c r="U9" s="29"/>
    </row>
    <row r="10" spans="1:21" ht="18" customHeight="1" x14ac:dyDescent="0.25">
      <c r="A10" s="16">
        <v>2</v>
      </c>
      <c r="B10" s="188"/>
      <c r="C10" s="41"/>
      <c r="D10" s="15">
        <v>3</v>
      </c>
      <c r="E10" s="27">
        <v>37</v>
      </c>
      <c r="F10" s="17" t="s">
        <v>26</v>
      </c>
      <c r="G10" s="18" t="s">
        <v>27</v>
      </c>
      <c r="H10" s="19">
        <v>30163</v>
      </c>
      <c r="I10" s="88">
        <f t="shared" si="0"/>
        <v>14350</v>
      </c>
      <c r="J10" s="21" t="s">
        <v>28</v>
      </c>
      <c r="K10" s="22" t="s">
        <v>29</v>
      </c>
      <c r="L10" s="23">
        <v>1</v>
      </c>
      <c r="M10" s="24">
        <v>0.97619999999999996</v>
      </c>
      <c r="N10" s="42">
        <v>10.18</v>
      </c>
      <c r="O10" s="43">
        <f t="shared" si="1"/>
        <v>10.18</v>
      </c>
      <c r="P10" s="43">
        <f t="shared" si="2"/>
        <v>9.937716</v>
      </c>
      <c r="Q10" s="42">
        <v>10.5</v>
      </c>
      <c r="R10" s="43">
        <f>Q10*L10</f>
        <v>10.5</v>
      </c>
      <c r="S10" s="25" t="s">
        <v>151</v>
      </c>
      <c r="T10" s="29"/>
      <c r="U10" s="29"/>
    </row>
    <row r="11" spans="1:21" ht="18" customHeight="1" x14ac:dyDescent="0.25">
      <c r="A11" s="16">
        <v>3</v>
      </c>
      <c r="B11" s="188"/>
      <c r="C11" s="41"/>
      <c r="D11" s="15">
        <v>4</v>
      </c>
      <c r="E11" s="27">
        <v>40</v>
      </c>
      <c r="F11" s="17" t="s">
        <v>125</v>
      </c>
      <c r="G11" s="18" t="s">
        <v>126</v>
      </c>
      <c r="H11" s="19">
        <v>29571</v>
      </c>
      <c r="I11" s="88">
        <f t="shared" si="0"/>
        <v>14942</v>
      </c>
      <c r="J11" s="21" t="s">
        <v>28</v>
      </c>
      <c r="K11" s="22" t="s">
        <v>29</v>
      </c>
      <c r="L11" s="23">
        <v>1</v>
      </c>
      <c r="M11" s="24">
        <v>0.96430000000000005</v>
      </c>
      <c r="N11" s="42">
        <v>11.41</v>
      </c>
      <c r="O11" s="43">
        <f t="shared" si="1"/>
        <v>11.41</v>
      </c>
      <c r="P11" s="43">
        <f t="shared" si="2"/>
        <v>11.002663</v>
      </c>
      <c r="Q11" s="42">
        <v>11.47</v>
      </c>
      <c r="R11" s="43">
        <f>Q11*L11</f>
        <v>11.47</v>
      </c>
      <c r="S11" s="25" t="s">
        <v>151</v>
      </c>
      <c r="T11" s="29"/>
      <c r="U11" s="29"/>
    </row>
    <row r="12" spans="1:21" ht="18" customHeight="1" x14ac:dyDescent="0.25">
      <c r="A12" s="16">
        <v>4</v>
      </c>
      <c r="B12" s="188"/>
      <c r="C12" s="14">
        <v>1</v>
      </c>
      <c r="D12" s="26"/>
      <c r="E12" s="27">
        <v>49</v>
      </c>
      <c r="F12" s="17" t="s">
        <v>42</v>
      </c>
      <c r="G12" s="18" t="s">
        <v>35</v>
      </c>
      <c r="H12" s="19">
        <v>39759</v>
      </c>
      <c r="I12" s="88">
        <f t="shared" si="0"/>
        <v>4754</v>
      </c>
      <c r="J12" s="21" t="s">
        <v>28</v>
      </c>
      <c r="K12" s="22" t="s">
        <v>36</v>
      </c>
      <c r="L12" s="23">
        <v>1</v>
      </c>
      <c r="M12" s="24"/>
      <c r="N12" s="42">
        <v>11.25</v>
      </c>
      <c r="O12" s="43">
        <f t="shared" si="1"/>
        <v>11.25</v>
      </c>
      <c r="P12" s="43">
        <f t="shared" si="2"/>
        <v>0</v>
      </c>
      <c r="Q12" s="42">
        <v>11.56</v>
      </c>
      <c r="R12" s="43">
        <f>Q12*L12</f>
        <v>11.56</v>
      </c>
      <c r="S12" s="25" t="s">
        <v>39</v>
      </c>
      <c r="T12" s="29"/>
      <c r="U12" s="29"/>
    </row>
    <row r="13" spans="1:21" ht="18" customHeight="1" x14ac:dyDescent="0.25">
      <c r="A13" s="16">
        <v>5</v>
      </c>
      <c r="B13" s="188"/>
      <c r="C13" s="41"/>
      <c r="D13" s="15">
        <v>1</v>
      </c>
      <c r="E13" s="27">
        <v>52</v>
      </c>
      <c r="F13" s="17" t="s">
        <v>37</v>
      </c>
      <c r="G13" s="18" t="s">
        <v>38</v>
      </c>
      <c r="H13" s="19">
        <v>23337</v>
      </c>
      <c r="I13" s="88">
        <f t="shared" si="0"/>
        <v>21176</v>
      </c>
      <c r="J13" s="21" t="s">
        <v>22</v>
      </c>
      <c r="K13" s="22" t="s">
        <v>36</v>
      </c>
      <c r="L13" s="23">
        <v>1</v>
      </c>
      <c r="M13" s="24">
        <v>0.80649999999999999</v>
      </c>
      <c r="N13" s="42">
        <v>11.88</v>
      </c>
      <c r="O13" s="43">
        <f t="shared" si="1"/>
        <v>11.88</v>
      </c>
      <c r="P13" s="43">
        <f t="shared" si="2"/>
        <v>9.5812200000000001</v>
      </c>
      <c r="Q13" s="42" t="s">
        <v>190</v>
      </c>
      <c r="R13" s="43"/>
      <c r="S13" s="185" t="s">
        <v>156</v>
      </c>
      <c r="T13" s="29"/>
      <c r="U13" s="29"/>
    </row>
    <row r="14" spans="1:21" ht="18" customHeight="1" x14ac:dyDescent="0.25">
      <c r="A14" s="16">
        <v>6</v>
      </c>
      <c r="B14" s="188"/>
      <c r="C14" s="41"/>
      <c r="D14" s="26"/>
      <c r="E14" s="27">
        <v>32</v>
      </c>
      <c r="F14" s="17" t="s">
        <v>149</v>
      </c>
      <c r="G14" s="18" t="s">
        <v>150</v>
      </c>
      <c r="H14" s="19">
        <v>35301</v>
      </c>
      <c r="I14" s="88">
        <f t="shared" si="0"/>
        <v>9212</v>
      </c>
      <c r="J14" s="21" t="s">
        <v>22</v>
      </c>
      <c r="K14" s="22" t="s">
        <v>29</v>
      </c>
      <c r="L14" s="23">
        <v>1</v>
      </c>
      <c r="M14" s="24"/>
      <c r="N14" s="42">
        <v>12.29</v>
      </c>
      <c r="O14" s="43">
        <f t="shared" si="1"/>
        <v>12.29</v>
      </c>
      <c r="P14" s="43">
        <f t="shared" si="2"/>
        <v>0</v>
      </c>
      <c r="Q14" s="42"/>
      <c r="R14" s="43">
        <f t="shared" ref="R14:R22" si="3">Q14*L14</f>
        <v>0</v>
      </c>
      <c r="S14" s="25" t="s">
        <v>151</v>
      </c>
      <c r="T14" s="29"/>
      <c r="U14" s="29"/>
    </row>
    <row r="15" spans="1:21" ht="18" customHeight="1" x14ac:dyDescent="0.25">
      <c r="A15" s="16">
        <v>7</v>
      </c>
      <c r="B15" s="188"/>
      <c r="C15" s="41"/>
      <c r="D15" s="15">
        <v>2</v>
      </c>
      <c r="E15" s="27">
        <v>39</v>
      </c>
      <c r="F15" s="17" t="s">
        <v>108</v>
      </c>
      <c r="G15" s="18" t="s">
        <v>109</v>
      </c>
      <c r="H15" s="19">
        <v>21128</v>
      </c>
      <c r="I15" s="88">
        <f t="shared" si="0"/>
        <v>23385</v>
      </c>
      <c r="J15" s="21" t="s">
        <v>22</v>
      </c>
      <c r="K15" s="22" t="s">
        <v>29</v>
      </c>
      <c r="L15" s="23">
        <v>1</v>
      </c>
      <c r="M15" s="24">
        <v>0.75519999999999998</v>
      </c>
      <c r="N15" s="42">
        <v>12.76</v>
      </c>
      <c r="O15" s="43">
        <f t="shared" si="1"/>
        <v>12.76</v>
      </c>
      <c r="P15" s="43">
        <f t="shared" si="2"/>
        <v>9.6363520000000005</v>
      </c>
      <c r="Q15" s="42"/>
      <c r="R15" s="43">
        <f t="shared" si="3"/>
        <v>0</v>
      </c>
      <c r="S15" s="25" t="s">
        <v>151</v>
      </c>
      <c r="T15" s="29"/>
      <c r="U15" s="29"/>
    </row>
    <row r="16" spans="1:21" ht="18" customHeight="1" x14ac:dyDescent="0.25">
      <c r="A16" s="16">
        <v>8</v>
      </c>
      <c r="B16" s="188"/>
      <c r="C16" s="41"/>
      <c r="D16" s="26"/>
      <c r="E16" s="27">
        <v>61</v>
      </c>
      <c r="F16" s="17" t="s">
        <v>153</v>
      </c>
      <c r="G16" s="18" t="s">
        <v>154</v>
      </c>
      <c r="H16" s="19">
        <v>34977</v>
      </c>
      <c r="I16" s="88">
        <f t="shared" si="0"/>
        <v>9536</v>
      </c>
      <c r="J16" s="21" t="s">
        <v>22</v>
      </c>
      <c r="K16" s="22" t="s">
        <v>32</v>
      </c>
      <c r="L16" s="23">
        <v>1</v>
      </c>
      <c r="M16" s="24"/>
      <c r="N16" s="42">
        <v>12.92</v>
      </c>
      <c r="O16" s="43">
        <f t="shared" si="1"/>
        <v>12.92</v>
      </c>
      <c r="P16" s="43">
        <f t="shared" si="2"/>
        <v>0</v>
      </c>
      <c r="Q16" s="42"/>
      <c r="R16" s="43">
        <f t="shared" si="3"/>
        <v>0</v>
      </c>
      <c r="S16" s="25" t="s">
        <v>124</v>
      </c>
      <c r="T16" s="29"/>
      <c r="U16" s="29"/>
    </row>
    <row r="17" spans="1:21" ht="18" customHeight="1" x14ac:dyDescent="0.25">
      <c r="A17" s="16">
        <v>9</v>
      </c>
      <c r="B17" s="188"/>
      <c r="C17" s="41"/>
      <c r="D17" s="15">
        <v>6</v>
      </c>
      <c r="E17" s="27">
        <v>10</v>
      </c>
      <c r="F17" s="17" t="s">
        <v>40</v>
      </c>
      <c r="G17" s="18" t="s">
        <v>41</v>
      </c>
      <c r="H17" s="19">
        <v>21577</v>
      </c>
      <c r="I17" s="88">
        <f t="shared" si="0"/>
        <v>22936</v>
      </c>
      <c r="J17" s="21" t="s">
        <v>31</v>
      </c>
      <c r="K17" s="22" t="s">
        <v>33</v>
      </c>
      <c r="L17" s="23">
        <v>1</v>
      </c>
      <c r="M17" s="24">
        <v>0.76929999999999998</v>
      </c>
      <c r="N17" s="42">
        <v>14.9</v>
      </c>
      <c r="O17" s="43">
        <f t="shared" si="1"/>
        <v>14.9</v>
      </c>
      <c r="P17" s="43">
        <f t="shared" si="2"/>
        <v>11.462569999999999</v>
      </c>
      <c r="Q17" s="42"/>
      <c r="R17" s="43">
        <f t="shared" si="3"/>
        <v>0</v>
      </c>
      <c r="S17" s="25"/>
      <c r="T17" s="29"/>
      <c r="U17" s="29"/>
    </row>
    <row r="18" spans="1:21" ht="18" customHeight="1" x14ac:dyDescent="0.25">
      <c r="A18" s="16">
        <v>10</v>
      </c>
      <c r="B18" s="188"/>
      <c r="C18" s="41"/>
      <c r="D18" s="15">
        <v>5</v>
      </c>
      <c r="E18" s="27">
        <v>38</v>
      </c>
      <c r="F18" s="17" t="s">
        <v>106</v>
      </c>
      <c r="G18" s="18" t="s">
        <v>107</v>
      </c>
      <c r="H18" s="19">
        <v>19659</v>
      </c>
      <c r="I18" s="88">
        <f t="shared" si="0"/>
        <v>24854</v>
      </c>
      <c r="J18" s="21" t="s">
        <v>22</v>
      </c>
      <c r="K18" s="22" t="s">
        <v>29</v>
      </c>
      <c r="L18" s="23">
        <v>1</v>
      </c>
      <c r="M18" s="24">
        <v>0.72889999999999999</v>
      </c>
      <c r="N18" s="42">
        <v>15.62</v>
      </c>
      <c r="O18" s="43">
        <f t="shared" si="1"/>
        <v>15.62</v>
      </c>
      <c r="P18" s="43">
        <f t="shared" si="2"/>
        <v>11.385418</v>
      </c>
      <c r="Q18" s="42"/>
      <c r="R18" s="43">
        <f t="shared" si="3"/>
        <v>0</v>
      </c>
      <c r="S18" s="25" t="s">
        <v>151</v>
      </c>
      <c r="T18" s="29"/>
      <c r="U18" s="29"/>
    </row>
    <row r="19" spans="1:21" ht="18" customHeight="1" x14ac:dyDescent="0.25">
      <c r="A19" s="16">
        <v>11</v>
      </c>
      <c r="B19" s="188"/>
      <c r="C19" s="41"/>
      <c r="D19" s="15">
        <v>7</v>
      </c>
      <c r="E19" s="27">
        <v>62</v>
      </c>
      <c r="F19" s="17" t="s">
        <v>128</v>
      </c>
      <c r="G19" s="18" t="s">
        <v>129</v>
      </c>
      <c r="H19" s="19">
        <v>24823</v>
      </c>
      <c r="I19" s="88">
        <f t="shared" si="0"/>
        <v>19690</v>
      </c>
      <c r="J19" s="21" t="s">
        <v>31</v>
      </c>
      <c r="K19" s="22" t="s">
        <v>32</v>
      </c>
      <c r="L19" s="23">
        <v>1</v>
      </c>
      <c r="M19" s="24">
        <v>0.83889999999999998</v>
      </c>
      <c r="N19" s="42">
        <v>18.64</v>
      </c>
      <c r="O19" s="43">
        <f t="shared" si="1"/>
        <v>18.64</v>
      </c>
      <c r="P19" s="43">
        <f t="shared" si="2"/>
        <v>15.637096</v>
      </c>
      <c r="Q19" s="42"/>
      <c r="R19" s="43">
        <f t="shared" si="3"/>
        <v>0</v>
      </c>
      <c r="S19" s="25" t="s">
        <v>124</v>
      </c>
      <c r="T19" s="29"/>
      <c r="U19" s="29"/>
    </row>
    <row r="20" spans="1:21" ht="18" customHeight="1" x14ac:dyDescent="0.25">
      <c r="A20" s="16"/>
      <c r="B20" s="188"/>
      <c r="C20" s="41"/>
      <c r="D20" s="15"/>
      <c r="E20" s="27">
        <v>68</v>
      </c>
      <c r="F20" s="17" t="s">
        <v>143</v>
      </c>
      <c r="G20" s="18" t="s">
        <v>155</v>
      </c>
      <c r="H20" s="19">
        <v>27004</v>
      </c>
      <c r="I20" s="88">
        <f t="shared" si="0"/>
        <v>17509</v>
      </c>
      <c r="J20" s="21" t="s">
        <v>43</v>
      </c>
      <c r="K20" s="22" t="s">
        <v>32</v>
      </c>
      <c r="L20" s="23">
        <v>0.95</v>
      </c>
      <c r="M20" s="24">
        <v>0.89280000000000004</v>
      </c>
      <c r="N20" s="42" t="s">
        <v>190</v>
      </c>
      <c r="O20" s="43"/>
      <c r="P20" s="43"/>
      <c r="Q20" s="42"/>
      <c r="R20" s="43">
        <f t="shared" si="3"/>
        <v>0</v>
      </c>
      <c r="S20" s="25" t="s">
        <v>124</v>
      </c>
      <c r="T20" s="29"/>
      <c r="U20" s="29"/>
    </row>
    <row r="21" spans="1:21" ht="18" customHeight="1" x14ac:dyDescent="0.25">
      <c r="A21" s="16"/>
      <c r="B21" s="188"/>
      <c r="C21" s="41"/>
      <c r="D21" s="26"/>
      <c r="E21" s="27">
        <v>5</v>
      </c>
      <c r="F21" s="17" t="s">
        <v>74</v>
      </c>
      <c r="G21" s="18" t="s">
        <v>75</v>
      </c>
      <c r="H21" s="19">
        <v>35218</v>
      </c>
      <c r="I21" s="88">
        <f t="shared" si="0"/>
        <v>9295</v>
      </c>
      <c r="J21" s="21" t="s">
        <v>43</v>
      </c>
      <c r="K21" s="22" t="s">
        <v>33</v>
      </c>
      <c r="L21" s="23">
        <v>0.95</v>
      </c>
      <c r="M21" s="24"/>
      <c r="N21" s="42" t="s">
        <v>190</v>
      </c>
      <c r="O21" s="43"/>
      <c r="P21" s="43"/>
      <c r="Q21" s="42"/>
      <c r="R21" s="43">
        <f t="shared" si="3"/>
        <v>0</v>
      </c>
      <c r="S21" s="25" t="s">
        <v>152</v>
      </c>
      <c r="T21" s="29"/>
      <c r="U21" s="29"/>
    </row>
    <row r="22" spans="1:21" ht="18" customHeight="1" x14ac:dyDescent="0.25">
      <c r="A22" s="16"/>
      <c r="B22" s="188"/>
      <c r="C22" s="41"/>
      <c r="D22" s="26"/>
      <c r="E22" s="27">
        <v>60</v>
      </c>
      <c r="F22" s="17" t="s">
        <v>114</v>
      </c>
      <c r="G22" s="18" t="s">
        <v>110</v>
      </c>
      <c r="H22" s="19">
        <v>34016</v>
      </c>
      <c r="I22" s="88">
        <f t="shared" si="0"/>
        <v>10497</v>
      </c>
      <c r="J22" s="21" t="s">
        <v>31</v>
      </c>
      <c r="K22" s="22" t="s">
        <v>32</v>
      </c>
      <c r="L22" s="23">
        <v>1</v>
      </c>
      <c r="M22" s="24"/>
      <c r="N22" s="42" t="s">
        <v>190</v>
      </c>
      <c r="O22" s="43"/>
      <c r="P22" s="43"/>
      <c r="Q22" s="42"/>
      <c r="R22" s="43">
        <f t="shared" si="3"/>
        <v>0</v>
      </c>
      <c r="S22" s="25" t="s">
        <v>124</v>
      </c>
      <c r="T22" s="29"/>
      <c r="U22" s="29"/>
    </row>
  </sheetData>
  <sortState xmlns:xlrd2="http://schemas.microsoft.com/office/spreadsheetml/2017/richdata2" ref="A9:V13">
    <sortCondition ref="R9:R13"/>
  </sortState>
  <mergeCells count="17">
    <mergeCell ref="O7:O8"/>
    <mergeCell ref="P7:P8"/>
    <mergeCell ref="Q7:Q8"/>
    <mergeCell ref="R7:R8"/>
    <mergeCell ref="S7:S8"/>
    <mergeCell ref="N7:N8"/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6445-B264-42FD-B7FA-EF7512B3D009}">
  <dimension ref="A1:Z25"/>
  <sheetViews>
    <sheetView showZeros="0" tabSelected="1" topLeftCell="A5" workbookViewId="0">
      <selection activeCell="L22" sqref="L22"/>
    </sheetView>
  </sheetViews>
  <sheetFormatPr defaultColWidth="9.109375" defaultRowHeight="13.2" x14ac:dyDescent="0.25"/>
  <cols>
    <col min="1" max="1" width="4.88671875" style="226" customWidth="1"/>
    <col min="2" max="2" width="3.33203125" style="226" customWidth="1"/>
    <col min="3" max="3" width="9.33203125" style="226" customWidth="1"/>
    <col min="4" max="4" width="12.33203125" style="226" customWidth="1"/>
    <col min="5" max="5" width="8.88671875" style="302" customWidth="1"/>
    <col min="6" max="6" width="4.109375" style="226" customWidth="1"/>
    <col min="7" max="7" width="4" style="226" customWidth="1"/>
    <col min="8" max="8" width="8.109375" style="226" customWidth="1"/>
    <col min="9" max="9" width="4.44140625" style="226" customWidth="1"/>
    <col min="10" max="10" width="4.6640625" style="226" customWidth="1"/>
    <col min="11" max="11" width="5.5546875" style="226" customWidth="1"/>
    <col min="12" max="12" width="5.44140625" style="226" customWidth="1"/>
    <col min="13" max="13" width="5.5546875" style="226" customWidth="1"/>
    <col min="14" max="14" width="4.109375" style="226" hidden="1" customWidth="1"/>
    <col min="15" max="17" width="5.5546875" style="226" customWidth="1"/>
    <col min="18" max="19" width="5.88671875" style="226" customWidth="1"/>
    <col min="20" max="20" width="5.44140625" style="226" customWidth="1"/>
    <col min="21" max="21" width="11.33203125" style="226" customWidth="1"/>
    <col min="22" max="22" width="5.33203125" style="226" customWidth="1"/>
    <col min="23" max="26" width="9.5546875" style="226" customWidth="1"/>
    <col min="27" max="16384" width="9.109375" style="226"/>
  </cols>
  <sheetData>
    <row r="1" spans="1:26" ht="20.25" customHeight="1" x14ac:dyDescent="0.3">
      <c r="A1" s="212" t="s">
        <v>174</v>
      </c>
      <c r="C1" s="227"/>
      <c r="D1" s="227"/>
      <c r="E1" s="263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6" ht="12.75" customHeight="1" x14ac:dyDescent="0.25">
      <c r="C2" s="231" t="s">
        <v>208</v>
      </c>
      <c r="D2" s="264"/>
      <c r="E2" s="265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</row>
    <row r="3" spans="1:26" ht="12.75" customHeight="1" x14ac:dyDescent="0.25">
      <c r="B3" s="266"/>
      <c r="C3" s="264"/>
      <c r="D3" s="264"/>
      <c r="E3" s="265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</row>
    <row r="5" spans="1:26" ht="20.100000000000001" customHeight="1" x14ac:dyDescent="0.25">
      <c r="A5" s="267"/>
      <c r="B5" s="267"/>
      <c r="C5" s="268" t="s">
        <v>148</v>
      </c>
      <c r="D5" s="267"/>
      <c r="E5" s="269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</row>
    <row r="6" spans="1:26" ht="2.1" customHeight="1" x14ac:dyDescent="0.25">
      <c r="A6" s="267"/>
      <c r="B6" s="267"/>
      <c r="C6" s="267"/>
      <c r="D6" s="267"/>
      <c r="E6" s="269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</row>
    <row r="7" spans="1:26" ht="20.100000000000001" customHeight="1" x14ac:dyDescent="0.25">
      <c r="A7" s="270"/>
      <c r="B7" s="267"/>
      <c r="C7" s="267"/>
      <c r="D7" s="267"/>
      <c r="E7" s="271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9"/>
      <c r="S7" s="269"/>
      <c r="T7" s="269"/>
      <c r="U7" s="267"/>
      <c r="V7" s="267"/>
      <c r="W7" s="267"/>
      <c r="X7" s="267"/>
      <c r="Y7" s="267"/>
      <c r="Z7" s="267"/>
    </row>
    <row r="8" spans="1:26" ht="20.100000000000001" customHeight="1" x14ac:dyDescent="0.25">
      <c r="A8" s="240" t="s">
        <v>3</v>
      </c>
      <c r="B8" s="487" t="s">
        <v>4</v>
      </c>
      <c r="C8" s="489" t="s">
        <v>5</v>
      </c>
      <c r="D8" s="491" t="s">
        <v>6</v>
      </c>
      <c r="E8" s="493" t="s">
        <v>7</v>
      </c>
      <c r="F8" s="485" t="s">
        <v>8</v>
      </c>
      <c r="G8" s="485" t="s">
        <v>9</v>
      </c>
      <c r="H8" s="485" t="s">
        <v>10</v>
      </c>
      <c r="I8" s="485" t="s">
        <v>11</v>
      </c>
      <c r="J8" s="497" t="s">
        <v>12</v>
      </c>
      <c r="K8" s="495" t="s">
        <v>70</v>
      </c>
      <c r="L8" s="495"/>
      <c r="M8" s="495"/>
      <c r="N8" s="495"/>
      <c r="O8" s="495"/>
      <c r="P8" s="495"/>
      <c r="Q8" s="495"/>
      <c r="R8" s="499" t="s">
        <v>13</v>
      </c>
      <c r="S8" s="495" t="s">
        <v>14</v>
      </c>
      <c r="T8" s="495"/>
      <c r="U8" s="470" t="s">
        <v>16</v>
      </c>
      <c r="V8" s="496" t="s">
        <v>92</v>
      </c>
      <c r="W8" s="267"/>
      <c r="X8" s="267"/>
      <c r="Y8" s="267"/>
      <c r="Z8" s="267"/>
    </row>
    <row r="9" spans="1:26" ht="15" customHeight="1" x14ac:dyDescent="0.25">
      <c r="A9" s="272" t="s">
        <v>18</v>
      </c>
      <c r="B9" s="488"/>
      <c r="C9" s="490"/>
      <c r="D9" s="492"/>
      <c r="E9" s="494"/>
      <c r="F9" s="486"/>
      <c r="G9" s="486"/>
      <c r="H9" s="486"/>
      <c r="I9" s="486"/>
      <c r="J9" s="498"/>
      <c r="K9" s="273">
        <v>1</v>
      </c>
      <c r="L9" s="273">
        <v>2</v>
      </c>
      <c r="M9" s="273">
        <v>3</v>
      </c>
      <c r="N9" s="273" t="s">
        <v>71</v>
      </c>
      <c r="O9" s="273">
        <v>4</v>
      </c>
      <c r="P9" s="273">
        <v>5</v>
      </c>
      <c r="Q9" s="273">
        <v>6</v>
      </c>
      <c r="R9" s="499"/>
      <c r="S9" s="495"/>
      <c r="T9" s="495"/>
      <c r="U9" s="471"/>
      <c r="V9" s="496"/>
      <c r="W9" s="267"/>
      <c r="X9" s="267"/>
      <c r="Y9" s="267"/>
      <c r="Z9" s="267"/>
    </row>
    <row r="10" spans="1:26" ht="20.100000000000001" customHeight="1" x14ac:dyDescent="0.25">
      <c r="A10" s="274">
        <v>1</v>
      </c>
      <c r="B10" s="275">
        <v>30</v>
      </c>
      <c r="C10" s="276" t="s">
        <v>167</v>
      </c>
      <c r="D10" s="277" t="s">
        <v>168</v>
      </c>
      <c r="E10" s="278">
        <v>38938</v>
      </c>
      <c r="F10" s="279">
        <f t="shared" ref="F10:F11" si="0">IF(COUNT(E10)=0,"---",44513-E10)</f>
        <v>5575</v>
      </c>
      <c r="G10" s="280" t="s">
        <v>43</v>
      </c>
      <c r="H10" s="281" t="s">
        <v>111</v>
      </c>
      <c r="I10" s="282">
        <v>1.1000000000000001</v>
      </c>
      <c r="J10" s="283"/>
      <c r="K10" s="284">
        <v>6.82</v>
      </c>
      <c r="L10" s="284">
        <v>7</v>
      </c>
      <c r="M10" s="284" t="s">
        <v>199</v>
      </c>
      <c r="N10" s="285"/>
      <c r="O10" s="284">
        <v>7.16</v>
      </c>
      <c r="P10" s="284">
        <v>7.01</v>
      </c>
      <c r="Q10" s="284">
        <v>7.06</v>
      </c>
      <c r="R10" s="256">
        <f>MAX(K10:M10,O10:Q10)</f>
        <v>7.16</v>
      </c>
      <c r="S10" s="255">
        <f>R10*I10</f>
        <v>7.8760000000000012</v>
      </c>
      <c r="T10" s="284"/>
      <c r="U10" s="286" t="s">
        <v>123</v>
      </c>
      <c r="V10" s="287" t="s">
        <v>147</v>
      </c>
      <c r="W10" s="267"/>
      <c r="X10" s="267"/>
      <c r="Y10" s="267"/>
      <c r="Z10" s="267"/>
    </row>
    <row r="11" spans="1:26" ht="20.100000000000001" customHeight="1" x14ac:dyDescent="0.25">
      <c r="A11" s="274">
        <v>2</v>
      </c>
      <c r="B11" s="275">
        <v>4</v>
      </c>
      <c r="C11" s="276" t="s">
        <v>132</v>
      </c>
      <c r="D11" s="277" t="s">
        <v>133</v>
      </c>
      <c r="E11" s="278">
        <v>38582</v>
      </c>
      <c r="F11" s="279">
        <f t="shared" si="0"/>
        <v>5931</v>
      </c>
      <c r="G11" s="280" t="s">
        <v>43</v>
      </c>
      <c r="H11" s="281" t="s">
        <v>33</v>
      </c>
      <c r="I11" s="282">
        <v>1.1000000000000001</v>
      </c>
      <c r="J11" s="283"/>
      <c r="K11" s="284" t="s">
        <v>199</v>
      </c>
      <c r="L11" s="284">
        <v>5.07</v>
      </c>
      <c r="M11" s="284">
        <v>6.02</v>
      </c>
      <c r="N11" s="285"/>
      <c r="O11" s="284">
        <v>5.58</v>
      </c>
      <c r="P11" s="284">
        <v>5.88</v>
      </c>
      <c r="Q11" s="284">
        <v>6.32</v>
      </c>
      <c r="R11" s="256">
        <f>MAX(K11:M11,O11:Q11)</f>
        <v>6.32</v>
      </c>
      <c r="S11" s="255">
        <f>R11*I11</f>
        <v>6.9520000000000008</v>
      </c>
      <c r="T11" s="284"/>
      <c r="U11" s="286"/>
      <c r="V11" s="287" t="s">
        <v>147</v>
      </c>
      <c r="W11" s="267"/>
      <c r="X11" s="267"/>
      <c r="Y11" s="267"/>
      <c r="Z11" s="267"/>
    </row>
    <row r="12" spans="1:26" ht="20.100000000000001" customHeight="1" x14ac:dyDescent="0.25">
      <c r="A12" s="288"/>
      <c r="B12" s="289"/>
      <c r="C12" s="290"/>
      <c r="D12" s="291"/>
      <c r="E12" s="292"/>
      <c r="F12" s="293"/>
      <c r="G12" s="294"/>
      <c r="H12" s="295"/>
      <c r="I12" s="296"/>
      <c r="J12" s="297"/>
      <c r="K12" s="298"/>
      <c r="L12" s="298"/>
      <c r="M12" s="298"/>
      <c r="N12" s="299"/>
      <c r="O12" s="298"/>
      <c r="P12" s="298"/>
      <c r="Q12" s="298"/>
      <c r="R12" s="258"/>
      <c r="S12" s="258"/>
      <c r="T12" s="298"/>
      <c r="U12" s="300"/>
      <c r="V12" s="301"/>
      <c r="W12" s="267"/>
      <c r="X12" s="267"/>
      <c r="Y12" s="267"/>
      <c r="Z12" s="267"/>
    </row>
    <row r="13" spans="1:26" ht="20.100000000000001" customHeight="1" x14ac:dyDescent="0.25">
      <c r="A13" s="267"/>
      <c r="B13" s="267"/>
      <c r="C13" s="268" t="s">
        <v>96</v>
      </c>
      <c r="D13" s="267"/>
      <c r="E13" s="269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</row>
    <row r="14" spans="1:26" ht="2.1" customHeight="1" x14ac:dyDescent="0.25">
      <c r="A14" s="267"/>
      <c r="B14" s="267"/>
      <c r="C14" s="267"/>
      <c r="D14" s="267"/>
      <c r="E14" s="269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</row>
    <row r="15" spans="1:26" ht="20.100000000000001" customHeight="1" x14ac:dyDescent="0.25">
      <c r="A15" s="270"/>
      <c r="B15" s="267"/>
      <c r="C15" s="267"/>
      <c r="D15" s="267"/>
      <c r="E15" s="271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9"/>
      <c r="S15" s="269"/>
      <c r="T15" s="269"/>
      <c r="U15" s="267"/>
      <c r="V15" s="267"/>
      <c r="W15" s="267"/>
      <c r="X15" s="267"/>
      <c r="Y15" s="267"/>
      <c r="Z15" s="267"/>
    </row>
    <row r="16" spans="1:26" ht="20.100000000000001" customHeight="1" x14ac:dyDescent="0.25">
      <c r="A16" s="240" t="s">
        <v>3</v>
      </c>
      <c r="B16" s="487" t="s">
        <v>4</v>
      </c>
      <c r="C16" s="489" t="s">
        <v>5</v>
      </c>
      <c r="D16" s="491" t="s">
        <v>6</v>
      </c>
      <c r="E16" s="493" t="s">
        <v>7</v>
      </c>
      <c r="F16" s="485" t="s">
        <v>8</v>
      </c>
      <c r="G16" s="485" t="s">
        <v>9</v>
      </c>
      <c r="H16" s="485" t="s">
        <v>10</v>
      </c>
      <c r="I16" s="485" t="s">
        <v>11</v>
      </c>
      <c r="J16" s="497" t="s">
        <v>12</v>
      </c>
      <c r="K16" s="495" t="s">
        <v>70</v>
      </c>
      <c r="L16" s="495"/>
      <c r="M16" s="495"/>
      <c r="N16" s="495"/>
      <c r="O16" s="495"/>
      <c r="P16" s="495"/>
      <c r="Q16" s="495"/>
      <c r="R16" s="499" t="s">
        <v>13</v>
      </c>
      <c r="S16" s="495" t="s">
        <v>14</v>
      </c>
      <c r="T16" s="495"/>
      <c r="U16" s="470" t="s">
        <v>16</v>
      </c>
      <c r="V16" s="496" t="s">
        <v>92</v>
      </c>
      <c r="W16" s="267"/>
      <c r="X16" s="267"/>
      <c r="Y16" s="267"/>
      <c r="Z16" s="267"/>
    </row>
    <row r="17" spans="1:26" ht="15" customHeight="1" x14ac:dyDescent="0.25">
      <c r="A17" s="272" t="s">
        <v>20</v>
      </c>
      <c r="B17" s="488"/>
      <c r="C17" s="490"/>
      <c r="D17" s="492"/>
      <c r="E17" s="494"/>
      <c r="F17" s="486"/>
      <c r="G17" s="486"/>
      <c r="H17" s="486"/>
      <c r="I17" s="486"/>
      <c r="J17" s="498"/>
      <c r="K17" s="273">
        <v>1</v>
      </c>
      <c r="L17" s="273">
        <v>2</v>
      </c>
      <c r="M17" s="273">
        <v>3</v>
      </c>
      <c r="N17" s="273" t="s">
        <v>71</v>
      </c>
      <c r="O17" s="273">
        <v>4</v>
      </c>
      <c r="P17" s="273">
        <v>5</v>
      </c>
      <c r="Q17" s="273">
        <v>6</v>
      </c>
      <c r="R17" s="499"/>
      <c r="S17" s="495"/>
      <c r="T17" s="495"/>
      <c r="U17" s="471"/>
      <c r="V17" s="496"/>
      <c r="W17" s="267"/>
      <c r="X17" s="267"/>
      <c r="Y17" s="267"/>
      <c r="Z17" s="267"/>
    </row>
    <row r="18" spans="1:26" ht="20.100000000000001" customHeight="1" x14ac:dyDescent="0.25">
      <c r="A18" s="274">
        <v>1</v>
      </c>
      <c r="B18" s="275">
        <v>1</v>
      </c>
      <c r="C18" s="276" t="s">
        <v>50</v>
      </c>
      <c r="D18" s="277" t="s">
        <v>51</v>
      </c>
      <c r="E18" s="278">
        <v>21585</v>
      </c>
      <c r="F18" s="279">
        <f t="shared" ref="F18:F24" si="1">IF(COUNT(E18)=0,"---",44513-E18)</f>
        <v>22928</v>
      </c>
      <c r="G18" s="280" t="s">
        <v>43</v>
      </c>
      <c r="H18" s="281" t="s">
        <v>33</v>
      </c>
      <c r="I18" s="282">
        <v>1.1000000000000001</v>
      </c>
      <c r="J18" s="282">
        <v>1.3439000000000001</v>
      </c>
      <c r="K18" s="284">
        <v>8.02</v>
      </c>
      <c r="L18" s="284">
        <v>7.81</v>
      </c>
      <c r="M18" s="284">
        <v>8.2200000000000006</v>
      </c>
      <c r="N18" s="285"/>
      <c r="O18" s="284">
        <v>8.0500000000000007</v>
      </c>
      <c r="P18" s="284">
        <v>8</v>
      </c>
      <c r="Q18" s="284">
        <v>7.77</v>
      </c>
      <c r="R18" s="255">
        <f t="shared" ref="R18:R23" si="2">MAX(K18:M18,O18:Q18)</f>
        <v>8.2200000000000006</v>
      </c>
      <c r="S18" s="256">
        <f t="shared" ref="S18:T23" si="3">R18*I18</f>
        <v>9.0420000000000016</v>
      </c>
      <c r="T18" s="256"/>
      <c r="U18" s="286"/>
      <c r="V18" s="287" t="s">
        <v>207</v>
      </c>
      <c r="W18" s="267"/>
      <c r="X18" s="267"/>
      <c r="Y18" s="267"/>
      <c r="Z18" s="267"/>
    </row>
    <row r="19" spans="1:26" ht="20.100000000000001" customHeight="1" x14ac:dyDescent="0.25">
      <c r="A19" s="274">
        <v>2</v>
      </c>
      <c r="B19" s="275">
        <v>33</v>
      </c>
      <c r="C19" s="276" t="s">
        <v>144</v>
      </c>
      <c r="D19" s="277" t="s">
        <v>145</v>
      </c>
      <c r="E19" s="278">
        <v>23542</v>
      </c>
      <c r="F19" s="279">
        <f>IF(COUNT(E19)=0,"---",44513-E19)</f>
        <v>20971</v>
      </c>
      <c r="G19" s="280" t="s">
        <v>22</v>
      </c>
      <c r="H19" s="281" t="s">
        <v>29</v>
      </c>
      <c r="I19" s="282">
        <v>1</v>
      </c>
      <c r="J19" s="282">
        <v>1.3325</v>
      </c>
      <c r="K19" s="284">
        <v>7.84</v>
      </c>
      <c r="L19" s="284">
        <v>7.46</v>
      </c>
      <c r="M19" s="284" t="s">
        <v>199</v>
      </c>
      <c r="N19" s="285"/>
      <c r="O19" s="284" t="s">
        <v>199</v>
      </c>
      <c r="P19" s="284" t="s">
        <v>199</v>
      </c>
      <c r="Q19" s="284" t="s">
        <v>199</v>
      </c>
      <c r="R19" s="255">
        <f>MAX(K19:M19,O19:Q19)</f>
        <v>7.84</v>
      </c>
      <c r="S19" s="256">
        <f>R19*I19</f>
        <v>7.84</v>
      </c>
      <c r="T19" s="256"/>
      <c r="U19" s="286" t="s">
        <v>30</v>
      </c>
      <c r="V19" s="287" t="s">
        <v>206</v>
      </c>
      <c r="W19" s="267"/>
      <c r="X19" s="267"/>
      <c r="Y19" s="267"/>
      <c r="Z19" s="267"/>
    </row>
    <row r="20" spans="1:26" ht="20.100000000000001" customHeight="1" x14ac:dyDescent="0.25">
      <c r="A20" s="274">
        <v>3</v>
      </c>
      <c r="B20" s="275">
        <v>50</v>
      </c>
      <c r="C20" s="276" t="s">
        <v>183</v>
      </c>
      <c r="D20" s="277" t="s">
        <v>184</v>
      </c>
      <c r="E20" s="278">
        <v>25561</v>
      </c>
      <c r="F20" s="279">
        <f>IF(COUNT(E20)=0,"---",44513-E20)</f>
        <v>18952</v>
      </c>
      <c r="G20" s="280" t="s">
        <v>22</v>
      </c>
      <c r="H20" s="281" t="s">
        <v>36</v>
      </c>
      <c r="I20" s="282">
        <v>1</v>
      </c>
      <c r="J20" s="282">
        <v>1.1700999999999999</v>
      </c>
      <c r="K20" s="284">
        <v>6.75</v>
      </c>
      <c r="L20" s="284">
        <v>6.96</v>
      </c>
      <c r="M20" s="284">
        <v>6.82</v>
      </c>
      <c r="N20" s="285"/>
      <c r="O20" s="284">
        <v>7.01</v>
      </c>
      <c r="P20" s="284">
        <v>7.27</v>
      </c>
      <c r="Q20" s="284">
        <v>7.28</v>
      </c>
      <c r="R20" s="255">
        <f>MAX(K20:M20,O20:Q20)</f>
        <v>7.28</v>
      </c>
      <c r="S20" s="256">
        <f>R20*I20</f>
        <v>7.28</v>
      </c>
      <c r="T20" s="256"/>
      <c r="U20" s="286" t="s">
        <v>39</v>
      </c>
      <c r="V20" s="287" t="s">
        <v>206</v>
      </c>
      <c r="W20" s="267"/>
      <c r="X20" s="267"/>
      <c r="Y20" s="267"/>
      <c r="Z20" s="267"/>
    </row>
    <row r="21" spans="1:26" ht="20.100000000000001" customHeight="1" x14ac:dyDescent="0.25">
      <c r="A21" s="274">
        <v>4</v>
      </c>
      <c r="B21" s="275">
        <v>8</v>
      </c>
      <c r="C21" s="276" t="s">
        <v>172</v>
      </c>
      <c r="D21" s="277" t="s">
        <v>173</v>
      </c>
      <c r="E21" s="278">
        <v>20151</v>
      </c>
      <c r="F21" s="279">
        <f>IF(COUNT(E21)=0,"---",44513-E21)</f>
        <v>24362</v>
      </c>
      <c r="G21" s="280" t="s">
        <v>31</v>
      </c>
      <c r="H21" s="281" t="s">
        <v>33</v>
      </c>
      <c r="I21" s="282">
        <v>1</v>
      </c>
      <c r="J21" s="282">
        <v>1.5202</v>
      </c>
      <c r="K21" s="284">
        <v>5.62</v>
      </c>
      <c r="L21" s="284">
        <v>5.5</v>
      </c>
      <c r="M21" s="284">
        <v>6.93</v>
      </c>
      <c r="N21" s="285"/>
      <c r="O21" s="284">
        <v>5.84</v>
      </c>
      <c r="P21" s="284">
        <v>5.12</v>
      </c>
      <c r="Q21" s="284">
        <v>5.36</v>
      </c>
      <c r="R21" s="255">
        <f>MAX(K21:M21,O21:Q21)</f>
        <v>6.93</v>
      </c>
      <c r="S21" s="256">
        <f>R21*I21</f>
        <v>6.93</v>
      </c>
      <c r="T21" s="256"/>
      <c r="U21" s="286"/>
      <c r="V21" s="287" t="s">
        <v>207</v>
      </c>
      <c r="W21" s="267"/>
      <c r="X21" s="267"/>
      <c r="Y21" s="267"/>
      <c r="Z21" s="267"/>
    </row>
    <row r="22" spans="1:26" ht="20.100000000000001" customHeight="1" x14ac:dyDescent="0.25">
      <c r="A22" s="274">
        <v>5</v>
      </c>
      <c r="B22" s="275">
        <v>7</v>
      </c>
      <c r="C22" s="276" t="s">
        <v>95</v>
      </c>
      <c r="D22" s="277" t="s">
        <v>94</v>
      </c>
      <c r="E22" s="278">
        <v>19341</v>
      </c>
      <c r="F22" s="279">
        <f>IF(COUNT(E22)=0,"---",44513-E22)</f>
        <v>25172</v>
      </c>
      <c r="G22" s="280" t="s">
        <v>31</v>
      </c>
      <c r="H22" s="281" t="s">
        <v>33</v>
      </c>
      <c r="I22" s="282">
        <v>1</v>
      </c>
      <c r="J22" s="282">
        <v>1.6271</v>
      </c>
      <c r="K22" s="284">
        <v>5.35</v>
      </c>
      <c r="L22" s="284">
        <v>6.48</v>
      </c>
      <c r="M22" s="284">
        <v>6.51</v>
      </c>
      <c r="N22" s="285"/>
      <c r="O22" s="284">
        <v>6.82</v>
      </c>
      <c r="P22" s="284" t="s">
        <v>199</v>
      </c>
      <c r="Q22" s="284">
        <v>6.02</v>
      </c>
      <c r="R22" s="255">
        <f>MAX(K22:M22,O22:Q22)</f>
        <v>6.82</v>
      </c>
      <c r="S22" s="256">
        <f>R22*I22</f>
        <v>6.82</v>
      </c>
      <c r="T22" s="256"/>
      <c r="U22" s="286"/>
      <c r="V22" s="287" t="s">
        <v>207</v>
      </c>
      <c r="W22" s="267"/>
      <c r="X22" s="267"/>
      <c r="Y22" s="267"/>
      <c r="Z22" s="267"/>
    </row>
    <row r="23" spans="1:26" ht="20.100000000000001" customHeight="1" x14ac:dyDescent="0.25">
      <c r="A23" s="274">
        <v>6</v>
      </c>
      <c r="B23" s="275">
        <v>2</v>
      </c>
      <c r="C23" s="276" t="s">
        <v>47</v>
      </c>
      <c r="D23" s="277" t="s">
        <v>56</v>
      </c>
      <c r="E23" s="278">
        <v>23311</v>
      </c>
      <c r="F23" s="279">
        <f>IF(COUNT(E23)=0,"---",44513-E23)</f>
        <v>21202</v>
      </c>
      <c r="G23" s="280" t="s">
        <v>31</v>
      </c>
      <c r="H23" s="281" t="s">
        <v>33</v>
      </c>
      <c r="I23" s="282">
        <v>1</v>
      </c>
      <c r="J23" s="282">
        <v>1.3640000000000001</v>
      </c>
      <c r="K23" s="284">
        <v>6.81</v>
      </c>
      <c r="L23" s="284">
        <v>6.13</v>
      </c>
      <c r="M23" s="284">
        <v>6.04</v>
      </c>
      <c r="N23" s="285"/>
      <c r="O23" s="284" t="s">
        <v>199</v>
      </c>
      <c r="P23" s="284" t="s">
        <v>199</v>
      </c>
      <c r="Q23" s="284" t="s">
        <v>199</v>
      </c>
      <c r="R23" s="255">
        <f>MAX(K23:M23,O23:Q23)</f>
        <v>6.81</v>
      </c>
      <c r="S23" s="256">
        <f>R23*I23</f>
        <v>6.81</v>
      </c>
      <c r="T23" s="256"/>
      <c r="U23" s="286"/>
      <c r="V23" s="287" t="s">
        <v>206</v>
      </c>
      <c r="W23" s="267"/>
      <c r="X23" s="267"/>
      <c r="Y23" s="267"/>
      <c r="Z23" s="267"/>
    </row>
    <row r="24" spans="1:26" ht="20.100000000000001" customHeight="1" x14ac:dyDescent="0.25">
      <c r="A24" s="274">
        <v>7</v>
      </c>
      <c r="B24" s="275">
        <v>42</v>
      </c>
      <c r="C24" s="276" t="s">
        <v>52</v>
      </c>
      <c r="D24" s="277" t="s">
        <v>53</v>
      </c>
      <c r="E24" s="278">
        <v>22836</v>
      </c>
      <c r="F24" s="279">
        <f t="shared" si="1"/>
        <v>21677</v>
      </c>
      <c r="G24" s="280" t="s">
        <v>43</v>
      </c>
      <c r="H24" s="281" t="s">
        <v>36</v>
      </c>
      <c r="I24" s="282">
        <v>1.1000000000000001</v>
      </c>
      <c r="J24" s="282">
        <v>1.397</v>
      </c>
      <c r="K24" s="284" t="s">
        <v>200</v>
      </c>
      <c r="L24" s="284" t="s">
        <v>200</v>
      </c>
      <c r="M24" s="284" t="s">
        <v>200</v>
      </c>
      <c r="N24" s="285"/>
      <c r="O24" s="284" t="s">
        <v>200</v>
      </c>
      <c r="P24" s="284" t="s">
        <v>200</v>
      </c>
      <c r="Q24" s="284" t="s">
        <v>200</v>
      </c>
      <c r="R24" s="255" t="s">
        <v>190</v>
      </c>
      <c r="S24" s="256"/>
      <c r="T24" s="256">
        <f>S24*J24</f>
        <v>0</v>
      </c>
      <c r="U24" s="286" t="s">
        <v>39</v>
      </c>
      <c r="V24" s="287" t="s">
        <v>206</v>
      </c>
      <c r="W24" s="267"/>
      <c r="X24" s="267"/>
      <c r="Y24" s="267"/>
      <c r="Z24" s="267"/>
    </row>
    <row r="25" spans="1:26" x14ac:dyDescent="0.25">
      <c r="Q25" s="226" t="s">
        <v>85</v>
      </c>
    </row>
  </sheetData>
  <sortState xmlns:xlrd2="http://schemas.microsoft.com/office/spreadsheetml/2017/richdata2" ref="A18:Z24">
    <sortCondition descending="1" ref="T18:T24"/>
  </sortState>
  <mergeCells count="30">
    <mergeCell ref="U16:U17"/>
    <mergeCell ref="V16:V17"/>
    <mergeCell ref="I16:I17"/>
    <mergeCell ref="J16:J17"/>
    <mergeCell ref="K16:Q16"/>
    <mergeCell ref="R16:R17"/>
    <mergeCell ref="S16:S17"/>
    <mergeCell ref="T16:T17"/>
    <mergeCell ref="T8:T9"/>
    <mergeCell ref="U8:U9"/>
    <mergeCell ref="V8:V9"/>
    <mergeCell ref="B16:B17"/>
    <mergeCell ref="C16:C17"/>
    <mergeCell ref="D16:D17"/>
    <mergeCell ref="E16:E17"/>
    <mergeCell ref="F16:F17"/>
    <mergeCell ref="G16:G17"/>
    <mergeCell ref="H16:H17"/>
    <mergeCell ref="H8:H9"/>
    <mergeCell ref="I8:I9"/>
    <mergeCell ref="J8:J9"/>
    <mergeCell ref="K8:Q8"/>
    <mergeCell ref="R8:R9"/>
    <mergeCell ref="S8:S9"/>
    <mergeCell ref="G8:G9"/>
    <mergeCell ref="B8:B9"/>
    <mergeCell ref="C8:C9"/>
    <mergeCell ref="D8:D9"/>
    <mergeCell ref="E8:E9"/>
    <mergeCell ref="F8:F9"/>
  </mergeCells>
  <printOptions horizontalCentered="1"/>
  <pageMargins left="0.39370078740157483" right="0.39370078740157483" top="0.39370078740157483" bottom="0.39370078740157483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985C-34B9-4C4C-B12C-84245AF30D92}">
  <sheetPr>
    <tabColor rgb="FF00B0F0"/>
  </sheetPr>
  <dimension ref="A1:S26"/>
  <sheetViews>
    <sheetView showZeros="0" topLeftCell="A4" workbookViewId="0">
      <selection activeCell="H14" sqref="H14"/>
    </sheetView>
  </sheetViews>
  <sheetFormatPr defaultColWidth="9.109375" defaultRowHeight="13.2" x14ac:dyDescent="0.25"/>
  <cols>
    <col min="1" max="1" width="3" style="29" customWidth="1"/>
    <col min="2" max="4" width="3.109375" style="29" customWidth="1"/>
    <col min="5" max="5" width="4.33203125" style="29" customWidth="1"/>
    <col min="6" max="6" width="8.5546875" style="29" customWidth="1"/>
    <col min="7" max="7" width="12.44140625" style="29" customWidth="1"/>
    <col min="8" max="8" width="10.109375" style="29" customWidth="1"/>
    <col min="9" max="9" width="5" style="29" bestFit="1" customWidth="1"/>
    <col min="10" max="10" width="4.33203125" style="29" customWidth="1"/>
    <col min="11" max="11" width="8.44140625" style="29" customWidth="1"/>
    <col min="12" max="12" width="4.6640625" style="29" customWidth="1"/>
    <col min="13" max="13" width="5" style="29" customWidth="1"/>
    <col min="14" max="14" width="6.88671875" style="29" customWidth="1"/>
    <col min="15" max="15" width="6.5546875" style="29" customWidth="1"/>
    <col min="16" max="16" width="5.5546875" style="29" customWidth="1"/>
    <col min="17" max="17" width="4.88671875" style="29" customWidth="1"/>
    <col min="18" max="18" width="6.5546875" style="29" customWidth="1"/>
    <col min="19" max="19" width="16.44140625" style="29" customWidth="1"/>
    <col min="20" max="103" width="9.109375" style="29"/>
    <col min="104" max="104" width="3" style="29" customWidth="1"/>
    <col min="105" max="107" width="3.109375" style="29" customWidth="1"/>
    <col min="108" max="108" width="4.33203125" style="29" customWidth="1"/>
    <col min="109" max="109" width="10.5546875" style="29" bestFit="1" customWidth="1"/>
    <col min="110" max="110" width="12.5546875" style="29" customWidth="1"/>
    <col min="111" max="111" width="10.109375" style="29" customWidth="1"/>
    <col min="112" max="112" width="5" style="29" bestFit="1" customWidth="1"/>
    <col min="113" max="113" width="4.33203125" style="29" customWidth="1"/>
    <col min="114" max="114" width="9" style="29" customWidth="1"/>
    <col min="115" max="115" width="4.44140625" style="29" customWidth="1"/>
    <col min="116" max="116" width="5" style="29" customWidth="1"/>
    <col min="117" max="117" width="6.88671875" style="29" customWidth="1"/>
    <col min="118" max="118" width="6.5546875" style="29" customWidth="1"/>
    <col min="119" max="119" width="5.5546875" style="29" customWidth="1"/>
    <col min="120" max="120" width="6.88671875" style="29" customWidth="1"/>
    <col min="121" max="121" width="6.5546875" style="29" customWidth="1"/>
    <col min="122" max="122" width="5.5546875" style="29" customWidth="1"/>
    <col min="123" max="123" width="11.33203125" style="29" customWidth="1"/>
    <col min="124" max="128" width="9.5546875" style="29" customWidth="1"/>
    <col min="129" max="359" width="9.109375" style="29"/>
    <col min="360" max="360" width="3" style="29" customWidth="1"/>
    <col min="361" max="363" width="3.109375" style="29" customWidth="1"/>
    <col min="364" max="364" width="4.33203125" style="29" customWidth="1"/>
    <col min="365" max="365" width="10.5546875" style="29" bestFit="1" customWidth="1"/>
    <col min="366" max="366" width="12.5546875" style="29" customWidth="1"/>
    <col min="367" max="367" width="10.109375" style="29" customWidth="1"/>
    <col min="368" max="368" width="5" style="29" bestFit="1" customWidth="1"/>
    <col min="369" max="369" width="4.33203125" style="29" customWidth="1"/>
    <col min="370" max="370" width="9" style="29" customWidth="1"/>
    <col min="371" max="371" width="4.44140625" style="29" customWidth="1"/>
    <col min="372" max="372" width="5" style="29" customWidth="1"/>
    <col min="373" max="373" width="6.88671875" style="29" customWidth="1"/>
    <col min="374" max="374" width="6.5546875" style="29" customWidth="1"/>
    <col min="375" max="375" width="5.5546875" style="29" customWidth="1"/>
    <col min="376" max="376" width="6.88671875" style="29" customWidth="1"/>
    <col min="377" max="377" width="6.5546875" style="29" customWidth="1"/>
    <col min="378" max="378" width="5.5546875" style="29" customWidth="1"/>
    <col min="379" max="379" width="11.33203125" style="29" customWidth="1"/>
    <col min="380" max="384" width="9.5546875" style="29" customWidth="1"/>
    <col min="385" max="615" width="9.109375" style="29"/>
    <col min="616" max="616" width="3" style="29" customWidth="1"/>
    <col min="617" max="619" width="3.109375" style="29" customWidth="1"/>
    <col min="620" max="620" width="4.33203125" style="29" customWidth="1"/>
    <col min="621" max="621" width="10.5546875" style="29" bestFit="1" customWidth="1"/>
    <col min="622" max="622" width="12.5546875" style="29" customWidth="1"/>
    <col min="623" max="623" width="10.109375" style="29" customWidth="1"/>
    <col min="624" max="624" width="5" style="29" bestFit="1" customWidth="1"/>
    <col min="625" max="625" width="4.33203125" style="29" customWidth="1"/>
    <col min="626" max="626" width="9" style="29" customWidth="1"/>
    <col min="627" max="627" width="4.44140625" style="29" customWidth="1"/>
    <col min="628" max="628" width="5" style="29" customWidth="1"/>
    <col min="629" max="629" width="6.88671875" style="29" customWidth="1"/>
    <col min="630" max="630" width="6.5546875" style="29" customWidth="1"/>
    <col min="631" max="631" width="5.5546875" style="29" customWidth="1"/>
    <col min="632" max="632" width="6.88671875" style="29" customWidth="1"/>
    <col min="633" max="633" width="6.5546875" style="29" customWidth="1"/>
    <col min="634" max="634" width="5.5546875" style="29" customWidth="1"/>
    <col min="635" max="635" width="11.33203125" style="29" customWidth="1"/>
    <col min="636" max="640" width="9.5546875" style="29" customWidth="1"/>
    <col min="641" max="871" width="9.109375" style="29"/>
    <col min="872" max="872" width="3" style="29" customWidth="1"/>
    <col min="873" max="875" width="3.109375" style="29" customWidth="1"/>
    <col min="876" max="876" width="4.33203125" style="29" customWidth="1"/>
    <col min="877" max="877" width="10.5546875" style="29" bestFit="1" customWidth="1"/>
    <col min="878" max="878" width="12.5546875" style="29" customWidth="1"/>
    <col min="879" max="879" width="10.109375" style="29" customWidth="1"/>
    <col min="880" max="880" width="5" style="29" bestFit="1" customWidth="1"/>
    <col min="881" max="881" width="4.33203125" style="29" customWidth="1"/>
    <col min="882" max="882" width="9" style="29" customWidth="1"/>
    <col min="883" max="883" width="4.44140625" style="29" customWidth="1"/>
    <col min="884" max="884" width="5" style="29" customWidth="1"/>
    <col min="885" max="885" width="6.88671875" style="29" customWidth="1"/>
    <col min="886" max="886" width="6.5546875" style="29" customWidth="1"/>
    <col min="887" max="887" width="5.5546875" style="29" customWidth="1"/>
    <col min="888" max="888" width="6.88671875" style="29" customWidth="1"/>
    <col min="889" max="889" width="6.5546875" style="29" customWidth="1"/>
    <col min="890" max="890" width="5.5546875" style="29" customWidth="1"/>
    <col min="891" max="891" width="11.33203125" style="29" customWidth="1"/>
    <col min="892" max="896" width="9.5546875" style="29" customWidth="1"/>
    <col min="897" max="1127" width="9.109375" style="29"/>
    <col min="1128" max="1128" width="3" style="29" customWidth="1"/>
    <col min="1129" max="1131" width="3.109375" style="29" customWidth="1"/>
    <col min="1132" max="1132" width="4.33203125" style="29" customWidth="1"/>
    <col min="1133" max="1133" width="10.5546875" style="29" bestFit="1" customWidth="1"/>
    <col min="1134" max="1134" width="12.5546875" style="29" customWidth="1"/>
    <col min="1135" max="1135" width="10.109375" style="29" customWidth="1"/>
    <col min="1136" max="1136" width="5" style="29" bestFit="1" customWidth="1"/>
    <col min="1137" max="1137" width="4.33203125" style="29" customWidth="1"/>
    <col min="1138" max="1138" width="9" style="29" customWidth="1"/>
    <col min="1139" max="1139" width="4.44140625" style="29" customWidth="1"/>
    <col min="1140" max="1140" width="5" style="29" customWidth="1"/>
    <col min="1141" max="1141" width="6.88671875" style="29" customWidth="1"/>
    <col min="1142" max="1142" width="6.5546875" style="29" customWidth="1"/>
    <col min="1143" max="1143" width="5.5546875" style="29" customWidth="1"/>
    <col min="1144" max="1144" width="6.88671875" style="29" customWidth="1"/>
    <col min="1145" max="1145" width="6.5546875" style="29" customWidth="1"/>
    <col min="1146" max="1146" width="5.5546875" style="29" customWidth="1"/>
    <col min="1147" max="1147" width="11.33203125" style="29" customWidth="1"/>
    <col min="1148" max="1152" width="9.5546875" style="29" customWidth="1"/>
    <col min="1153" max="1383" width="9.109375" style="29"/>
    <col min="1384" max="1384" width="3" style="29" customWidth="1"/>
    <col min="1385" max="1387" width="3.109375" style="29" customWidth="1"/>
    <col min="1388" max="1388" width="4.33203125" style="29" customWidth="1"/>
    <col min="1389" max="1389" width="10.5546875" style="29" bestFit="1" customWidth="1"/>
    <col min="1390" max="1390" width="12.5546875" style="29" customWidth="1"/>
    <col min="1391" max="1391" width="10.109375" style="29" customWidth="1"/>
    <col min="1392" max="1392" width="5" style="29" bestFit="1" customWidth="1"/>
    <col min="1393" max="1393" width="4.33203125" style="29" customWidth="1"/>
    <col min="1394" max="1394" width="9" style="29" customWidth="1"/>
    <col min="1395" max="1395" width="4.44140625" style="29" customWidth="1"/>
    <col min="1396" max="1396" width="5" style="29" customWidth="1"/>
    <col min="1397" max="1397" width="6.88671875" style="29" customWidth="1"/>
    <col min="1398" max="1398" width="6.5546875" style="29" customWidth="1"/>
    <col min="1399" max="1399" width="5.5546875" style="29" customWidth="1"/>
    <col min="1400" max="1400" width="6.88671875" style="29" customWidth="1"/>
    <col min="1401" max="1401" width="6.5546875" style="29" customWidth="1"/>
    <col min="1402" max="1402" width="5.5546875" style="29" customWidth="1"/>
    <col min="1403" max="1403" width="11.33203125" style="29" customWidth="1"/>
    <col min="1404" max="1408" width="9.5546875" style="29" customWidth="1"/>
    <col min="1409" max="1639" width="9.109375" style="29"/>
    <col min="1640" max="1640" width="3" style="29" customWidth="1"/>
    <col min="1641" max="1643" width="3.109375" style="29" customWidth="1"/>
    <col min="1644" max="1644" width="4.33203125" style="29" customWidth="1"/>
    <col min="1645" max="1645" width="10.5546875" style="29" bestFit="1" customWidth="1"/>
    <col min="1646" max="1646" width="12.5546875" style="29" customWidth="1"/>
    <col min="1647" max="1647" width="10.109375" style="29" customWidth="1"/>
    <col min="1648" max="1648" width="5" style="29" bestFit="1" customWidth="1"/>
    <col min="1649" max="1649" width="4.33203125" style="29" customWidth="1"/>
    <col min="1650" max="1650" width="9" style="29" customWidth="1"/>
    <col min="1651" max="1651" width="4.44140625" style="29" customWidth="1"/>
    <col min="1652" max="1652" width="5" style="29" customWidth="1"/>
    <col min="1653" max="1653" width="6.88671875" style="29" customWidth="1"/>
    <col min="1654" max="1654" width="6.5546875" style="29" customWidth="1"/>
    <col min="1655" max="1655" width="5.5546875" style="29" customWidth="1"/>
    <col min="1656" max="1656" width="6.88671875" style="29" customWidth="1"/>
    <col min="1657" max="1657" width="6.5546875" style="29" customWidth="1"/>
    <col min="1658" max="1658" width="5.5546875" style="29" customWidth="1"/>
    <col min="1659" max="1659" width="11.33203125" style="29" customWidth="1"/>
    <col min="1660" max="1664" width="9.5546875" style="29" customWidth="1"/>
    <col min="1665" max="1895" width="9.109375" style="29"/>
    <col min="1896" max="1896" width="3" style="29" customWidth="1"/>
    <col min="1897" max="1899" width="3.109375" style="29" customWidth="1"/>
    <col min="1900" max="1900" width="4.33203125" style="29" customWidth="1"/>
    <col min="1901" max="1901" width="10.5546875" style="29" bestFit="1" customWidth="1"/>
    <col min="1902" max="1902" width="12.5546875" style="29" customWidth="1"/>
    <col min="1903" max="1903" width="10.109375" style="29" customWidth="1"/>
    <col min="1904" max="1904" width="5" style="29" bestFit="1" customWidth="1"/>
    <col min="1905" max="1905" width="4.33203125" style="29" customWidth="1"/>
    <col min="1906" max="1906" width="9" style="29" customWidth="1"/>
    <col min="1907" max="1907" width="4.44140625" style="29" customWidth="1"/>
    <col min="1908" max="1908" width="5" style="29" customWidth="1"/>
    <col min="1909" max="1909" width="6.88671875" style="29" customWidth="1"/>
    <col min="1910" max="1910" width="6.5546875" style="29" customWidth="1"/>
    <col min="1911" max="1911" width="5.5546875" style="29" customWidth="1"/>
    <col min="1912" max="1912" width="6.88671875" style="29" customWidth="1"/>
    <col min="1913" max="1913" width="6.5546875" style="29" customWidth="1"/>
    <col min="1914" max="1914" width="5.5546875" style="29" customWidth="1"/>
    <col min="1915" max="1915" width="11.33203125" style="29" customWidth="1"/>
    <col min="1916" max="1920" width="9.5546875" style="29" customWidth="1"/>
    <col min="1921" max="2151" width="9.109375" style="29"/>
    <col min="2152" max="2152" width="3" style="29" customWidth="1"/>
    <col min="2153" max="2155" width="3.109375" style="29" customWidth="1"/>
    <col min="2156" max="2156" width="4.33203125" style="29" customWidth="1"/>
    <col min="2157" max="2157" width="10.5546875" style="29" bestFit="1" customWidth="1"/>
    <col min="2158" max="2158" width="12.5546875" style="29" customWidth="1"/>
    <col min="2159" max="2159" width="10.109375" style="29" customWidth="1"/>
    <col min="2160" max="2160" width="5" style="29" bestFit="1" customWidth="1"/>
    <col min="2161" max="2161" width="4.33203125" style="29" customWidth="1"/>
    <col min="2162" max="2162" width="9" style="29" customWidth="1"/>
    <col min="2163" max="2163" width="4.44140625" style="29" customWidth="1"/>
    <col min="2164" max="2164" width="5" style="29" customWidth="1"/>
    <col min="2165" max="2165" width="6.88671875" style="29" customWidth="1"/>
    <col min="2166" max="2166" width="6.5546875" style="29" customWidth="1"/>
    <col min="2167" max="2167" width="5.5546875" style="29" customWidth="1"/>
    <col min="2168" max="2168" width="6.88671875" style="29" customWidth="1"/>
    <col min="2169" max="2169" width="6.5546875" style="29" customWidth="1"/>
    <col min="2170" max="2170" width="5.5546875" style="29" customWidth="1"/>
    <col min="2171" max="2171" width="11.33203125" style="29" customWidth="1"/>
    <col min="2172" max="2176" width="9.5546875" style="29" customWidth="1"/>
    <col min="2177" max="2407" width="9.109375" style="29"/>
    <col min="2408" max="2408" width="3" style="29" customWidth="1"/>
    <col min="2409" max="2411" width="3.109375" style="29" customWidth="1"/>
    <col min="2412" max="2412" width="4.33203125" style="29" customWidth="1"/>
    <col min="2413" max="2413" width="10.5546875" style="29" bestFit="1" customWidth="1"/>
    <col min="2414" max="2414" width="12.5546875" style="29" customWidth="1"/>
    <col min="2415" max="2415" width="10.109375" style="29" customWidth="1"/>
    <col min="2416" max="2416" width="5" style="29" bestFit="1" customWidth="1"/>
    <col min="2417" max="2417" width="4.33203125" style="29" customWidth="1"/>
    <col min="2418" max="2418" width="9" style="29" customWidth="1"/>
    <col min="2419" max="2419" width="4.44140625" style="29" customWidth="1"/>
    <col min="2420" max="2420" width="5" style="29" customWidth="1"/>
    <col min="2421" max="2421" width="6.88671875" style="29" customWidth="1"/>
    <col min="2422" max="2422" width="6.5546875" style="29" customWidth="1"/>
    <col min="2423" max="2423" width="5.5546875" style="29" customWidth="1"/>
    <col min="2424" max="2424" width="6.88671875" style="29" customWidth="1"/>
    <col min="2425" max="2425" width="6.5546875" style="29" customWidth="1"/>
    <col min="2426" max="2426" width="5.5546875" style="29" customWidth="1"/>
    <col min="2427" max="2427" width="11.33203125" style="29" customWidth="1"/>
    <col min="2428" max="2432" width="9.5546875" style="29" customWidth="1"/>
    <col min="2433" max="2663" width="9.109375" style="29"/>
    <col min="2664" max="2664" width="3" style="29" customWidth="1"/>
    <col min="2665" max="2667" width="3.109375" style="29" customWidth="1"/>
    <col min="2668" max="2668" width="4.33203125" style="29" customWidth="1"/>
    <col min="2669" max="2669" width="10.5546875" style="29" bestFit="1" customWidth="1"/>
    <col min="2670" max="2670" width="12.5546875" style="29" customWidth="1"/>
    <col min="2671" max="2671" width="10.109375" style="29" customWidth="1"/>
    <col min="2672" max="2672" width="5" style="29" bestFit="1" customWidth="1"/>
    <col min="2673" max="2673" width="4.33203125" style="29" customWidth="1"/>
    <col min="2674" max="2674" width="9" style="29" customWidth="1"/>
    <col min="2675" max="2675" width="4.44140625" style="29" customWidth="1"/>
    <col min="2676" max="2676" width="5" style="29" customWidth="1"/>
    <col min="2677" max="2677" width="6.88671875" style="29" customWidth="1"/>
    <col min="2678" max="2678" width="6.5546875" style="29" customWidth="1"/>
    <col min="2679" max="2679" width="5.5546875" style="29" customWidth="1"/>
    <col min="2680" max="2680" width="6.88671875" style="29" customWidth="1"/>
    <col min="2681" max="2681" width="6.5546875" style="29" customWidth="1"/>
    <col min="2682" max="2682" width="5.5546875" style="29" customWidth="1"/>
    <col min="2683" max="2683" width="11.33203125" style="29" customWidth="1"/>
    <col min="2684" max="2688" width="9.5546875" style="29" customWidth="1"/>
    <col min="2689" max="2919" width="9.109375" style="29"/>
    <col min="2920" max="2920" width="3" style="29" customWidth="1"/>
    <col min="2921" max="2923" width="3.109375" style="29" customWidth="1"/>
    <col min="2924" max="2924" width="4.33203125" style="29" customWidth="1"/>
    <col min="2925" max="2925" width="10.5546875" style="29" bestFit="1" customWidth="1"/>
    <col min="2926" max="2926" width="12.5546875" style="29" customWidth="1"/>
    <col min="2927" max="2927" width="10.109375" style="29" customWidth="1"/>
    <col min="2928" max="2928" width="5" style="29" bestFit="1" customWidth="1"/>
    <col min="2929" max="2929" width="4.33203125" style="29" customWidth="1"/>
    <col min="2930" max="2930" width="9" style="29" customWidth="1"/>
    <col min="2931" max="2931" width="4.44140625" style="29" customWidth="1"/>
    <col min="2932" max="2932" width="5" style="29" customWidth="1"/>
    <col min="2933" max="2933" width="6.88671875" style="29" customWidth="1"/>
    <col min="2934" max="2934" width="6.5546875" style="29" customWidth="1"/>
    <col min="2935" max="2935" width="5.5546875" style="29" customWidth="1"/>
    <col min="2936" max="2936" width="6.88671875" style="29" customWidth="1"/>
    <col min="2937" max="2937" width="6.5546875" style="29" customWidth="1"/>
    <col min="2938" max="2938" width="5.5546875" style="29" customWidth="1"/>
    <col min="2939" max="2939" width="11.33203125" style="29" customWidth="1"/>
    <col min="2940" max="2944" width="9.5546875" style="29" customWidth="1"/>
    <col min="2945" max="3175" width="9.109375" style="29"/>
    <col min="3176" max="3176" width="3" style="29" customWidth="1"/>
    <col min="3177" max="3179" width="3.109375" style="29" customWidth="1"/>
    <col min="3180" max="3180" width="4.33203125" style="29" customWidth="1"/>
    <col min="3181" max="3181" width="10.5546875" style="29" bestFit="1" customWidth="1"/>
    <col min="3182" max="3182" width="12.5546875" style="29" customWidth="1"/>
    <col min="3183" max="3183" width="10.109375" style="29" customWidth="1"/>
    <col min="3184" max="3184" width="5" style="29" bestFit="1" customWidth="1"/>
    <col min="3185" max="3185" width="4.33203125" style="29" customWidth="1"/>
    <col min="3186" max="3186" width="9" style="29" customWidth="1"/>
    <col min="3187" max="3187" width="4.44140625" style="29" customWidth="1"/>
    <col min="3188" max="3188" width="5" style="29" customWidth="1"/>
    <col min="3189" max="3189" width="6.88671875" style="29" customWidth="1"/>
    <col min="3190" max="3190" width="6.5546875" style="29" customWidth="1"/>
    <col min="3191" max="3191" width="5.5546875" style="29" customWidth="1"/>
    <col min="3192" max="3192" width="6.88671875" style="29" customWidth="1"/>
    <col min="3193" max="3193" width="6.5546875" style="29" customWidth="1"/>
    <col min="3194" max="3194" width="5.5546875" style="29" customWidth="1"/>
    <col min="3195" max="3195" width="11.33203125" style="29" customWidth="1"/>
    <col min="3196" max="3200" width="9.5546875" style="29" customWidth="1"/>
    <col min="3201" max="3431" width="9.109375" style="29"/>
    <col min="3432" max="3432" width="3" style="29" customWidth="1"/>
    <col min="3433" max="3435" width="3.109375" style="29" customWidth="1"/>
    <col min="3436" max="3436" width="4.33203125" style="29" customWidth="1"/>
    <col min="3437" max="3437" width="10.5546875" style="29" bestFit="1" customWidth="1"/>
    <col min="3438" max="3438" width="12.5546875" style="29" customWidth="1"/>
    <col min="3439" max="3439" width="10.109375" style="29" customWidth="1"/>
    <col min="3440" max="3440" width="5" style="29" bestFit="1" customWidth="1"/>
    <col min="3441" max="3441" width="4.33203125" style="29" customWidth="1"/>
    <col min="3442" max="3442" width="9" style="29" customWidth="1"/>
    <col min="3443" max="3443" width="4.44140625" style="29" customWidth="1"/>
    <col min="3444" max="3444" width="5" style="29" customWidth="1"/>
    <col min="3445" max="3445" width="6.88671875" style="29" customWidth="1"/>
    <col min="3446" max="3446" width="6.5546875" style="29" customWidth="1"/>
    <col min="3447" max="3447" width="5.5546875" style="29" customWidth="1"/>
    <col min="3448" max="3448" width="6.88671875" style="29" customWidth="1"/>
    <col min="3449" max="3449" width="6.5546875" style="29" customWidth="1"/>
    <col min="3450" max="3450" width="5.5546875" style="29" customWidth="1"/>
    <col min="3451" max="3451" width="11.33203125" style="29" customWidth="1"/>
    <col min="3452" max="3456" width="9.5546875" style="29" customWidth="1"/>
    <col min="3457" max="3687" width="9.109375" style="29"/>
    <col min="3688" max="3688" width="3" style="29" customWidth="1"/>
    <col min="3689" max="3691" width="3.109375" style="29" customWidth="1"/>
    <col min="3692" max="3692" width="4.33203125" style="29" customWidth="1"/>
    <col min="3693" max="3693" width="10.5546875" style="29" bestFit="1" customWidth="1"/>
    <col min="3694" max="3694" width="12.5546875" style="29" customWidth="1"/>
    <col min="3695" max="3695" width="10.109375" style="29" customWidth="1"/>
    <col min="3696" max="3696" width="5" style="29" bestFit="1" customWidth="1"/>
    <col min="3697" max="3697" width="4.33203125" style="29" customWidth="1"/>
    <col min="3698" max="3698" width="9" style="29" customWidth="1"/>
    <col min="3699" max="3699" width="4.44140625" style="29" customWidth="1"/>
    <col min="3700" max="3700" width="5" style="29" customWidth="1"/>
    <col min="3701" max="3701" width="6.88671875" style="29" customWidth="1"/>
    <col min="3702" max="3702" width="6.5546875" style="29" customWidth="1"/>
    <col min="3703" max="3703" width="5.5546875" style="29" customWidth="1"/>
    <col min="3704" max="3704" width="6.88671875" style="29" customWidth="1"/>
    <col min="3705" max="3705" width="6.5546875" style="29" customWidth="1"/>
    <col min="3706" max="3706" width="5.5546875" style="29" customWidth="1"/>
    <col min="3707" max="3707" width="11.33203125" style="29" customWidth="1"/>
    <col min="3708" max="3712" width="9.5546875" style="29" customWidth="1"/>
    <col min="3713" max="3943" width="9.109375" style="29"/>
    <col min="3944" max="3944" width="3" style="29" customWidth="1"/>
    <col min="3945" max="3947" width="3.109375" style="29" customWidth="1"/>
    <col min="3948" max="3948" width="4.33203125" style="29" customWidth="1"/>
    <col min="3949" max="3949" width="10.5546875" style="29" bestFit="1" customWidth="1"/>
    <col min="3950" max="3950" width="12.5546875" style="29" customWidth="1"/>
    <col min="3951" max="3951" width="10.109375" style="29" customWidth="1"/>
    <col min="3952" max="3952" width="5" style="29" bestFit="1" customWidth="1"/>
    <col min="3953" max="3953" width="4.33203125" style="29" customWidth="1"/>
    <col min="3954" max="3954" width="9" style="29" customWidth="1"/>
    <col min="3955" max="3955" width="4.44140625" style="29" customWidth="1"/>
    <col min="3956" max="3956" width="5" style="29" customWidth="1"/>
    <col min="3957" max="3957" width="6.88671875" style="29" customWidth="1"/>
    <col min="3958" max="3958" width="6.5546875" style="29" customWidth="1"/>
    <col min="3959" max="3959" width="5.5546875" style="29" customWidth="1"/>
    <col min="3960" max="3960" width="6.88671875" style="29" customWidth="1"/>
    <col min="3961" max="3961" width="6.5546875" style="29" customWidth="1"/>
    <col min="3962" max="3962" width="5.5546875" style="29" customWidth="1"/>
    <col min="3963" max="3963" width="11.33203125" style="29" customWidth="1"/>
    <col min="3964" max="3968" width="9.5546875" style="29" customWidth="1"/>
    <col min="3969" max="4199" width="9.109375" style="29"/>
    <col min="4200" max="4200" width="3" style="29" customWidth="1"/>
    <col min="4201" max="4203" width="3.109375" style="29" customWidth="1"/>
    <col min="4204" max="4204" width="4.33203125" style="29" customWidth="1"/>
    <col min="4205" max="4205" width="10.5546875" style="29" bestFit="1" customWidth="1"/>
    <col min="4206" max="4206" width="12.5546875" style="29" customWidth="1"/>
    <col min="4207" max="4207" width="10.109375" style="29" customWidth="1"/>
    <col min="4208" max="4208" width="5" style="29" bestFit="1" customWidth="1"/>
    <col min="4209" max="4209" width="4.33203125" style="29" customWidth="1"/>
    <col min="4210" max="4210" width="9" style="29" customWidth="1"/>
    <col min="4211" max="4211" width="4.44140625" style="29" customWidth="1"/>
    <col min="4212" max="4212" width="5" style="29" customWidth="1"/>
    <col min="4213" max="4213" width="6.88671875" style="29" customWidth="1"/>
    <col min="4214" max="4214" width="6.5546875" style="29" customWidth="1"/>
    <col min="4215" max="4215" width="5.5546875" style="29" customWidth="1"/>
    <col min="4216" max="4216" width="6.88671875" style="29" customWidth="1"/>
    <col min="4217" max="4217" width="6.5546875" style="29" customWidth="1"/>
    <col min="4218" max="4218" width="5.5546875" style="29" customWidth="1"/>
    <col min="4219" max="4219" width="11.33203125" style="29" customWidth="1"/>
    <col min="4220" max="4224" width="9.5546875" style="29" customWidth="1"/>
    <col min="4225" max="4455" width="9.109375" style="29"/>
    <col min="4456" max="4456" width="3" style="29" customWidth="1"/>
    <col min="4457" max="4459" width="3.109375" style="29" customWidth="1"/>
    <col min="4460" max="4460" width="4.33203125" style="29" customWidth="1"/>
    <col min="4461" max="4461" width="10.5546875" style="29" bestFit="1" customWidth="1"/>
    <col min="4462" max="4462" width="12.5546875" style="29" customWidth="1"/>
    <col min="4463" max="4463" width="10.109375" style="29" customWidth="1"/>
    <col min="4464" max="4464" width="5" style="29" bestFit="1" customWidth="1"/>
    <col min="4465" max="4465" width="4.33203125" style="29" customWidth="1"/>
    <col min="4466" max="4466" width="9" style="29" customWidth="1"/>
    <col min="4467" max="4467" width="4.44140625" style="29" customWidth="1"/>
    <col min="4468" max="4468" width="5" style="29" customWidth="1"/>
    <col min="4469" max="4469" width="6.88671875" style="29" customWidth="1"/>
    <col min="4470" max="4470" width="6.5546875" style="29" customWidth="1"/>
    <col min="4471" max="4471" width="5.5546875" style="29" customWidth="1"/>
    <col min="4472" max="4472" width="6.88671875" style="29" customWidth="1"/>
    <col min="4473" max="4473" width="6.5546875" style="29" customWidth="1"/>
    <col min="4474" max="4474" width="5.5546875" style="29" customWidth="1"/>
    <col min="4475" max="4475" width="11.33203125" style="29" customWidth="1"/>
    <col min="4476" max="4480" width="9.5546875" style="29" customWidth="1"/>
    <col min="4481" max="4711" width="9.109375" style="29"/>
    <col min="4712" max="4712" width="3" style="29" customWidth="1"/>
    <col min="4713" max="4715" width="3.109375" style="29" customWidth="1"/>
    <col min="4716" max="4716" width="4.33203125" style="29" customWidth="1"/>
    <col min="4717" max="4717" width="10.5546875" style="29" bestFit="1" customWidth="1"/>
    <col min="4718" max="4718" width="12.5546875" style="29" customWidth="1"/>
    <col min="4719" max="4719" width="10.109375" style="29" customWidth="1"/>
    <col min="4720" max="4720" width="5" style="29" bestFit="1" customWidth="1"/>
    <col min="4721" max="4721" width="4.33203125" style="29" customWidth="1"/>
    <col min="4722" max="4722" width="9" style="29" customWidth="1"/>
    <col min="4723" max="4723" width="4.44140625" style="29" customWidth="1"/>
    <col min="4724" max="4724" width="5" style="29" customWidth="1"/>
    <col min="4725" max="4725" width="6.88671875" style="29" customWidth="1"/>
    <col min="4726" max="4726" width="6.5546875" style="29" customWidth="1"/>
    <col min="4727" max="4727" width="5.5546875" style="29" customWidth="1"/>
    <col min="4728" max="4728" width="6.88671875" style="29" customWidth="1"/>
    <col min="4729" max="4729" width="6.5546875" style="29" customWidth="1"/>
    <col min="4730" max="4730" width="5.5546875" style="29" customWidth="1"/>
    <col min="4731" max="4731" width="11.33203125" style="29" customWidth="1"/>
    <col min="4732" max="4736" width="9.5546875" style="29" customWidth="1"/>
    <col min="4737" max="4967" width="9.109375" style="29"/>
    <col min="4968" max="4968" width="3" style="29" customWidth="1"/>
    <col min="4969" max="4971" width="3.109375" style="29" customWidth="1"/>
    <col min="4972" max="4972" width="4.33203125" style="29" customWidth="1"/>
    <col min="4973" max="4973" width="10.5546875" style="29" bestFit="1" customWidth="1"/>
    <col min="4974" max="4974" width="12.5546875" style="29" customWidth="1"/>
    <col min="4975" max="4975" width="10.109375" style="29" customWidth="1"/>
    <col min="4976" max="4976" width="5" style="29" bestFit="1" customWidth="1"/>
    <col min="4977" max="4977" width="4.33203125" style="29" customWidth="1"/>
    <col min="4978" max="4978" width="9" style="29" customWidth="1"/>
    <col min="4979" max="4979" width="4.44140625" style="29" customWidth="1"/>
    <col min="4980" max="4980" width="5" style="29" customWidth="1"/>
    <col min="4981" max="4981" width="6.88671875" style="29" customWidth="1"/>
    <col min="4982" max="4982" width="6.5546875" style="29" customWidth="1"/>
    <col min="4983" max="4983" width="5.5546875" style="29" customWidth="1"/>
    <col min="4984" max="4984" width="6.88671875" style="29" customWidth="1"/>
    <col min="4985" max="4985" width="6.5546875" style="29" customWidth="1"/>
    <col min="4986" max="4986" width="5.5546875" style="29" customWidth="1"/>
    <col min="4987" max="4987" width="11.33203125" style="29" customWidth="1"/>
    <col min="4988" max="4992" width="9.5546875" style="29" customWidth="1"/>
    <col min="4993" max="5223" width="9.109375" style="29"/>
    <col min="5224" max="5224" width="3" style="29" customWidth="1"/>
    <col min="5225" max="5227" width="3.109375" style="29" customWidth="1"/>
    <col min="5228" max="5228" width="4.33203125" style="29" customWidth="1"/>
    <col min="5229" max="5229" width="10.5546875" style="29" bestFit="1" customWidth="1"/>
    <col min="5230" max="5230" width="12.5546875" style="29" customWidth="1"/>
    <col min="5231" max="5231" width="10.109375" style="29" customWidth="1"/>
    <col min="5232" max="5232" width="5" style="29" bestFit="1" customWidth="1"/>
    <col min="5233" max="5233" width="4.33203125" style="29" customWidth="1"/>
    <col min="5234" max="5234" width="9" style="29" customWidth="1"/>
    <col min="5235" max="5235" width="4.44140625" style="29" customWidth="1"/>
    <col min="5236" max="5236" width="5" style="29" customWidth="1"/>
    <col min="5237" max="5237" width="6.88671875" style="29" customWidth="1"/>
    <col min="5238" max="5238" width="6.5546875" style="29" customWidth="1"/>
    <col min="5239" max="5239" width="5.5546875" style="29" customWidth="1"/>
    <col min="5240" max="5240" width="6.88671875" style="29" customWidth="1"/>
    <col min="5241" max="5241" width="6.5546875" style="29" customWidth="1"/>
    <col min="5242" max="5242" width="5.5546875" style="29" customWidth="1"/>
    <col min="5243" max="5243" width="11.33203125" style="29" customWidth="1"/>
    <col min="5244" max="5248" width="9.5546875" style="29" customWidth="1"/>
    <col min="5249" max="5479" width="9.109375" style="29"/>
    <col min="5480" max="5480" width="3" style="29" customWidth="1"/>
    <col min="5481" max="5483" width="3.109375" style="29" customWidth="1"/>
    <col min="5484" max="5484" width="4.33203125" style="29" customWidth="1"/>
    <col min="5485" max="5485" width="10.5546875" style="29" bestFit="1" customWidth="1"/>
    <col min="5486" max="5486" width="12.5546875" style="29" customWidth="1"/>
    <col min="5487" max="5487" width="10.109375" style="29" customWidth="1"/>
    <col min="5488" max="5488" width="5" style="29" bestFit="1" customWidth="1"/>
    <col min="5489" max="5489" width="4.33203125" style="29" customWidth="1"/>
    <col min="5490" max="5490" width="9" style="29" customWidth="1"/>
    <col min="5491" max="5491" width="4.44140625" style="29" customWidth="1"/>
    <col min="5492" max="5492" width="5" style="29" customWidth="1"/>
    <col min="5493" max="5493" width="6.88671875" style="29" customWidth="1"/>
    <col min="5494" max="5494" width="6.5546875" style="29" customWidth="1"/>
    <col min="5495" max="5495" width="5.5546875" style="29" customWidth="1"/>
    <col min="5496" max="5496" width="6.88671875" style="29" customWidth="1"/>
    <col min="5497" max="5497" width="6.5546875" style="29" customWidth="1"/>
    <col min="5498" max="5498" width="5.5546875" style="29" customWidth="1"/>
    <col min="5499" max="5499" width="11.33203125" style="29" customWidth="1"/>
    <col min="5500" max="5504" width="9.5546875" style="29" customWidth="1"/>
    <col min="5505" max="5735" width="9.109375" style="29"/>
    <col min="5736" max="5736" width="3" style="29" customWidth="1"/>
    <col min="5737" max="5739" width="3.109375" style="29" customWidth="1"/>
    <col min="5740" max="5740" width="4.33203125" style="29" customWidth="1"/>
    <col min="5741" max="5741" width="10.5546875" style="29" bestFit="1" customWidth="1"/>
    <col min="5742" max="5742" width="12.5546875" style="29" customWidth="1"/>
    <col min="5743" max="5743" width="10.109375" style="29" customWidth="1"/>
    <col min="5744" max="5744" width="5" style="29" bestFit="1" customWidth="1"/>
    <col min="5745" max="5745" width="4.33203125" style="29" customWidth="1"/>
    <col min="5746" max="5746" width="9" style="29" customWidth="1"/>
    <col min="5747" max="5747" width="4.44140625" style="29" customWidth="1"/>
    <col min="5748" max="5748" width="5" style="29" customWidth="1"/>
    <col min="5749" max="5749" width="6.88671875" style="29" customWidth="1"/>
    <col min="5750" max="5750" width="6.5546875" style="29" customWidth="1"/>
    <col min="5751" max="5751" width="5.5546875" style="29" customWidth="1"/>
    <col min="5752" max="5752" width="6.88671875" style="29" customWidth="1"/>
    <col min="5753" max="5753" width="6.5546875" style="29" customWidth="1"/>
    <col min="5754" max="5754" width="5.5546875" style="29" customWidth="1"/>
    <col min="5755" max="5755" width="11.33203125" style="29" customWidth="1"/>
    <col min="5756" max="5760" width="9.5546875" style="29" customWidth="1"/>
    <col min="5761" max="5991" width="9.109375" style="29"/>
    <col min="5992" max="5992" width="3" style="29" customWidth="1"/>
    <col min="5993" max="5995" width="3.109375" style="29" customWidth="1"/>
    <col min="5996" max="5996" width="4.33203125" style="29" customWidth="1"/>
    <col min="5997" max="5997" width="10.5546875" style="29" bestFit="1" customWidth="1"/>
    <col min="5998" max="5998" width="12.5546875" style="29" customWidth="1"/>
    <col min="5999" max="5999" width="10.109375" style="29" customWidth="1"/>
    <col min="6000" max="6000" width="5" style="29" bestFit="1" customWidth="1"/>
    <col min="6001" max="6001" width="4.33203125" style="29" customWidth="1"/>
    <col min="6002" max="6002" width="9" style="29" customWidth="1"/>
    <col min="6003" max="6003" width="4.44140625" style="29" customWidth="1"/>
    <col min="6004" max="6004" width="5" style="29" customWidth="1"/>
    <col min="6005" max="6005" width="6.88671875" style="29" customWidth="1"/>
    <col min="6006" max="6006" width="6.5546875" style="29" customWidth="1"/>
    <col min="6007" max="6007" width="5.5546875" style="29" customWidth="1"/>
    <col min="6008" max="6008" width="6.88671875" style="29" customWidth="1"/>
    <col min="6009" max="6009" width="6.5546875" style="29" customWidth="1"/>
    <col min="6010" max="6010" width="5.5546875" style="29" customWidth="1"/>
    <col min="6011" max="6011" width="11.33203125" style="29" customWidth="1"/>
    <col min="6012" max="6016" width="9.5546875" style="29" customWidth="1"/>
    <col min="6017" max="6247" width="9.109375" style="29"/>
    <col min="6248" max="6248" width="3" style="29" customWidth="1"/>
    <col min="6249" max="6251" width="3.109375" style="29" customWidth="1"/>
    <col min="6252" max="6252" width="4.33203125" style="29" customWidth="1"/>
    <col min="6253" max="6253" width="10.5546875" style="29" bestFit="1" customWidth="1"/>
    <col min="6254" max="6254" width="12.5546875" style="29" customWidth="1"/>
    <col min="6255" max="6255" width="10.109375" style="29" customWidth="1"/>
    <col min="6256" max="6256" width="5" style="29" bestFit="1" customWidth="1"/>
    <col min="6257" max="6257" width="4.33203125" style="29" customWidth="1"/>
    <col min="6258" max="6258" width="9" style="29" customWidth="1"/>
    <col min="6259" max="6259" width="4.44140625" style="29" customWidth="1"/>
    <col min="6260" max="6260" width="5" style="29" customWidth="1"/>
    <col min="6261" max="6261" width="6.88671875" style="29" customWidth="1"/>
    <col min="6262" max="6262" width="6.5546875" style="29" customWidth="1"/>
    <col min="6263" max="6263" width="5.5546875" style="29" customWidth="1"/>
    <col min="6264" max="6264" width="6.88671875" style="29" customWidth="1"/>
    <col min="6265" max="6265" width="6.5546875" style="29" customWidth="1"/>
    <col min="6266" max="6266" width="5.5546875" style="29" customWidth="1"/>
    <col min="6267" max="6267" width="11.33203125" style="29" customWidth="1"/>
    <col min="6268" max="6272" width="9.5546875" style="29" customWidth="1"/>
    <col min="6273" max="6503" width="9.109375" style="29"/>
    <col min="6504" max="6504" width="3" style="29" customWidth="1"/>
    <col min="6505" max="6507" width="3.109375" style="29" customWidth="1"/>
    <col min="6508" max="6508" width="4.33203125" style="29" customWidth="1"/>
    <col min="6509" max="6509" width="10.5546875" style="29" bestFit="1" customWidth="1"/>
    <col min="6510" max="6510" width="12.5546875" style="29" customWidth="1"/>
    <col min="6511" max="6511" width="10.109375" style="29" customWidth="1"/>
    <col min="6512" max="6512" width="5" style="29" bestFit="1" customWidth="1"/>
    <col min="6513" max="6513" width="4.33203125" style="29" customWidth="1"/>
    <col min="6514" max="6514" width="9" style="29" customWidth="1"/>
    <col min="6515" max="6515" width="4.44140625" style="29" customWidth="1"/>
    <col min="6516" max="6516" width="5" style="29" customWidth="1"/>
    <col min="6517" max="6517" width="6.88671875" style="29" customWidth="1"/>
    <col min="6518" max="6518" width="6.5546875" style="29" customWidth="1"/>
    <col min="6519" max="6519" width="5.5546875" style="29" customWidth="1"/>
    <col min="6520" max="6520" width="6.88671875" style="29" customWidth="1"/>
    <col min="6521" max="6521" width="6.5546875" style="29" customWidth="1"/>
    <col min="6522" max="6522" width="5.5546875" style="29" customWidth="1"/>
    <col min="6523" max="6523" width="11.33203125" style="29" customWidth="1"/>
    <col min="6524" max="6528" width="9.5546875" style="29" customWidth="1"/>
    <col min="6529" max="6759" width="9.109375" style="29"/>
    <col min="6760" max="6760" width="3" style="29" customWidth="1"/>
    <col min="6761" max="6763" width="3.109375" style="29" customWidth="1"/>
    <col min="6764" max="6764" width="4.33203125" style="29" customWidth="1"/>
    <col min="6765" max="6765" width="10.5546875" style="29" bestFit="1" customWidth="1"/>
    <col min="6766" max="6766" width="12.5546875" style="29" customWidth="1"/>
    <col min="6767" max="6767" width="10.109375" style="29" customWidth="1"/>
    <col min="6768" max="6768" width="5" style="29" bestFit="1" customWidth="1"/>
    <col min="6769" max="6769" width="4.33203125" style="29" customWidth="1"/>
    <col min="6770" max="6770" width="9" style="29" customWidth="1"/>
    <col min="6771" max="6771" width="4.44140625" style="29" customWidth="1"/>
    <col min="6772" max="6772" width="5" style="29" customWidth="1"/>
    <col min="6773" max="6773" width="6.88671875" style="29" customWidth="1"/>
    <col min="6774" max="6774" width="6.5546875" style="29" customWidth="1"/>
    <col min="6775" max="6775" width="5.5546875" style="29" customWidth="1"/>
    <col min="6776" max="6776" width="6.88671875" style="29" customWidth="1"/>
    <col min="6777" max="6777" width="6.5546875" style="29" customWidth="1"/>
    <col min="6778" max="6778" width="5.5546875" style="29" customWidth="1"/>
    <col min="6779" max="6779" width="11.33203125" style="29" customWidth="1"/>
    <col min="6780" max="6784" width="9.5546875" style="29" customWidth="1"/>
    <col min="6785" max="7015" width="9.109375" style="29"/>
    <col min="7016" max="7016" width="3" style="29" customWidth="1"/>
    <col min="7017" max="7019" width="3.109375" style="29" customWidth="1"/>
    <col min="7020" max="7020" width="4.33203125" style="29" customWidth="1"/>
    <col min="7021" max="7021" width="10.5546875" style="29" bestFit="1" customWidth="1"/>
    <col min="7022" max="7022" width="12.5546875" style="29" customWidth="1"/>
    <col min="7023" max="7023" width="10.109375" style="29" customWidth="1"/>
    <col min="7024" max="7024" width="5" style="29" bestFit="1" customWidth="1"/>
    <col min="7025" max="7025" width="4.33203125" style="29" customWidth="1"/>
    <col min="7026" max="7026" width="9" style="29" customWidth="1"/>
    <col min="7027" max="7027" width="4.44140625" style="29" customWidth="1"/>
    <col min="7028" max="7028" width="5" style="29" customWidth="1"/>
    <col min="7029" max="7029" width="6.88671875" style="29" customWidth="1"/>
    <col min="7030" max="7030" width="6.5546875" style="29" customWidth="1"/>
    <col min="7031" max="7031" width="5.5546875" style="29" customWidth="1"/>
    <col min="7032" max="7032" width="6.88671875" style="29" customWidth="1"/>
    <col min="7033" max="7033" width="6.5546875" style="29" customWidth="1"/>
    <col min="7034" max="7034" width="5.5546875" style="29" customWidth="1"/>
    <col min="7035" max="7035" width="11.33203125" style="29" customWidth="1"/>
    <col min="7036" max="7040" width="9.5546875" style="29" customWidth="1"/>
    <col min="7041" max="7271" width="9.109375" style="29"/>
    <col min="7272" max="7272" width="3" style="29" customWidth="1"/>
    <col min="7273" max="7275" width="3.109375" style="29" customWidth="1"/>
    <col min="7276" max="7276" width="4.33203125" style="29" customWidth="1"/>
    <col min="7277" max="7277" width="10.5546875" style="29" bestFit="1" customWidth="1"/>
    <col min="7278" max="7278" width="12.5546875" style="29" customWidth="1"/>
    <col min="7279" max="7279" width="10.109375" style="29" customWidth="1"/>
    <col min="7280" max="7280" width="5" style="29" bestFit="1" customWidth="1"/>
    <col min="7281" max="7281" width="4.33203125" style="29" customWidth="1"/>
    <col min="7282" max="7282" width="9" style="29" customWidth="1"/>
    <col min="7283" max="7283" width="4.44140625" style="29" customWidth="1"/>
    <col min="7284" max="7284" width="5" style="29" customWidth="1"/>
    <col min="7285" max="7285" width="6.88671875" style="29" customWidth="1"/>
    <col min="7286" max="7286" width="6.5546875" style="29" customWidth="1"/>
    <col min="7287" max="7287" width="5.5546875" style="29" customWidth="1"/>
    <col min="7288" max="7288" width="6.88671875" style="29" customWidth="1"/>
    <col min="7289" max="7289" width="6.5546875" style="29" customWidth="1"/>
    <col min="7290" max="7290" width="5.5546875" style="29" customWidth="1"/>
    <col min="7291" max="7291" width="11.33203125" style="29" customWidth="1"/>
    <col min="7292" max="7296" width="9.5546875" style="29" customWidth="1"/>
    <col min="7297" max="7527" width="9.109375" style="29"/>
    <col min="7528" max="7528" width="3" style="29" customWidth="1"/>
    <col min="7529" max="7531" width="3.109375" style="29" customWidth="1"/>
    <col min="7532" max="7532" width="4.33203125" style="29" customWidth="1"/>
    <col min="7533" max="7533" width="10.5546875" style="29" bestFit="1" customWidth="1"/>
    <col min="7534" max="7534" width="12.5546875" style="29" customWidth="1"/>
    <col min="7535" max="7535" width="10.109375" style="29" customWidth="1"/>
    <col min="7536" max="7536" width="5" style="29" bestFit="1" customWidth="1"/>
    <col min="7537" max="7537" width="4.33203125" style="29" customWidth="1"/>
    <col min="7538" max="7538" width="9" style="29" customWidth="1"/>
    <col min="7539" max="7539" width="4.44140625" style="29" customWidth="1"/>
    <col min="7540" max="7540" width="5" style="29" customWidth="1"/>
    <col min="7541" max="7541" width="6.88671875" style="29" customWidth="1"/>
    <col min="7542" max="7542" width="6.5546875" style="29" customWidth="1"/>
    <col min="7543" max="7543" width="5.5546875" style="29" customWidth="1"/>
    <col min="7544" max="7544" width="6.88671875" style="29" customWidth="1"/>
    <col min="7545" max="7545" width="6.5546875" style="29" customWidth="1"/>
    <col min="7546" max="7546" width="5.5546875" style="29" customWidth="1"/>
    <col min="7547" max="7547" width="11.33203125" style="29" customWidth="1"/>
    <col min="7548" max="7552" width="9.5546875" style="29" customWidth="1"/>
    <col min="7553" max="7783" width="9.109375" style="29"/>
    <col min="7784" max="7784" width="3" style="29" customWidth="1"/>
    <col min="7785" max="7787" width="3.109375" style="29" customWidth="1"/>
    <col min="7788" max="7788" width="4.33203125" style="29" customWidth="1"/>
    <col min="7789" max="7789" width="10.5546875" style="29" bestFit="1" customWidth="1"/>
    <col min="7790" max="7790" width="12.5546875" style="29" customWidth="1"/>
    <col min="7791" max="7791" width="10.109375" style="29" customWidth="1"/>
    <col min="7792" max="7792" width="5" style="29" bestFit="1" customWidth="1"/>
    <col min="7793" max="7793" width="4.33203125" style="29" customWidth="1"/>
    <col min="7794" max="7794" width="9" style="29" customWidth="1"/>
    <col min="7795" max="7795" width="4.44140625" style="29" customWidth="1"/>
    <col min="7796" max="7796" width="5" style="29" customWidth="1"/>
    <col min="7797" max="7797" width="6.88671875" style="29" customWidth="1"/>
    <col min="7798" max="7798" width="6.5546875" style="29" customWidth="1"/>
    <col min="7799" max="7799" width="5.5546875" style="29" customWidth="1"/>
    <col min="7800" max="7800" width="6.88671875" style="29" customWidth="1"/>
    <col min="7801" max="7801" width="6.5546875" style="29" customWidth="1"/>
    <col min="7802" max="7802" width="5.5546875" style="29" customWidth="1"/>
    <col min="7803" max="7803" width="11.33203125" style="29" customWidth="1"/>
    <col min="7804" max="7808" width="9.5546875" style="29" customWidth="1"/>
    <col min="7809" max="8039" width="9.109375" style="29"/>
    <col min="8040" max="8040" width="3" style="29" customWidth="1"/>
    <col min="8041" max="8043" width="3.109375" style="29" customWidth="1"/>
    <col min="8044" max="8044" width="4.33203125" style="29" customWidth="1"/>
    <col min="8045" max="8045" width="10.5546875" style="29" bestFit="1" customWidth="1"/>
    <col min="8046" max="8046" width="12.5546875" style="29" customWidth="1"/>
    <col min="8047" max="8047" width="10.109375" style="29" customWidth="1"/>
    <col min="8048" max="8048" width="5" style="29" bestFit="1" customWidth="1"/>
    <col min="8049" max="8049" width="4.33203125" style="29" customWidth="1"/>
    <col min="8050" max="8050" width="9" style="29" customWidth="1"/>
    <col min="8051" max="8051" width="4.44140625" style="29" customWidth="1"/>
    <col min="8052" max="8052" width="5" style="29" customWidth="1"/>
    <col min="8053" max="8053" width="6.88671875" style="29" customWidth="1"/>
    <col min="8054" max="8054" width="6.5546875" style="29" customWidth="1"/>
    <col min="8055" max="8055" width="5.5546875" style="29" customWidth="1"/>
    <col min="8056" max="8056" width="6.88671875" style="29" customWidth="1"/>
    <col min="8057" max="8057" width="6.5546875" style="29" customWidth="1"/>
    <col min="8058" max="8058" width="5.5546875" style="29" customWidth="1"/>
    <col min="8059" max="8059" width="11.33203125" style="29" customWidth="1"/>
    <col min="8060" max="8064" width="9.5546875" style="29" customWidth="1"/>
    <col min="8065" max="8295" width="9.109375" style="29"/>
    <col min="8296" max="8296" width="3" style="29" customWidth="1"/>
    <col min="8297" max="8299" width="3.109375" style="29" customWidth="1"/>
    <col min="8300" max="8300" width="4.33203125" style="29" customWidth="1"/>
    <col min="8301" max="8301" width="10.5546875" style="29" bestFit="1" customWidth="1"/>
    <col min="8302" max="8302" width="12.5546875" style="29" customWidth="1"/>
    <col min="8303" max="8303" width="10.109375" style="29" customWidth="1"/>
    <col min="8304" max="8304" width="5" style="29" bestFit="1" customWidth="1"/>
    <col min="8305" max="8305" width="4.33203125" style="29" customWidth="1"/>
    <col min="8306" max="8306" width="9" style="29" customWidth="1"/>
    <col min="8307" max="8307" width="4.44140625" style="29" customWidth="1"/>
    <col min="8308" max="8308" width="5" style="29" customWidth="1"/>
    <col min="8309" max="8309" width="6.88671875" style="29" customWidth="1"/>
    <col min="8310" max="8310" width="6.5546875" style="29" customWidth="1"/>
    <col min="8311" max="8311" width="5.5546875" style="29" customWidth="1"/>
    <col min="8312" max="8312" width="6.88671875" style="29" customWidth="1"/>
    <col min="8313" max="8313" width="6.5546875" style="29" customWidth="1"/>
    <col min="8314" max="8314" width="5.5546875" style="29" customWidth="1"/>
    <col min="8315" max="8315" width="11.33203125" style="29" customWidth="1"/>
    <col min="8316" max="8320" width="9.5546875" style="29" customWidth="1"/>
    <col min="8321" max="8551" width="9.109375" style="29"/>
    <col min="8552" max="8552" width="3" style="29" customWidth="1"/>
    <col min="8553" max="8555" width="3.109375" style="29" customWidth="1"/>
    <col min="8556" max="8556" width="4.33203125" style="29" customWidth="1"/>
    <col min="8557" max="8557" width="10.5546875" style="29" bestFit="1" customWidth="1"/>
    <col min="8558" max="8558" width="12.5546875" style="29" customWidth="1"/>
    <col min="8559" max="8559" width="10.109375" style="29" customWidth="1"/>
    <col min="8560" max="8560" width="5" style="29" bestFit="1" customWidth="1"/>
    <col min="8561" max="8561" width="4.33203125" style="29" customWidth="1"/>
    <col min="8562" max="8562" width="9" style="29" customWidth="1"/>
    <col min="8563" max="8563" width="4.44140625" style="29" customWidth="1"/>
    <col min="8564" max="8564" width="5" style="29" customWidth="1"/>
    <col min="8565" max="8565" width="6.88671875" style="29" customWidth="1"/>
    <col min="8566" max="8566" width="6.5546875" style="29" customWidth="1"/>
    <col min="8567" max="8567" width="5.5546875" style="29" customWidth="1"/>
    <col min="8568" max="8568" width="6.88671875" style="29" customWidth="1"/>
    <col min="8569" max="8569" width="6.5546875" style="29" customWidth="1"/>
    <col min="8570" max="8570" width="5.5546875" style="29" customWidth="1"/>
    <col min="8571" max="8571" width="11.33203125" style="29" customWidth="1"/>
    <col min="8572" max="8576" width="9.5546875" style="29" customWidth="1"/>
    <col min="8577" max="8807" width="9.109375" style="29"/>
    <col min="8808" max="8808" width="3" style="29" customWidth="1"/>
    <col min="8809" max="8811" width="3.109375" style="29" customWidth="1"/>
    <col min="8812" max="8812" width="4.33203125" style="29" customWidth="1"/>
    <col min="8813" max="8813" width="10.5546875" style="29" bestFit="1" customWidth="1"/>
    <col min="8814" max="8814" width="12.5546875" style="29" customWidth="1"/>
    <col min="8815" max="8815" width="10.109375" style="29" customWidth="1"/>
    <col min="8816" max="8816" width="5" style="29" bestFit="1" customWidth="1"/>
    <col min="8817" max="8817" width="4.33203125" style="29" customWidth="1"/>
    <col min="8818" max="8818" width="9" style="29" customWidth="1"/>
    <col min="8819" max="8819" width="4.44140625" style="29" customWidth="1"/>
    <col min="8820" max="8820" width="5" style="29" customWidth="1"/>
    <col min="8821" max="8821" width="6.88671875" style="29" customWidth="1"/>
    <col min="8822" max="8822" width="6.5546875" style="29" customWidth="1"/>
    <col min="8823" max="8823" width="5.5546875" style="29" customWidth="1"/>
    <col min="8824" max="8824" width="6.88671875" style="29" customWidth="1"/>
    <col min="8825" max="8825" width="6.5546875" style="29" customWidth="1"/>
    <col min="8826" max="8826" width="5.5546875" style="29" customWidth="1"/>
    <col min="8827" max="8827" width="11.33203125" style="29" customWidth="1"/>
    <col min="8828" max="8832" width="9.5546875" style="29" customWidth="1"/>
    <col min="8833" max="9063" width="9.109375" style="29"/>
    <col min="9064" max="9064" width="3" style="29" customWidth="1"/>
    <col min="9065" max="9067" width="3.109375" style="29" customWidth="1"/>
    <col min="9068" max="9068" width="4.33203125" style="29" customWidth="1"/>
    <col min="9069" max="9069" width="10.5546875" style="29" bestFit="1" customWidth="1"/>
    <col min="9070" max="9070" width="12.5546875" style="29" customWidth="1"/>
    <col min="9071" max="9071" width="10.109375" style="29" customWidth="1"/>
    <col min="9072" max="9072" width="5" style="29" bestFit="1" customWidth="1"/>
    <col min="9073" max="9073" width="4.33203125" style="29" customWidth="1"/>
    <col min="9074" max="9074" width="9" style="29" customWidth="1"/>
    <col min="9075" max="9075" width="4.44140625" style="29" customWidth="1"/>
    <col min="9076" max="9076" width="5" style="29" customWidth="1"/>
    <col min="9077" max="9077" width="6.88671875" style="29" customWidth="1"/>
    <col min="9078" max="9078" width="6.5546875" style="29" customWidth="1"/>
    <col min="9079" max="9079" width="5.5546875" style="29" customWidth="1"/>
    <col min="9080" max="9080" width="6.88671875" style="29" customWidth="1"/>
    <col min="9081" max="9081" width="6.5546875" style="29" customWidth="1"/>
    <col min="9082" max="9082" width="5.5546875" style="29" customWidth="1"/>
    <col min="9083" max="9083" width="11.33203125" style="29" customWidth="1"/>
    <col min="9084" max="9088" width="9.5546875" style="29" customWidth="1"/>
    <col min="9089" max="9319" width="9.109375" style="29"/>
    <col min="9320" max="9320" width="3" style="29" customWidth="1"/>
    <col min="9321" max="9323" width="3.109375" style="29" customWidth="1"/>
    <col min="9324" max="9324" width="4.33203125" style="29" customWidth="1"/>
    <col min="9325" max="9325" width="10.5546875" style="29" bestFit="1" customWidth="1"/>
    <col min="9326" max="9326" width="12.5546875" style="29" customWidth="1"/>
    <col min="9327" max="9327" width="10.109375" style="29" customWidth="1"/>
    <col min="9328" max="9328" width="5" style="29" bestFit="1" customWidth="1"/>
    <col min="9329" max="9329" width="4.33203125" style="29" customWidth="1"/>
    <col min="9330" max="9330" width="9" style="29" customWidth="1"/>
    <col min="9331" max="9331" width="4.44140625" style="29" customWidth="1"/>
    <col min="9332" max="9332" width="5" style="29" customWidth="1"/>
    <col min="9333" max="9333" width="6.88671875" style="29" customWidth="1"/>
    <col min="9334" max="9334" width="6.5546875" style="29" customWidth="1"/>
    <col min="9335" max="9335" width="5.5546875" style="29" customWidth="1"/>
    <col min="9336" max="9336" width="6.88671875" style="29" customWidth="1"/>
    <col min="9337" max="9337" width="6.5546875" style="29" customWidth="1"/>
    <col min="9338" max="9338" width="5.5546875" style="29" customWidth="1"/>
    <col min="9339" max="9339" width="11.33203125" style="29" customWidth="1"/>
    <col min="9340" max="9344" width="9.5546875" style="29" customWidth="1"/>
    <col min="9345" max="9575" width="9.109375" style="29"/>
    <col min="9576" max="9576" width="3" style="29" customWidth="1"/>
    <col min="9577" max="9579" width="3.109375" style="29" customWidth="1"/>
    <col min="9580" max="9580" width="4.33203125" style="29" customWidth="1"/>
    <col min="9581" max="9581" width="10.5546875" style="29" bestFit="1" customWidth="1"/>
    <col min="9582" max="9582" width="12.5546875" style="29" customWidth="1"/>
    <col min="9583" max="9583" width="10.109375" style="29" customWidth="1"/>
    <col min="9584" max="9584" width="5" style="29" bestFit="1" customWidth="1"/>
    <col min="9585" max="9585" width="4.33203125" style="29" customWidth="1"/>
    <col min="9586" max="9586" width="9" style="29" customWidth="1"/>
    <col min="9587" max="9587" width="4.44140625" style="29" customWidth="1"/>
    <col min="9588" max="9588" width="5" style="29" customWidth="1"/>
    <col min="9589" max="9589" width="6.88671875" style="29" customWidth="1"/>
    <col min="9590" max="9590" width="6.5546875" style="29" customWidth="1"/>
    <col min="9591" max="9591" width="5.5546875" style="29" customWidth="1"/>
    <col min="9592" max="9592" width="6.88671875" style="29" customWidth="1"/>
    <col min="9593" max="9593" width="6.5546875" style="29" customWidth="1"/>
    <col min="9594" max="9594" width="5.5546875" style="29" customWidth="1"/>
    <col min="9595" max="9595" width="11.33203125" style="29" customWidth="1"/>
    <col min="9596" max="9600" width="9.5546875" style="29" customWidth="1"/>
    <col min="9601" max="9831" width="9.109375" style="29"/>
    <col min="9832" max="9832" width="3" style="29" customWidth="1"/>
    <col min="9833" max="9835" width="3.109375" style="29" customWidth="1"/>
    <col min="9836" max="9836" width="4.33203125" style="29" customWidth="1"/>
    <col min="9837" max="9837" width="10.5546875" style="29" bestFit="1" customWidth="1"/>
    <col min="9838" max="9838" width="12.5546875" style="29" customWidth="1"/>
    <col min="9839" max="9839" width="10.109375" style="29" customWidth="1"/>
    <col min="9840" max="9840" width="5" style="29" bestFit="1" customWidth="1"/>
    <col min="9841" max="9841" width="4.33203125" style="29" customWidth="1"/>
    <col min="9842" max="9842" width="9" style="29" customWidth="1"/>
    <col min="9843" max="9843" width="4.44140625" style="29" customWidth="1"/>
    <col min="9844" max="9844" width="5" style="29" customWidth="1"/>
    <col min="9845" max="9845" width="6.88671875" style="29" customWidth="1"/>
    <col min="9846" max="9846" width="6.5546875" style="29" customWidth="1"/>
    <col min="9847" max="9847" width="5.5546875" style="29" customWidth="1"/>
    <col min="9848" max="9848" width="6.88671875" style="29" customWidth="1"/>
    <col min="9849" max="9849" width="6.5546875" style="29" customWidth="1"/>
    <col min="9850" max="9850" width="5.5546875" style="29" customWidth="1"/>
    <col min="9851" max="9851" width="11.33203125" style="29" customWidth="1"/>
    <col min="9852" max="9856" width="9.5546875" style="29" customWidth="1"/>
    <col min="9857" max="10087" width="9.109375" style="29"/>
    <col min="10088" max="10088" width="3" style="29" customWidth="1"/>
    <col min="10089" max="10091" width="3.109375" style="29" customWidth="1"/>
    <col min="10092" max="10092" width="4.33203125" style="29" customWidth="1"/>
    <col min="10093" max="10093" width="10.5546875" style="29" bestFit="1" customWidth="1"/>
    <col min="10094" max="10094" width="12.5546875" style="29" customWidth="1"/>
    <col min="10095" max="10095" width="10.109375" style="29" customWidth="1"/>
    <col min="10096" max="10096" width="5" style="29" bestFit="1" customWidth="1"/>
    <col min="10097" max="10097" width="4.33203125" style="29" customWidth="1"/>
    <col min="10098" max="10098" width="9" style="29" customWidth="1"/>
    <col min="10099" max="10099" width="4.44140625" style="29" customWidth="1"/>
    <col min="10100" max="10100" width="5" style="29" customWidth="1"/>
    <col min="10101" max="10101" width="6.88671875" style="29" customWidth="1"/>
    <col min="10102" max="10102" width="6.5546875" style="29" customWidth="1"/>
    <col min="10103" max="10103" width="5.5546875" style="29" customWidth="1"/>
    <col min="10104" max="10104" width="6.88671875" style="29" customWidth="1"/>
    <col min="10105" max="10105" width="6.5546875" style="29" customWidth="1"/>
    <col min="10106" max="10106" width="5.5546875" style="29" customWidth="1"/>
    <col min="10107" max="10107" width="11.33203125" style="29" customWidth="1"/>
    <col min="10108" max="10112" width="9.5546875" style="29" customWidth="1"/>
    <col min="10113" max="10343" width="9.109375" style="29"/>
    <col min="10344" max="10344" width="3" style="29" customWidth="1"/>
    <col min="10345" max="10347" width="3.109375" style="29" customWidth="1"/>
    <col min="10348" max="10348" width="4.33203125" style="29" customWidth="1"/>
    <col min="10349" max="10349" width="10.5546875" style="29" bestFit="1" customWidth="1"/>
    <col min="10350" max="10350" width="12.5546875" style="29" customWidth="1"/>
    <col min="10351" max="10351" width="10.109375" style="29" customWidth="1"/>
    <col min="10352" max="10352" width="5" style="29" bestFit="1" customWidth="1"/>
    <col min="10353" max="10353" width="4.33203125" style="29" customWidth="1"/>
    <col min="10354" max="10354" width="9" style="29" customWidth="1"/>
    <col min="10355" max="10355" width="4.44140625" style="29" customWidth="1"/>
    <col min="10356" max="10356" width="5" style="29" customWidth="1"/>
    <col min="10357" max="10357" width="6.88671875" style="29" customWidth="1"/>
    <col min="10358" max="10358" width="6.5546875" style="29" customWidth="1"/>
    <col min="10359" max="10359" width="5.5546875" style="29" customWidth="1"/>
    <col min="10360" max="10360" width="6.88671875" style="29" customWidth="1"/>
    <col min="10361" max="10361" width="6.5546875" style="29" customWidth="1"/>
    <col min="10362" max="10362" width="5.5546875" style="29" customWidth="1"/>
    <col min="10363" max="10363" width="11.33203125" style="29" customWidth="1"/>
    <col min="10364" max="10368" width="9.5546875" style="29" customWidth="1"/>
    <col min="10369" max="10599" width="9.109375" style="29"/>
    <col min="10600" max="10600" width="3" style="29" customWidth="1"/>
    <col min="10601" max="10603" width="3.109375" style="29" customWidth="1"/>
    <col min="10604" max="10604" width="4.33203125" style="29" customWidth="1"/>
    <col min="10605" max="10605" width="10.5546875" style="29" bestFit="1" customWidth="1"/>
    <col min="10606" max="10606" width="12.5546875" style="29" customWidth="1"/>
    <col min="10607" max="10607" width="10.109375" style="29" customWidth="1"/>
    <col min="10608" max="10608" width="5" style="29" bestFit="1" customWidth="1"/>
    <col min="10609" max="10609" width="4.33203125" style="29" customWidth="1"/>
    <col min="10610" max="10610" width="9" style="29" customWidth="1"/>
    <col min="10611" max="10611" width="4.44140625" style="29" customWidth="1"/>
    <col min="10612" max="10612" width="5" style="29" customWidth="1"/>
    <col min="10613" max="10613" width="6.88671875" style="29" customWidth="1"/>
    <col min="10614" max="10614" width="6.5546875" style="29" customWidth="1"/>
    <col min="10615" max="10615" width="5.5546875" style="29" customWidth="1"/>
    <col min="10616" max="10616" width="6.88671875" style="29" customWidth="1"/>
    <col min="10617" max="10617" width="6.5546875" style="29" customWidth="1"/>
    <col min="10618" max="10618" width="5.5546875" style="29" customWidth="1"/>
    <col min="10619" max="10619" width="11.33203125" style="29" customWidth="1"/>
    <col min="10620" max="10624" width="9.5546875" style="29" customWidth="1"/>
    <col min="10625" max="10855" width="9.109375" style="29"/>
    <col min="10856" max="10856" width="3" style="29" customWidth="1"/>
    <col min="10857" max="10859" width="3.109375" style="29" customWidth="1"/>
    <col min="10860" max="10860" width="4.33203125" style="29" customWidth="1"/>
    <col min="10861" max="10861" width="10.5546875" style="29" bestFit="1" customWidth="1"/>
    <col min="10862" max="10862" width="12.5546875" style="29" customWidth="1"/>
    <col min="10863" max="10863" width="10.109375" style="29" customWidth="1"/>
    <col min="10864" max="10864" width="5" style="29" bestFit="1" customWidth="1"/>
    <col min="10865" max="10865" width="4.33203125" style="29" customWidth="1"/>
    <col min="10866" max="10866" width="9" style="29" customWidth="1"/>
    <col min="10867" max="10867" width="4.44140625" style="29" customWidth="1"/>
    <col min="10868" max="10868" width="5" style="29" customWidth="1"/>
    <col min="10869" max="10869" width="6.88671875" style="29" customWidth="1"/>
    <col min="10870" max="10870" width="6.5546875" style="29" customWidth="1"/>
    <col min="10871" max="10871" width="5.5546875" style="29" customWidth="1"/>
    <col min="10872" max="10872" width="6.88671875" style="29" customWidth="1"/>
    <col min="10873" max="10873" width="6.5546875" style="29" customWidth="1"/>
    <col min="10874" max="10874" width="5.5546875" style="29" customWidth="1"/>
    <col min="10875" max="10875" width="11.33203125" style="29" customWidth="1"/>
    <col min="10876" max="10880" width="9.5546875" style="29" customWidth="1"/>
    <col min="10881" max="11111" width="9.109375" style="29"/>
    <col min="11112" max="11112" width="3" style="29" customWidth="1"/>
    <col min="11113" max="11115" width="3.109375" style="29" customWidth="1"/>
    <col min="11116" max="11116" width="4.33203125" style="29" customWidth="1"/>
    <col min="11117" max="11117" width="10.5546875" style="29" bestFit="1" customWidth="1"/>
    <col min="11118" max="11118" width="12.5546875" style="29" customWidth="1"/>
    <col min="11119" max="11119" width="10.109375" style="29" customWidth="1"/>
    <col min="11120" max="11120" width="5" style="29" bestFit="1" customWidth="1"/>
    <col min="11121" max="11121" width="4.33203125" style="29" customWidth="1"/>
    <col min="11122" max="11122" width="9" style="29" customWidth="1"/>
    <col min="11123" max="11123" width="4.44140625" style="29" customWidth="1"/>
    <col min="11124" max="11124" width="5" style="29" customWidth="1"/>
    <col min="11125" max="11125" width="6.88671875" style="29" customWidth="1"/>
    <col min="11126" max="11126" width="6.5546875" style="29" customWidth="1"/>
    <col min="11127" max="11127" width="5.5546875" style="29" customWidth="1"/>
    <col min="11128" max="11128" width="6.88671875" style="29" customWidth="1"/>
    <col min="11129" max="11129" width="6.5546875" style="29" customWidth="1"/>
    <col min="11130" max="11130" width="5.5546875" style="29" customWidth="1"/>
    <col min="11131" max="11131" width="11.33203125" style="29" customWidth="1"/>
    <col min="11132" max="11136" width="9.5546875" style="29" customWidth="1"/>
    <col min="11137" max="11367" width="9.109375" style="29"/>
    <col min="11368" max="11368" width="3" style="29" customWidth="1"/>
    <col min="11369" max="11371" width="3.109375" style="29" customWidth="1"/>
    <col min="11372" max="11372" width="4.33203125" style="29" customWidth="1"/>
    <col min="11373" max="11373" width="10.5546875" style="29" bestFit="1" customWidth="1"/>
    <col min="11374" max="11374" width="12.5546875" style="29" customWidth="1"/>
    <col min="11375" max="11375" width="10.109375" style="29" customWidth="1"/>
    <col min="11376" max="11376" width="5" style="29" bestFit="1" customWidth="1"/>
    <col min="11377" max="11377" width="4.33203125" style="29" customWidth="1"/>
    <col min="11378" max="11378" width="9" style="29" customWidth="1"/>
    <col min="11379" max="11379" width="4.44140625" style="29" customWidth="1"/>
    <col min="11380" max="11380" width="5" style="29" customWidth="1"/>
    <col min="11381" max="11381" width="6.88671875" style="29" customWidth="1"/>
    <col min="11382" max="11382" width="6.5546875" style="29" customWidth="1"/>
    <col min="11383" max="11383" width="5.5546875" style="29" customWidth="1"/>
    <col min="11384" max="11384" width="6.88671875" style="29" customWidth="1"/>
    <col min="11385" max="11385" width="6.5546875" style="29" customWidth="1"/>
    <col min="11386" max="11386" width="5.5546875" style="29" customWidth="1"/>
    <col min="11387" max="11387" width="11.33203125" style="29" customWidth="1"/>
    <col min="11388" max="11392" width="9.5546875" style="29" customWidth="1"/>
    <col min="11393" max="11623" width="9.109375" style="29"/>
    <col min="11624" max="11624" width="3" style="29" customWidth="1"/>
    <col min="11625" max="11627" width="3.109375" style="29" customWidth="1"/>
    <col min="11628" max="11628" width="4.33203125" style="29" customWidth="1"/>
    <col min="11629" max="11629" width="10.5546875" style="29" bestFit="1" customWidth="1"/>
    <col min="11630" max="11630" width="12.5546875" style="29" customWidth="1"/>
    <col min="11631" max="11631" width="10.109375" style="29" customWidth="1"/>
    <col min="11632" max="11632" width="5" style="29" bestFit="1" customWidth="1"/>
    <col min="11633" max="11633" width="4.33203125" style="29" customWidth="1"/>
    <col min="11634" max="11634" width="9" style="29" customWidth="1"/>
    <col min="11635" max="11635" width="4.44140625" style="29" customWidth="1"/>
    <col min="11636" max="11636" width="5" style="29" customWidth="1"/>
    <col min="11637" max="11637" width="6.88671875" style="29" customWidth="1"/>
    <col min="11638" max="11638" width="6.5546875" style="29" customWidth="1"/>
    <col min="11639" max="11639" width="5.5546875" style="29" customWidth="1"/>
    <col min="11640" max="11640" width="6.88671875" style="29" customWidth="1"/>
    <col min="11641" max="11641" width="6.5546875" style="29" customWidth="1"/>
    <col min="11642" max="11642" width="5.5546875" style="29" customWidth="1"/>
    <col min="11643" max="11643" width="11.33203125" style="29" customWidth="1"/>
    <col min="11644" max="11648" width="9.5546875" style="29" customWidth="1"/>
    <col min="11649" max="11879" width="9.109375" style="29"/>
    <col min="11880" max="11880" width="3" style="29" customWidth="1"/>
    <col min="11881" max="11883" width="3.109375" style="29" customWidth="1"/>
    <col min="11884" max="11884" width="4.33203125" style="29" customWidth="1"/>
    <col min="11885" max="11885" width="10.5546875" style="29" bestFit="1" customWidth="1"/>
    <col min="11886" max="11886" width="12.5546875" style="29" customWidth="1"/>
    <col min="11887" max="11887" width="10.109375" style="29" customWidth="1"/>
    <col min="11888" max="11888" width="5" style="29" bestFit="1" customWidth="1"/>
    <col min="11889" max="11889" width="4.33203125" style="29" customWidth="1"/>
    <col min="11890" max="11890" width="9" style="29" customWidth="1"/>
    <col min="11891" max="11891" width="4.44140625" style="29" customWidth="1"/>
    <col min="11892" max="11892" width="5" style="29" customWidth="1"/>
    <col min="11893" max="11893" width="6.88671875" style="29" customWidth="1"/>
    <col min="11894" max="11894" width="6.5546875" style="29" customWidth="1"/>
    <col min="11895" max="11895" width="5.5546875" style="29" customWidth="1"/>
    <col min="11896" max="11896" width="6.88671875" style="29" customWidth="1"/>
    <col min="11897" max="11897" width="6.5546875" style="29" customWidth="1"/>
    <col min="11898" max="11898" width="5.5546875" style="29" customWidth="1"/>
    <col min="11899" max="11899" width="11.33203125" style="29" customWidth="1"/>
    <col min="11900" max="11904" width="9.5546875" style="29" customWidth="1"/>
    <col min="11905" max="12135" width="9.109375" style="29"/>
    <col min="12136" max="12136" width="3" style="29" customWidth="1"/>
    <col min="12137" max="12139" width="3.109375" style="29" customWidth="1"/>
    <col min="12140" max="12140" width="4.33203125" style="29" customWidth="1"/>
    <col min="12141" max="12141" width="10.5546875" style="29" bestFit="1" customWidth="1"/>
    <col min="12142" max="12142" width="12.5546875" style="29" customWidth="1"/>
    <col min="12143" max="12143" width="10.109375" style="29" customWidth="1"/>
    <col min="12144" max="12144" width="5" style="29" bestFit="1" customWidth="1"/>
    <col min="12145" max="12145" width="4.33203125" style="29" customWidth="1"/>
    <col min="12146" max="12146" width="9" style="29" customWidth="1"/>
    <col min="12147" max="12147" width="4.44140625" style="29" customWidth="1"/>
    <col min="12148" max="12148" width="5" style="29" customWidth="1"/>
    <col min="12149" max="12149" width="6.88671875" style="29" customWidth="1"/>
    <col min="12150" max="12150" width="6.5546875" style="29" customWidth="1"/>
    <col min="12151" max="12151" width="5.5546875" style="29" customWidth="1"/>
    <col min="12152" max="12152" width="6.88671875" style="29" customWidth="1"/>
    <col min="12153" max="12153" width="6.5546875" style="29" customWidth="1"/>
    <col min="12154" max="12154" width="5.5546875" style="29" customWidth="1"/>
    <col min="12155" max="12155" width="11.33203125" style="29" customWidth="1"/>
    <col min="12156" max="12160" width="9.5546875" style="29" customWidth="1"/>
    <col min="12161" max="12391" width="9.109375" style="29"/>
    <col min="12392" max="12392" width="3" style="29" customWidth="1"/>
    <col min="12393" max="12395" width="3.109375" style="29" customWidth="1"/>
    <col min="12396" max="12396" width="4.33203125" style="29" customWidth="1"/>
    <col min="12397" max="12397" width="10.5546875" style="29" bestFit="1" customWidth="1"/>
    <col min="12398" max="12398" width="12.5546875" style="29" customWidth="1"/>
    <col min="12399" max="12399" width="10.109375" style="29" customWidth="1"/>
    <col min="12400" max="12400" width="5" style="29" bestFit="1" customWidth="1"/>
    <col min="12401" max="12401" width="4.33203125" style="29" customWidth="1"/>
    <col min="12402" max="12402" width="9" style="29" customWidth="1"/>
    <col min="12403" max="12403" width="4.44140625" style="29" customWidth="1"/>
    <col min="12404" max="12404" width="5" style="29" customWidth="1"/>
    <col min="12405" max="12405" width="6.88671875" style="29" customWidth="1"/>
    <col min="12406" max="12406" width="6.5546875" style="29" customWidth="1"/>
    <col min="12407" max="12407" width="5.5546875" style="29" customWidth="1"/>
    <col min="12408" max="12408" width="6.88671875" style="29" customWidth="1"/>
    <col min="12409" max="12409" width="6.5546875" style="29" customWidth="1"/>
    <col min="12410" max="12410" width="5.5546875" style="29" customWidth="1"/>
    <col min="12411" max="12411" width="11.33203125" style="29" customWidth="1"/>
    <col min="12412" max="12416" width="9.5546875" style="29" customWidth="1"/>
    <col min="12417" max="12647" width="9.109375" style="29"/>
    <col min="12648" max="12648" width="3" style="29" customWidth="1"/>
    <col min="12649" max="12651" width="3.109375" style="29" customWidth="1"/>
    <col min="12652" max="12652" width="4.33203125" style="29" customWidth="1"/>
    <col min="12653" max="12653" width="10.5546875" style="29" bestFit="1" customWidth="1"/>
    <col min="12654" max="12654" width="12.5546875" style="29" customWidth="1"/>
    <col min="12655" max="12655" width="10.109375" style="29" customWidth="1"/>
    <col min="12656" max="12656" width="5" style="29" bestFit="1" customWidth="1"/>
    <col min="12657" max="12657" width="4.33203125" style="29" customWidth="1"/>
    <col min="12658" max="12658" width="9" style="29" customWidth="1"/>
    <col min="12659" max="12659" width="4.44140625" style="29" customWidth="1"/>
    <col min="12660" max="12660" width="5" style="29" customWidth="1"/>
    <col min="12661" max="12661" width="6.88671875" style="29" customWidth="1"/>
    <col min="12662" max="12662" width="6.5546875" style="29" customWidth="1"/>
    <col min="12663" max="12663" width="5.5546875" style="29" customWidth="1"/>
    <col min="12664" max="12664" width="6.88671875" style="29" customWidth="1"/>
    <col min="12665" max="12665" width="6.5546875" style="29" customWidth="1"/>
    <col min="12666" max="12666" width="5.5546875" style="29" customWidth="1"/>
    <col min="12667" max="12667" width="11.33203125" style="29" customWidth="1"/>
    <col min="12668" max="12672" width="9.5546875" style="29" customWidth="1"/>
    <col min="12673" max="12903" width="9.109375" style="29"/>
    <col min="12904" max="12904" width="3" style="29" customWidth="1"/>
    <col min="12905" max="12907" width="3.109375" style="29" customWidth="1"/>
    <col min="12908" max="12908" width="4.33203125" style="29" customWidth="1"/>
    <col min="12909" max="12909" width="10.5546875" style="29" bestFit="1" customWidth="1"/>
    <col min="12910" max="12910" width="12.5546875" style="29" customWidth="1"/>
    <col min="12911" max="12911" width="10.109375" style="29" customWidth="1"/>
    <col min="12912" max="12912" width="5" style="29" bestFit="1" customWidth="1"/>
    <col min="12913" max="12913" width="4.33203125" style="29" customWidth="1"/>
    <col min="12914" max="12914" width="9" style="29" customWidth="1"/>
    <col min="12915" max="12915" width="4.44140625" style="29" customWidth="1"/>
    <col min="12916" max="12916" width="5" style="29" customWidth="1"/>
    <col min="12917" max="12917" width="6.88671875" style="29" customWidth="1"/>
    <col min="12918" max="12918" width="6.5546875" style="29" customWidth="1"/>
    <col min="12919" max="12919" width="5.5546875" style="29" customWidth="1"/>
    <col min="12920" max="12920" width="6.88671875" style="29" customWidth="1"/>
    <col min="12921" max="12921" width="6.5546875" style="29" customWidth="1"/>
    <col min="12922" max="12922" width="5.5546875" style="29" customWidth="1"/>
    <col min="12923" max="12923" width="11.33203125" style="29" customWidth="1"/>
    <col min="12924" max="12928" width="9.5546875" style="29" customWidth="1"/>
    <col min="12929" max="13159" width="9.109375" style="29"/>
    <col min="13160" max="13160" width="3" style="29" customWidth="1"/>
    <col min="13161" max="13163" width="3.109375" style="29" customWidth="1"/>
    <col min="13164" max="13164" width="4.33203125" style="29" customWidth="1"/>
    <col min="13165" max="13165" width="10.5546875" style="29" bestFit="1" customWidth="1"/>
    <col min="13166" max="13166" width="12.5546875" style="29" customWidth="1"/>
    <col min="13167" max="13167" width="10.109375" style="29" customWidth="1"/>
    <col min="13168" max="13168" width="5" style="29" bestFit="1" customWidth="1"/>
    <col min="13169" max="13169" width="4.33203125" style="29" customWidth="1"/>
    <col min="13170" max="13170" width="9" style="29" customWidth="1"/>
    <col min="13171" max="13171" width="4.44140625" style="29" customWidth="1"/>
    <col min="13172" max="13172" width="5" style="29" customWidth="1"/>
    <col min="13173" max="13173" width="6.88671875" style="29" customWidth="1"/>
    <col min="13174" max="13174" width="6.5546875" style="29" customWidth="1"/>
    <col min="13175" max="13175" width="5.5546875" style="29" customWidth="1"/>
    <col min="13176" max="13176" width="6.88671875" style="29" customWidth="1"/>
    <col min="13177" max="13177" width="6.5546875" style="29" customWidth="1"/>
    <col min="13178" max="13178" width="5.5546875" style="29" customWidth="1"/>
    <col min="13179" max="13179" width="11.33203125" style="29" customWidth="1"/>
    <col min="13180" max="13184" width="9.5546875" style="29" customWidth="1"/>
    <col min="13185" max="13415" width="9.109375" style="29"/>
    <col min="13416" max="13416" width="3" style="29" customWidth="1"/>
    <col min="13417" max="13419" width="3.109375" style="29" customWidth="1"/>
    <col min="13420" max="13420" width="4.33203125" style="29" customWidth="1"/>
    <col min="13421" max="13421" width="10.5546875" style="29" bestFit="1" customWidth="1"/>
    <col min="13422" max="13422" width="12.5546875" style="29" customWidth="1"/>
    <col min="13423" max="13423" width="10.109375" style="29" customWidth="1"/>
    <col min="13424" max="13424" width="5" style="29" bestFit="1" customWidth="1"/>
    <col min="13425" max="13425" width="4.33203125" style="29" customWidth="1"/>
    <col min="13426" max="13426" width="9" style="29" customWidth="1"/>
    <col min="13427" max="13427" width="4.44140625" style="29" customWidth="1"/>
    <col min="13428" max="13428" width="5" style="29" customWidth="1"/>
    <col min="13429" max="13429" width="6.88671875" style="29" customWidth="1"/>
    <col min="13430" max="13430" width="6.5546875" style="29" customWidth="1"/>
    <col min="13431" max="13431" width="5.5546875" style="29" customWidth="1"/>
    <col min="13432" max="13432" width="6.88671875" style="29" customWidth="1"/>
    <col min="13433" max="13433" width="6.5546875" style="29" customWidth="1"/>
    <col min="13434" max="13434" width="5.5546875" style="29" customWidth="1"/>
    <col min="13435" max="13435" width="11.33203125" style="29" customWidth="1"/>
    <col min="13436" max="13440" width="9.5546875" style="29" customWidth="1"/>
    <col min="13441" max="13671" width="9.109375" style="29"/>
    <col min="13672" max="13672" width="3" style="29" customWidth="1"/>
    <col min="13673" max="13675" width="3.109375" style="29" customWidth="1"/>
    <col min="13676" max="13676" width="4.33203125" style="29" customWidth="1"/>
    <col min="13677" max="13677" width="10.5546875" style="29" bestFit="1" customWidth="1"/>
    <col min="13678" max="13678" width="12.5546875" style="29" customWidth="1"/>
    <col min="13679" max="13679" width="10.109375" style="29" customWidth="1"/>
    <col min="13680" max="13680" width="5" style="29" bestFit="1" customWidth="1"/>
    <col min="13681" max="13681" width="4.33203125" style="29" customWidth="1"/>
    <col min="13682" max="13682" width="9" style="29" customWidth="1"/>
    <col min="13683" max="13683" width="4.44140625" style="29" customWidth="1"/>
    <col min="13684" max="13684" width="5" style="29" customWidth="1"/>
    <col min="13685" max="13685" width="6.88671875" style="29" customWidth="1"/>
    <col min="13686" max="13686" width="6.5546875" style="29" customWidth="1"/>
    <col min="13687" max="13687" width="5.5546875" style="29" customWidth="1"/>
    <col min="13688" max="13688" width="6.88671875" style="29" customWidth="1"/>
    <col min="13689" max="13689" width="6.5546875" style="29" customWidth="1"/>
    <col min="13690" max="13690" width="5.5546875" style="29" customWidth="1"/>
    <col min="13691" max="13691" width="11.33203125" style="29" customWidth="1"/>
    <col min="13692" max="13696" width="9.5546875" style="29" customWidth="1"/>
    <col min="13697" max="13927" width="9.109375" style="29"/>
    <col min="13928" max="13928" width="3" style="29" customWidth="1"/>
    <col min="13929" max="13931" width="3.109375" style="29" customWidth="1"/>
    <col min="13932" max="13932" width="4.33203125" style="29" customWidth="1"/>
    <col min="13933" max="13933" width="10.5546875" style="29" bestFit="1" customWidth="1"/>
    <col min="13934" max="13934" width="12.5546875" style="29" customWidth="1"/>
    <col min="13935" max="13935" width="10.109375" style="29" customWidth="1"/>
    <col min="13936" max="13936" width="5" style="29" bestFit="1" customWidth="1"/>
    <col min="13937" max="13937" width="4.33203125" style="29" customWidth="1"/>
    <col min="13938" max="13938" width="9" style="29" customWidth="1"/>
    <col min="13939" max="13939" width="4.44140625" style="29" customWidth="1"/>
    <col min="13940" max="13940" width="5" style="29" customWidth="1"/>
    <col min="13941" max="13941" width="6.88671875" style="29" customWidth="1"/>
    <col min="13942" max="13942" width="6.5546875" style="29" customWidth="1"/>
    <col min="13943" max="13943" width="5.5546875" style="29" customWidth="1"/>
    <col min="13944" max="13944" width="6.88671875" style="29" customWidth="1"/>
    <col min="13945" max="13945" width="6.5546875" style="29" customWidth="1"/>
    <col min="13946" max="13946" width="5.5546875" style="29" customWidth="1"/>
    <col min="13947" max="13947" width="11.33203125" style="29" customWidth="1"/>
    <col min="13948" max="13952" width="9.5546875" style="29" customWidth="1"/>
    <col min="13953" max="14183" width="9.109375" style="29"/>
    <col min="14184" max="14184" width="3" style="29" customWidth="1"/>
    <col min="14185" max="14187" width="3.109375" style="29" customWidth="1"/>
    <col min="14188" max="14188" width="4.33203125" style="29" customWidth="1"/>
    <col min="14189" max="14189" width="10.5546875" style="29" bestFit="1" customWidth="1"/>
    <col min="14190" max="14190" width="12.5546875" style="29" customWidth="1"/>
    <col min="14191" max="14191" width="10.109375" style="29" customWidth="1"/>
    <col min="14192" max="14192" width="5" style="29" bestFit="1" customWidth="1"/>
    <col min="14193" max="14193" width="4.33203125" style="29" customWidth="1"/>
    <col min="14194" max="14194" width="9" style="29" customWidth="1"/>
    <col min="14195" max="14195" width="4.44140625" style="29" customWidth="1"/>
    <col min="14196" max="14196" width="5" style="29" customWidth="1"/>
    <col min="14197" max="14197" width="6.88671875" style="29" customWidth="1"/>
    <col min="14198" max="14198" width="6.5546875" style="29" customWidth="1"/>
    <col min="14199" max="14199" width="5.5546875" style="29" customWidth="1"/>
    <col min="14200" max="14200" width="6.88671875" style="29" customWidth="1"/>
    <col min="14201" max="14201" width="6.5546875" style="29" customWidth="1"/>
    <col min="14202" max="14202" width="5.5546875" style="29" customWidth="1"/>
    <col min="14203" max="14203" width="11.33203125" style="29" customWidth="1"/>
    <col min="14204" max="14208" width="9.5546875" style="29" customWidth="1"/>
    <col min="14209" max="14439" width="9.109375" style="29"/>
    <col min="14440" max="14440" width="3" style="29" customWidth="1"/>
    <col min="14441" max="14443" width="3.109375" style="29" customWidth="1"/>
    <col min="14444" max="14444" width="4.33203125" style="29" customWidth="1"/>
    <col min="14445" max="14445" width="10.5546875" style="29" bestFit="1" customWidth="1"/>
    <col min="14446" max="14446" width="12.5546875" style="29" customWidth="1"/>
    <col min="14447" max="14447" width="10.109375" style="29" customWidth="1"/>
    <col min="14448" max="14448" width="5" style="29" bestFit="1" customWidth="1"/>
    <col min="14449" max="14449" width="4.33203125" style="29" customWidth="1"/>
    <col min="14450" max="14450" width="9" style="29" customWidth="1"/>
    <col min="14451" max="14451" width="4.44140625" style="29" customWidth="1"/>
    <col min="14452" max="14452" width="5" style="29" customWidth="1"/>
    <col min="14453" max="14453" width="6.88671875" style="29" customWidth="1"/>
    <col min="14454" max="14454" width="6.5546875" style="29" customWidth="1"/>
    <col min="14455" max="14455" width="5.5546875" style="29" customWidth="1"/>
    <col min="14456" max="14456" width="6.88671875" style="29" customWidth="1"/>
    <col min="14457" max="14457" width="6.5546875" style="29" customWidth="1"/>
    <col min="14458" max="14458" width="5.5546875" style="29" customWidth="1"/>
    <col min="14459" max="14459" width="11.33203125" style="29" customWidth="1"/>
    <col min="14460" max="14464" width="9.5546875" style="29" customWidth="1"/>
    <col min="14465" max="14695" width="9.109375" style="29"/>
    <col min="14696" max="14696" width="3" style="29" customWidth="1"/>
    <col min="14697" max="14699" width="3.109375" style="29" customWidth="1"/>
    <col min="14700" max="14700" width="4.33203125" style="29" customWidth="1"/>
    <col min="14701" max="14701" width="10.5546875" style="29" bestFit="1" customWidth="1"/>
    <col min="14702" max="14702" width="12.5546875" style="29" customWidth="1"/>
    <col min="14703" max="14703" width="10.109375" style="29" customWidth="1"/>
    <col min="14704" max="14704" width="5" style="29" bestFit="1" customWidth="1"/>
    <col min="14705" max="14705" width="4.33203125" style="29" customWidth="1"/>
    <col min="14706" max="14706" width="9" style="29" customWidth="1"/>
    <col min="14707" max="14707" width="4.44140625" style="29" customWidth="1"/>
    <col min="14708" max="14708" width="5" style="29" customWidth="1"/>
    <col min="14709" max="14709" width="6.88671875" style="29" customWidth="1"/>
    <col min="14710" max="14710" width="6.5546875" style="29" customWidth="1"/>
    <col min="14711" max="14711" width="5.5546875" style="29" customWidth="1"/>
    <col min="14712" max="14712" width="6.88671875" style="29" customWidth="1"/>
    <col min="14713" max="14713" width="6.5546875" style="29" customWidth="1"/>
    <col min="14714" max="14714" width="5.5546875" style="29" customWidth="1"/>
    <col min="14715" max="14715" width="11.33203125" style="29" customWidth="1"/>
    <col min="14716" max="14720" width="9.5546875" style="29" customWidth="1"/>
    <col min="14721" max="14951" width="9.109375" style="29"/>
    <col min="14952" max="14952" width="3" style="29" customWidth="1"/>
    <col min="14953" max="14955" width="3.109375" style="29" customWidth="1"/>
    <col min="14956" max="14956" width="4.33203125" style="29" customWidth="1"/>
    <col min="14957" max="14957" width="10.5546875" style="29" bestFit="1" customWidth="1"/>
    <col min="14958" max="14958" width="12.5546875" style="29" customWidth="1"/>
    <col min="14959" max="14959" width="10.109375" style="29" customWidth="1"/>
    <col min="14960" max="14960" width="5" style="29" bestFit="1" customWidth="1"/>
    <col min="14961" max="14961" width="4.33203125" style="29" customWidth="1"/>
    <col min="14962" max="14962" width="9" style="29" customWidth="1"/>
    <col min="14963" max="14963" width="4.44140625" style="29" customWidth="1"/>
    <col min="14964" max="14964" width="5" style="29" customWidth="1"/>
    <col min="14965" max="14965" width="6.88671875" style="29" customWidth="1"/>
    <col min="14966" max="14966" width="6.5546875" style="29" customWidth="1"/>
    <col min="14967" max="14967" width="5.5546875" style="29" customWidth="1"/>
    <col min="14968" max="14968" width="6.88671875" style="29" customWidth="1"/>
    <col min="14969" max="14969" width="6.5546875" style="29" customWidth="1"/>
    <col min="14970" max="14970" width="5.5546875" style="29" customWidth="1"/>
    <col min="14971" max="14971" width="11.33203125" style="29" customWidth="1"/>
    <col min="14972" max="14976" width="9.5546875" style="29" customWidth="1"/>
    <col min="14977" max="15207" width="9.109375" style="29"/>
    <col min="15208" max="15208" width="3" style="29" customWidth="1"/>
    <col min="15209" max="15211" width="3.109375" style="29" customWidth="1"/>
    <col min="15212" max="15212" width="4.33203125" style="29" customWidth="1"/>
    <col min="15213" max="15213" width="10.5546875" style="29" bestFit="1" customWidth="1"/>
    <col min="15214" max="15214" width="12.5546875" style="29" customWidth="1"/>
    <col min="15215" max="15215" width="10.109375" style="29" customWidth="1"/>
    <col min="15216" max="15216" width="5" style="29" bestFit="1" customWidth="1"/>
    <col min="15217" max="15217" width="4.33203125" style="29" customWidth="1"/>
    <col min="15218" max="15218" width="9" style="29" customWidth="1"/>
    <col min="15219" max="15219" width="4.44140625" style="29" customWidth="1"/>
    <col min="15220" max="15220" width="5" style="29" customWidth="1"/>
    <col min="15221" max="15221" width="6.88671875" style="29" customWidth="1"/>
    <col min="15222" max="15222" width="6.5546875" style="29" customWidth="1"/>
    <col min="15223" max="15223" width="5.5546875" style="29" customWidth="1"/>
    <col min="15224" max="15224" width="6.88671875" style="29" customWidth="1"/>
    <col min="15225" max="15225" width="6.5546875" style="29" customWidth="1"/>
    <col min="15226" max="15226" width="5.5546875" style="29" customWidth="1"/>
    <col min="15227" max="15227" width="11.33203125" style="29" customWidth="1"/>
    <col min="15228" max="15232" width="9.5546875" style="29" customWidth="1"/>
    <col min="15233" max="15463" width="9.109375" style="29"/>
    <col min="15464" max="15464" width="3" style="29" customWidth="1"/>
    <col min="15465" max="15467" width="3.109375" style="29" customWidth="1"/>
    <col min="15468" max="15468" width="4.33203125" style="29" customWidth="1"/>
    <col min="15469" max="15469" width="10.5546875" style="29" bestFit="1" customWidth="1"/>
    <col min="15470" max="15470" width="12.5546875" style="29" customWidth="1"/>
    <col min="15471" max="15471" width="10.109375" style="29" customWidth="1"/>
    <col min="15472" max="15472" width="5" style="29" bestFit="1" customWidth="1"/>
    <col min="15473" max="15473" width="4.33203125" style="29" customWidth="1"/>
    <col min="15474" max="15474" width="9" style="29" customWidth="1"/>
    <col min="15475" max="15475" width="4.44140625" style="29" customWidth="1"/>
    <col min="15476" max="15476" width="5" style="29" customWidth="1"/>
    <col min="15477" max="15477" width="6.88671875" style="29" customWidth="1"/>
    <col min="15478" max="15478" width="6.5546875" style="29" customWidth="1"/>
    <col min="15479" max="15479" width="5.5546875" style="29" customWidth="1"/>
    <col min="15480" max="15480" width="6.88671875" style="29" customWidth="1"/>
    <col min="15481" max="15481" width="6.5546875" style="29" customWidth="1"/>
    <col min="15482" max="15482" width="5.5546875" style="29" customWidth="1"/>
    <col min="15483" max="15483" width="11.33203125" style="29" customWidth="1"/>
    <col min="15484" max="15488" width="9.5546875" style="29" customWidth="1"/>
    <col min="15489" max="15719" width="9.109375" style="29"/>
    <col min="15720" max="15720" width="3" style="29" customWidth="1"/>
    <col min="15721" max="15723" width="3.109375" style="29" customWidth="1"/>
    <col min="15724" max="15724" width="4.33203125" style="29" customWidth="1"/>
    <col min="15725" max="15725" width="10.5546875" style="29" bestFit="1" customWidth="1"/>
    <col min="15726" max="15726" width="12.5546875" style="29" customWidth="1"/>
    <col min="15727" max="15727" width="10.109375" style="29" customWidth="1"/>
    <col min="15728" max="15728" width="5" style="29" bestFit="1" customWidth="1"/>
    <col min="15729" max="15729" width="4.33203125" style="29" customWidth="1"/>
    <col min="15730" max="15730" width="9" style="29" customWidth="1"/>
    <col min="15731" max="15731" width="4.44140625" style="29" customWidth="1"/>
    <col min="15732" max="15732" width="5" style="29" customWidth="1"/>
    <col min="15733" max="15733" width="6.88671875" style="29" customWidth="1"/>
    <col min="15734" max="15734" width="6.5546875" style="29" customWidth="1"/>
    <col min="15735" max="15735" width="5.5546875" style="29" customWidth="1"/>
    <col min="15736" max="15736" width="6.88671875" style="29" customWidth="1"/>
    <col min="15737" max="15737" width="6.5546875" style="29" customWidth="1"/>
    <col min="15738" max="15738" width="5.5546875" style="29" customWidth="1"/>
    <col min="15739" max="15739" width="11.33203125" style="29" customWidth="1"/>
    <col min="15740" max="15744" width="9.5546875" style="29" customWidth="1"/>
    <col min="15745" max="15975" width="9.109375" style="29"/>
    <col min="15976" max="15976" width="3" style="29" customWidth="1"/>
    <col min="15977" max="15979" width="3.109375" style="29" customWidth="1"/>
    <col min="15980" max="15980" width="4.33203125" style="29" customWidth="1"/>
    <col min="15981" max="15981" width="10.5546875" style="29" bestFit="1" customWidth="1"/>
    <col min="15982" max="15982" width="12.5546875" style="29" customWidth="1"/>
    <col min="15983" max="15983" width="10.109375" style="29" customWidth="1"/>
    <col min="15984" max="15984" width="5" style="29" bestFit="1" customWidth="1"/>
    <col min="15985" max="15985" width="4.33203125" style="29" customWidth="1"/>
    <col min="15986" max="15986" width="9" style="29" customWidth="1"/>
    <col min="15987" max="15987" width="4.44140625" style="29" customWidth="1"/>
    <col min="15988" max="15988" width="5" style="29" customWidth="1"/>
    <col min="15989" max="15989" width="6.88671875" style="29" customWidth="1"/>
    <col min="15990" max="15990" width="6.5546875" style="29" customWidth="1"/>
    <col min="15991" max="15991" width="5.5546875" style="29" customWidth="1"/>
    <col min="15992" max="15992" width="6.88671875" style="29" customWidth="1"/>
    <col min="15993" max="15993" width="6.5546875" style="29" customWidth="1"/>
    <col min="15994" max="15994" width="5.5546875" style="29" customWidth="1"/>
    <col min="15995" max="15995" width="11.33203125" style="29" customWidth="1"/>
    <col min="15996" max="16000" width="9.5546875" style="29" customWidth="1"/>
    <col min="16001" max="16384" width="9.109375" style="29"/>
  </cols>
  <sheetData>
    <row r="1" spans="1:19" ht="20.25" customHeight="1" x14ac:dyDescent="0.3">
      <c r="A1" s="186" t="s">
        <v>174</v>
      </c>
      <c r="B1" s="1"/>
      <c r="C1" s="1"/>
      <c r="D1" s="1"/>
      <c r="E1" s="1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ht="12.75" customHeight="1" x14ac:dyDescent="0.25">
      <c r="A2" s="1"/>
      <c r="B2" s="1"/>
      <c r="C2" s="1"/>
      <c r="D2" s="1"/>
      <c r="E2" s="1"/>
      <c r="F2" s="3" t="s">
        <v>157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6.75" customHeight="1" x14ac:dyDescent="0.25">
      <c r="E3" s="31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9" ht="20.100000000000001" customHeight="1" x14ac:dyDescent="0.25">
      <c r="A4" s="32"/>
      <c r="B4" s="32"/>
      <c r="C4" s="32"/>
      <c r="D4" s="32"/>
      <c r="E4" s="32"/>
      <c r="F4" s="33" t="s">
        <v>44</v>
      </c>
      <c r="G4" s="32"/>
      <c r="H4" s="32"/>
      <c r="I4" s="32"/>
      <c r="J4" s="32"/>
      <c r="K4" s="32"/>
      <c r="L4" s="32"/>
      <c r="M4" s="32"/>
      <c r="N4" s="34"/>
      <c r="O4" s="34"/>
      <c r="P4" s="34"/>
      <c r="Q4" s="34"/>
      <c r="R4" s="34"/>
      <c r="S4" s="32"/>
    </row>
    <row r="5" spans="1:19" ht="2.1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4"/>
      <c r="O5" s="34"/>
      <c r="P5" s="34"/>
      <c r="Q5" s="34"/>
      <c r="R5" s="34"/>
      <c r="S5" s="32"/>
    </row>
    <row r="6" spans="1:19" ht="15.6" customHeight="1" x14ac:dyDescent="0.25">
      <c r="A6" s="35"/>
      <c r="B6" s="35"/>
      <c r="C6" s="35"/>
      <c r="D6" s="35"/>
      <c r="E6" s="32"/>
      <c r="F6" s="339"/>
      <c r="G6" s="340"/>
      <c r="H6" s="32"/>
      <c r="I6" s="32"/>
      <c r="J6" s="32"/>
      <c r="K6" s="32"/>
      <c r="L6" s="32"/>
      <c r="M6" s="32"/>
      <c r="N6" s="354" t="s">
        <v>2</v>
      </c>
      <c r="O6" s="355"/>
      <c r="P6" s="356"/>
      <c r="Q6" s="354" t="s">
        <v>1</v>
      </c>
      <c r="R6" s="356"/>
      <c r="S6" s="11"/>
    </row>
    <row r="7" spans="1:19" ht="12.6" customHeight="1" x14ac:dyDescent="0.25">
      <c r="A7" s="357" t="s">
        <v>3</v>
      </c>
      <c r="B7" s="358"/>
      <c r="C7" s="358"/>
      <c r="D7" s="359"/>
      <c r="E7" s="360" t="s">
        <v>4</v>
      </c>
      <c r="F7" s="362" t="s">
        <v>5</v>
      </c>
      <c r="G7" s="364" t="s">
        <v>6</v>
      </c>
      <c r="H7" s="366" t="s">
        <v>7</v>
      </c>
      <c r="I7" s="368" t="s">
        <v>8</v>
      </c>
      <c r="J7" s="368" t="s">
        <v>9</v>
      </c>
      <c r="K7" s="368" t="s">
        <v>10</v>
      </c>
      <c r="L7" s="368" t="s">
        <v>11</v>
      </c>
      <c r="M7" s="366" t="s">
        <v>12</v>
      </c>
      <c r="N7" s="337" t="s">
        <v>13</v>
      </c>
      <c r="O7" s="352" t="s">
        <v>14</v>
      </c>
      <c r="P7" s="352" t="s">
        <v>15</v>
      </c>
      <c r="Q7" s="337" t="s">
        <v>13</v>
      </c>
      <c r="R7" s="352" t="s">
        <v>14</v>
      </c>
      <c r="S7" s="352" t="s">
        <v>16</v>
      </c>
    </row>
    <row r="8" spans="1:19" ht="15" customHeight="1" x14ac:dyDescent="0.25">
      <c r="A8" s="36" t="s">
        <v>17</v>
      </c>
      <c r="B8" s="37" t="s">
        <v>18</v>
      </c>
      <c r="C8" s="38" t="s">
        <v>19</v>
      </c>
      <c r="D8" s="39" t="s">
        <v>20</v>
      </c>
      <c r="E8" s="361"/>
      <c r="F8" s="363"/>
      <c r="G8" s="365"/>
      <c r="H8" s="367"/>
      <c r="I8" s="369"/>
      <c r="J8" s="369"/>
      <c r="K8" s="369"/>
      <c r="L8" s="369"/>
      <c r="M8" s="367"/>
      <c r="N8" s="338"/>
      <c r="O8" s="353"/>
      <c r="P8" s="353"/>
      <c r="Q8" s="338"/>
      <c r="R8" s="353"/>
      <c r="S8" s="353"/>
    </row>
    <row r="9" spans="1:19" ht="18" customHeight="1" x14ac:dyDescent="0.25">
      <c r="A9" s="40">
        <v>1</v>
      </c>
      <c r="B9" s="41"/>
      <c r="C9" s="72"/>
      <c r="D9" s="26"/>
      <c r="E9" s="27">
        <v>57</v>
      </c>
      <c r="F9" s="17" t="s">
        <v>47</v>
      </c>
      <c r="G9" s="18" t="s">
        <v>48</v>
      </c>
      <c r="H9" s="19">
        <v>36058</v>
      </c>
      <c r="I9" s="20">
        <v>8455</v>
      </c>
      <c r="J9" s="21" t="s">
        <v>28</v>
      </c>
      <c r="K9" s="22" t="s">
        <v>32</v>
      </c>
      <c r="L9" s="23">
        <v>1</v>
      </c>
      <c r="M9" s="24"/>
      <c r="N9" s="42">
        <v>8.31</v>
      </c>
      <c r="O9" s="43">
        <f t="shared" ref="O9:O24" si="0">N9*L9</f>
        <v>8.31</v>
      </c>
      <c r="P9" s="43">
        <f t="shared" ref="P9:P24" si="1">O9*M9</f>
        <v>0</v>
      </c>
      <c r="Q9" s="42">
        <v>8.0299999999999994</v>
      </c>
      <c r="R9" s="43">
        <f t="shared" ref="R9:R25" si="2">Q9*L9</f>
        <v>8.0299999999999994</v>
      </c>
      <c r="S9" s="25" t="s">
        <v>49</v>
      </c>
    </row>
    <row r="10" spans="1:19" ht="18" customHeight="1" x14ac:dyDescent="0.25">
      <c r="A10" s="40">
        <v>2</v>
      </c>
      <c r="B10" s="41"/>
      <c r="C10" s="72"/>
      <c r="D10" s="26"/>
      <c r="E10" s="27">
        <v>14</v>
      </c>
      <c r="F10" s="17" t="s">
        <v>169</v>
      </c>
      <c r="G10" s="18" t="s">
        <v>117</v>
      </c>
      <c r="H10" s="19">
        <v>37141</v>
      </c>
      <c r="I10" s="20">
        <v>7372</v>
      </c>
      <c r="J10" s="21" t="s">
        <v>22</v>
      </c>
      <c r="K10" s="22" t="s">
        <v>220</v>
      </c>
      <c r="L10" s="23">
        <v>1</v>
      </c>
      <c r="M10" s="24"/>
      <c r="N10" s="42">
        <v>8.27</v>
      </c>
      <c r="O10" s="43">
        <f t="shared" si="0"/>
        <v>8.27</v>
      </c>
      <c r="P10" s="43">
        <f t="shared" si="1"/>
        <v>0</v>
      </c>
      <c r="Q10" s="42">
        <v>8.2899999999999991</v>
      </c>
      <c r="R10" s="43">
        <f t="shared" si="2"/>
        <v>8.2899999999999991</v>
      </c>
      <c r="S10" s="25" t="s">
        <v>221</v>
      </c>
    </row>
    <row r="11" spans="1:19" ht="18" customHeight="1" x14ac:dyDescent="0.25">
      <c r="A11" s="40">
        <v>3</v>
      </c>
      <c r="B11" s="37">
        <v>1</v>
      </c>
      <c r="C11" s="72"/>
      <c r="D11" s="26"/>
      <c r="E11" s="27">
        <v>4</v>
      </c>
      <c r="F11" s="17" t="s">
        <v>132</v>
      </c>
      <c r="G11" s="18" t="s">
        <v>133</v>
      </c>
      <c r="H11" s="19">
        <v>38582</v>
      </c>
      <c r="I11" s="20">
        <v>5931</v>
      </c>
      <c r="J11" s="21" t="s">
        <v>43</v>
      </c>
      <c r="K11" s="22" t="s">
        <v>33</v>
      </c>
      <c r="L11" s="23">
        <v>0.95</v>
      </c>
      <c r="M11" s="24"/>
      <c r="N11" s="42">
        <v>9.39</v>
      </c>
      <c r="O11" s="43">
        <f t="shared" si="0"/>
        <v>8.9205000000000005</v>
      </c>
      <c r="P11" s="43">
        <f t="shared" si="1"/>
        <v>0</v>
      </c>
      <c r="Q11" s="42">
        <v>9.02</v>
      </c>
      <c r="R11" s="43">
        <f t="shared" si="2"/>
        <v>8.5689999999999991</v>
      </c>
      <c r="S11" s="25"/>
    </row>
    <row r="12" spans="1:19" ht="18" customHeight="1" x14ac:dyDescent="0.25">
      <c r="A12" s="40">
        <v>4</v>
      </c>
      <c r="B12" s="41"/>
      <c r="C12" s="38">
        <v>1</v>
      </c>
      <c r="D12" s="26"/>
      <c r="E12" s="27">
        <v>29</v>
      </c>
      <c r="F12" s="17" t="s">
        <v>165</v>
      </c>
      <c r="G12" s="18" t="s">
        <v>166</v>
      </c>
      <c r="H12" s="19">
        <v>39111</v>
      </c>
      <c r="I12" s="20">
        <v>5402</v>
      </c>
      <c r="J12" s="21" t="s">
        <v>22</v>
      </c>
      <c r="K12" s="22" t="s">
        <v>111</v>
      </c>
      <c r="L12" s="23">
        <v>1</v>
      </c>
      <c r="M12" s="24"/>
      <c r="N12" s="42">
        <v>8.9600000000000009</v>
      </c>
      <c r="O12" s="43">
        <f t="shared" si="0"/>
        <v>8.9600000000000009</v>
      </c>
      <c r="P12" s="43">
        <f t="shared" si="1"/>
        <v>0</v>
      </c>
      <c r="Q12" s="42">
        <v>8.9600000000000009</v>
      </c>
      <c r="R12" s="43">
        <f t="shared" si="2"/>
        <v>8.9600000000000009</v>
      </c>
      <c r="S12" s="25" t="s">
        <v>123</v>
      </c>
    </row>
    <row r="13" spans="1:19" ht="18" customHeight="1" x14ac:dyDescent="0.25">
      <c r="A13" s="40">
        <v>5</v>
      </c>
      <c r="B13" s="41"/>
      <c r="C13" s="72"/>
      <c r="D13" s="39">
        <v>3</v>
      </c>
      <c r="E13" s="27">
        <v>36</v>
      </c>
      <c r="F13" s="17" t="s">
        <v>170</v>
      </c>
      <c r="G13" s="18" t="s">
        <v>171</v>
      </c>
      <c r="H13" s="19">
        <v>29469</v>
      </c>
      <c r="I13" s="20">
        <v>15044</v>
      </c>
      <c r="J13" s="21" t="s">
        <v>22</v>
      </c>
      <c r="K13" s="22" t="s">
        <v>29</v>
      </c>
      <c r="L13" s="23">
        <v>1</v>
      </c>
      <c r="M13" s="24">
        <v>0.94469999999999998</v>
      </c>
      <c r="N13" s="42">
        <v>9.35</v>
      </c>
      <c r="O13" s="43">
        <f t="shared" si="0"/>
        <v>9.35</v>
      </c>
      <c r="P13" s="43">
        <f t="shared" si="1"/>
        <v>8.8329449999999987</v>
      </c>
      <c r="Q13" s="42">
        <v>9.2799999999999994</v>
      </c>
      <c r="R13" s="43">
        <f t="shared" si="2"/>
        <v>9.2799999999999994</v>
      </c>
      <c r="S13" s="25" t="s">
        <v>151</v>
      </c>
    </row>
    <row r="14" spans="1:19" ht="18" customHeight="1" x14ac:dyDescent="0.25">
      <c r="A14" s="40">
        <v>6</v>
      </c>
      <c r="B14" s="41"/>
      <c r="C14" s="72"/>
      <c r="D14" s="39">
        <v>1</v>
      </c>
      <c r="E14" s="27">
        <v>42</v>
      </c>
      <c r="F14" s="17" t="s">
        <v>52</v>
      </c>
      <c r="G14" s="18" t="s">
        <v>53</v>
      </c>
      <c r="H14" s="19">
        <v>22836</v>
      </c>
      <c r="I14" s="20">
        <v>21677</v>
      </c>
      <c r="J14" s="21" t="s">
        <v>43</v>
      </c>
      <c r="K14" s="22" t="s">
        <v>36</v>
      </c>
      <c r="L14" s="23">
        <v>0.95</v>
      </c>
      <c r="M14" s="24">
        <v>0.83179999999999998</v>
      </c>
      <c r="N14" s="42">
        <v>9.8800000000000008</v>
      </c>
      <c r="O14" s="43">
        <f t="shared" si="0"/>
        <v>9.386000000000001</v>
      </c>
      <c r="P14" s="43">
        <f t="shared" si="1"/>
        <v>7.807274800000001</v>
      </c>
      <c r="Q14" s="42"/>
      <c r="R14" s="43">
        <f t="shared" si="2"/>
        <v>0</v>
      </c>
      <c r="S14" s="25" t="s">
        <v>39</v>
      </c>
    </row>
    <row r="15" spans="1:19" ht="18" customHeight="1" x14ac:dyDescent="0.25">
      <c r="A15" s="40">
        <v>7</v>
      </c>
      <c r="B15" s="41"/>
      <c r="C15" s="38">
        <v>2</v>
      </c>
      <c r="D15" s="26"/>
      <c r="E15" s="27">
        <v>30</v>
      </c>
      <c r="F15" s="17" t="s">
        <v>167</v>
      </c>
      <c r="G15" s="18" t="s">
        <v>168</v>
      </c>
      <c r="H15" s="19">
        <v>38938</v>
      </c>
      <c r="I15" s="20">
        <v>5575</v>
      </c>
      <c r="J15" s="21" t="s">
        <v>43</v>
      </c>
      <c r="K15" s="22" t="s">
        <v>111</v>
      </c>
      <c r="L15" s="23">
        <v>0.95</v>
      </c>
      <c r="M15" s="24"/>
      <c r="N15" s="42">
        <v>9.9</v>
      </c>
      <c r="O15" s="43">
        <f t="shared" si="0"/>
        <v>9.4049999999999994</v>
      </c>
      <c r="P15" s="43">
        <f t="shared" si="1"/>
        <v>0</v>
      </c>
      <c r="Q15" s="42"/>
      <c r="R15" s="43">
        <f t="shared" si="2"/>
        <v>0</v>
      </c>
      <c r="S15" s="25" t="s">
        <v>123</v>
      </c>
    </row>
    <row r="16" spans="1:19" ht="18" customHeight="1" x14ac:dyDescent="0.25">
      <c r="A16" s="40">
        <v>8</v>
      </c>
      <c r="B16" s="41"/>
      <c r="C16" s="72"/>
      <c r="D16" s="26"/>
      <c r="E16" s="27">
        <v>34</v>
      </c>
      <c r="F16" s="17" t="s">
        <v>112</v>
      </c>
      <c r="G16" s="18" t="s">
        <v>113</v>
      </c>
      <c r="H16" s="19">
        <v>33279</v>
      </c>
      <c r="I16" s="20">
        <v>11234</v>
      </c>
      <c r="J16" s="21" t="s">
        <v>22</v>
      </c>
      <c r="K16" s="22" t="s">
        <v>29</v>
      </c>
      <c r="L16" s="23">
        <v>1</v>
      </c>
      <c r="M16" s="24"/>
      <c r="N16" s="42">
        <v>9.4499999999999993</v>
      </c>
      <c r="O16" s="43">
        <f t="shared" si="0"/>
        <v>9.4499999999999993</v>
      </c>
      <c r="P16" s="43">
        <f t="shared" si="1"/>
        <v>0</v>
      </c>
      <c r="Q16" s="42"/>
      <c r="R16" s="43">
        <f t="shared" si="2"/>
        <v>0</v>
      </c>
      <c r="S16" s="25" t="s">
        <v>151</v>
      </c>
    </row>
    <row r="17" spans="1:19" ht="18" customHeight="1" x14ac:dyDescent="0.25">
      <c r="A17" s="40">
        <v>9</v>
      </c>
      <c r="B17" s="41"/>
      <c r="C17" s="38">
        <v>3</v>
      </c>
      <c r="D17" s="26"/>
      <c r="E17" s="27">
        <v>11</v>
      </c>
      <c r="F17" s="17" t="s">
        <v>163</v>
      </c>
      <c r="G17" s="18" t="s">
        <v>164</v>
      </c>
      <c r="H17" s="19">
        <v>39132</v>
      </c>
      <c r="I17" s="20">
        <v>5381</v>
      </c>
      <c r="J17" s="21" t="s">
        <v>43</v>
      </c>
      <c r="K17" s="22" t="s">
        <v>33</v>
      </c>
      <c r="L17" s="23">
        <v>0.95</v>
      </c>
      <c r="M17" s="24"/>
      <c r="N17" s="42">
        <v>10.039999999999999</v>
      </c>
      <c r="O17" s="43">
        <f t="shared" si="0"/>
        <v>9.5379999999999985</v>
      </c>
      <c r="P17" s="43">
        <f t="shared" si="1"/>
        <v>0</v>
      </c>
      <c r="Q17" s="42"/>
      <c r="R17" s="43">
        <f t="shared" si="2"/>
        <v>0</v>
      </c>
      <c r="S17" s="25"/>
    </row>
    <row r="18" spans="1:19" ht="18" customHeight="1" x14ac:dyDescent="0.25">
      <c r="A18" s="40">
        <v>10</v>
      </c>
      <c r="B18" s="41"/>
      <c r="C18" s="72"/>
      <c r="D18" s="39">
        <v>2</v>
      </c>
      <c r="E18" s="27">
        <v>27</v>
      </c>
      <c r="F18" s="17" t="s">
        <v>136</v>
      </c>
      <c r="G18" s="18" t="s">
        <v>137</v>
      </c>
      <c r="H18" s="19">
        <v>27930</v>
      </c>
      <c r="I18" s="20">
        <v>16583</v>
      </c>
      <c r="J18" s="21" t="s">
        <v>22</v>
      </c>
      <c r="K18" s="22" t="s">
        <v>111</v>
      </c>
      <c r="L18" s="23">
        <v>1</v>
      </c>
      <c r="M18" s="24">
        <v>0.91690000000000005</v>
      </c>
      <c r="N18" s="42">
        <v>9.5500000000000007</v>
      </c>
      <c r="O18" s="43">
        <f t="shared" si="0"/>
        <v>9.5500000000000007</v>
      </c>
      <c r="P18" s="43">
        <f t="shared" si="1"/>
        <v>8.7563950000000013</v>
      </c>
      <c r="Q18" s="42"/>
      <c r="R18" s="43">
        <f t="shared" si="2"/>
        <v>0</v>
      </c>
      <c r="S18" s="25" t="s">
        <v>30</v>
      </c>
    </row>
    <row r="19" spans="1:19" ht="18" customHeight="1" x14ac:dyDescent="0.25">
      <c r="A19" s="40">
        <v>11</v>
      </c>
      <c r="B19" s="41"/>
      <c r="C19" s="72"/>
      <c r="D19" s="39">
        <v>4</v>
      </c>
      <c r="E19" s="27">
        <v>3</v>
      </c>
      <c r="F19" s="17" t="s">
        <v>47</v>
      </c>
      <c r="G19" s="18" t="s">
        <v>56</v>
      </c>
      <c r="H19" s="19">
        <v>23311</v>
      </c>
      <c r="I19" s="20">
        <v>21202</v>
      </c>
      <c r="J19" s="21" t="s">
        <v>31</v>
      </c>
      <c r="K19" s="22" t="s">
        <v>33</v>
      </c>
      <c r="L19" s="23">
        <v>1</v>
      </c>
      <c r="M19" s="24">
        <v>0.83750000000000002</v>
      </c>
      <c r="N19" s="42">
        <v>10.75</v>
      </c>
      <c r="O19" s="43">
        <f t="shared" si="0"/>
        <v>10.75</v>
      </c>
      <c r="P19" s="43">
        <f t="shared" si="1"/>
        <v>9.0031250000000007</v>
      </c>
      <c r="Q19" s="42"/>
      <c r="R19" s="43">
        <f t="shared" si="2"/>
        <v>0</v>
      </c>
      <c r="S19" s="25"/>
    </row>
    <row r="20" spans="1:19" ht="18" customHeight="1" x14ac:dyDescent="0.25">
      <c r="A20" s="40">
        <v>12</v>
      </c>
      <c r="B20" s="41"/>
      <c r="C20" s="38">
        <v>4</v>
      </c>
      <c r="D20" s="26"/>
      <c r="E20" s="27">
        <v>20</v>
      </c>
      <c r="F20" s="17" t="s">
        <v>162</v>
      </c>
      <c r="G20" s="18" t="s">
        <v>119</v>
      </c>
      <c r="H20" s="19">
        <v>39289</v>
      </c>
      <c r="I20" s="20">
        <v>5224</v>
      </c>
      <c r="J20" s="21" t="s">
        <v>22</v>
      </c>
      <c r="K20" s="90" t="s">
        <v>218</v>
      </c>
      <c r="L20" s="23">
        <v>1</v>
      </c>
      <c r="M20" s="24"/>
      <c r="N20" s="42">
        <v>11.01</v>
      </c>
      <c r="O20" s="43">
        <f t="shared" si="0"/>
        <v>11.01</v>
      </c>
      <c r="P20" s="43">
        <f t="shared" si="1"/>
        <v>0</v>
      </c>
      <c r="Q20" s="42"/>
      <c r="R20" s="43">
        <f t="shared" si="2"/>
        <v>0</v>
      </c>
      <c r="S20" s="25" t="s">
        <v>219</v>
      </c>
    </row>
    <row r="21" spans="1:19" ht="18" customHeight="1" x14ac:dyDescent="0.25">
      <c r="A21" s="40">
        <v>13</v>
      </c>
      <c r="B21" s="41"/>
      <c r="C21" s="38">
        <v>5</v>
      </c>
      <c r="D21" s="26"/>
      <c r="E21" s="27">
        <v>41</v>
      </c>
      <c r="F21" s="17" t="s">
        <v>160</v>
      </c>
      <c r="G21" s="18" t="s">
        <v>161</v>
      </c>
      <c r="H21" s="19">
        <v>40825</v>
      </c>
      <c r="I21" s="20">
        <v>3688</v>
      </c>
      <c r="J21" s="21" t="s">
        <v>28</v>
      </c>
      <c r="K21" s="22" t="s">
        <v>29</v>
      </c>
      <c r="L21" s="23">
        <v>1</v>
      </c>
      <c r="M21" s="24"/>
      <c r="N21" s="42">
        <v>11.36</v>
      </c>
      <c r="O21" s="43">
        <f t="shared" si="0"/>
        <v>11.36</v>
      </c>
      <c r="P21" s="43">
        <f t="shared" si="1"/>
        <v>0</v>
      </c>
      <c r="Q21" s="42"/>
      <c r="R21" s="43">
        <f t="shared" si="2"/>
        <v>0</v>
      </c>
      <c r="S21" s="25" t="s">
        <v>151</v>
      </c>
    </row>
    <row r="22" spans="1:19" ht="18" customHeight="1" x14ac:dyDescent="0.25">
      <c r="A22" s="40">
        <v>14</v>
      </c>
      <c r="B22" s="41"/>
      <c r="C22" s="72"/>
      <c r="D22" s="39">
        <v>5</v>
      </c>
      <c r="E22" s="27">
        <v>54</v>
      </c>
      <c r="F22" s="17" t="s">
        <v>57</v>
      </c>
      <c r="G22" s="18" t="s">
        <v>58</v>
      </c>
      <c r="H22" s="19">
        <v>28778</v>
      </c>
      <c r="I22" s="20">
        <v>15735</v>
      </c>
      <c r="J22" s="21" t="s">
        <v>31</v>
      </c>
      <c r="K22" s="22" t="s">
        <v>32</v>
      </c>
      <c r="L22" s="23">
        <v>1</v>
      </c>
      <c r="M22" s="24">
        <v>0.93079999999999996</v>
      </c>
      <c r="N22" s="42">
        <v>11.43</v>
      </c>
      <c r="O22" s="43">
        <f t="shared" si="0"/>
        <v>11.43</v>
      </c>
      <c r="P22" s="43">
        <f t="shared" si="1"/>
        <v>10.639044</v>
      </c>
      <c r="Q22" s="42"/>
      <c r="R22" s="43">
        <f t="shared" si="2"/>
        <v>0</v>
      </c>
      <c r="S22" s="25" t="s">
        <v>127</v>
      </c>
    </row>
    <row r="23" spans="1:19" ht="18" customHeight="1" x14ac:dyDescent="0.25">
      <c r="A23" s="40">
        <v>15</v>
      </c>
      <c r="B23" s="41"/>
      <c r="C23" s="38">
        <v>6</v>
      </c>
      <c r="D23" s="26"/>
      <c r="E23" s="27">
        <v>12</v>
      </c>
      <c r="F23" s="17" t="s">
        <v>158</v>
      </c>
      <c r="G23" s="18" t="s">
        <v>159</v>
      </c>
      <c r="H23" s="19">
        <v>40944</v>
      </c>
      <c r="I23" s="20">
        <v>3569</v>
      </c>
      <c r="J23" s="21" t="s">
        <v>31</v>
      </c>
      <c r="K23" s="22" t="s">
        <v>33</v>
      </c>
      <c r="L23" s="23">
        <v>1</v>
      </c>
      <c r="M23" s="24"/>
      <c r="N23" s="42">
        <v>13.23</v>
      </c>
      <c r="O23" s="43">
        <f t="shared" si="0"/>
        <v>13.23</v>
      </c>
      <c r="P23" s="43">
        <f t="shared" si="1"/>
        <v>0</v>
      </c>
      <c r="Q23" s="42"/>
      <c r="R23" s="43">
        <f t="shared" si="2"/>
        <v>0</v>
      </c>
      <c r="S23" s="25"/>
    </row>
    <row r="24" spans="1:19" ht="18" customHeight="1" x14ac:dyDescent="0.25">
      <c r="A24" s="40">
        <v>16</v>
      </c>
      <c r="B24" s="41"/>
      <c r="C24" s="72"/>
      <c r="D24" s="39">
        <v>6</v>
      </c>
      <c r="E24" s="27">
        <v>8</v>
      </c>
      <c r="F24" s="17" t="s">
        <v>172</v>
      </c>
      <c r="G24" s="18" t="s">
        <v>173</v>
      </c>
      <c r="H24" s="19">
        <v>20151</v>
      </c>
      <c r="I24" s="20">
        <v>24362</v>
      </c>
      <c r="J24" s="21" t="s">
        <v>31</v>
      </c>
      <c r="K24" s="22" t="s">
        <v>33</v>
      </c>
      <c r="L24" s="23">
        <v>1</v>
      </c>
      <c r="M24" s="24">
        <v>0.79490000000000005</v>
      </c>
      <c r="N24" s="42">
        <v>15.47</v>
      </c>
      <c r="O24" s="43">
        <f t="shared" si="0"/>
        <v>15.47</v>
      </c>
      <c r="P24" s="43">
        <f t="shared" si="1"/>
        <v>12.297103000000002</v>
      </c>
      <c r="Q24" s="42"/>
      <c r="R24" s="43">
        <f t="shared" si="2"/>
        <v>0</v>
      </c>
      <c r="S24" s="25"/>
    </row>
    <row r="25" spans="1:19" ht="18" customHeight="1" x14ac:dyDescent="0.25">
      <c r="A25" s="40"/>
      <c r="B25" s="41"/>
      <c r="C25" s="72"/>
      <c r="D25" s="26"/>
      <c r="E25" s="27">
        <v>55</v>
      </c>
      <c r="F25" s="17" t="s">
        <v>45</v>
      </c>
      <c r="G25" s="18" t="s">
        <v>46</v>
      </c>
      <c r="H25" s="19">
        <v>34926</v>
      </c>
      <c r="I25" s="20">
        <v>9587</v>
      </c>
      <c r="J25" s="21" t="s">
        <v>43</v>
      </c>
      <c r="K25" s="22" t="s">
        <v>32</v>
      </c>
      <c r="L25" s="23">
        <v>0.95</v>
      </c>
      <c r="M25" s="24"/>
      <c r="N25" s="42" t="s">
        <v>190</v>
      </c>
      <c r="O25" s="43"/>
      <c r="P25" s="43"/>
      <c r="Q25" s="42"/>
      <c r="R25" s="43">
        <f t="shared" si="2"/>
        <v>0</v>
      </c>
      <c r="S25" s="25" t="s">
        <v>124</v>
      </c>
    </row>
    <row r="26" spans="1:19" ht="18" customHeight="1" x14ac:dyDescent="0.25">
      <c r="A26" s="40"/>
      <c r="B26" s="41"/>
      <c r="C26" s="72"/>
      <c r="D26" s="26"/>
      <c r="E26" s="27">
        <v>58</v>
      </c>
      <c r="F26" s="17" t="s">
        <v>134</v>
      </c>
      <c r="G26" s="18" t="s">
        <v>135</v>
      </c>
      <c r="H26" s="19">
        <v>36013</v>
      </c>
      <c r="I26" s="20">
        <v>8500</v>
      </c>
      <c r="J26" s="21" t="s">
        <v>22</v>
      </c>
      <c r="K26" s="22" t="s">
        <v>32</v>
      </c>
      <c r="L26" s="23">
        <v>0.95</v>
      </c>
      <c r="M26" s="24"/>
      <c r="N26" s="42" t="s">
        <v>190</v>
      </c>
      <c r="O26" s="43"/>
      <c r="P26" s="43"/>
      <c r="Q26" s="42"/>
      <c r="R26" s="43"/>
      <c r="S26" s="25" t="s">
        <v>124</v>
      </c>
    </row>
  </sheetData>
  <sortState xmlns:xlrd2="http://schemas.microsoft.com/office/spreadsheetml/2017/richdata2" ref="A9:T13">
    <sortCondition ref="R9:R13"/>
  </sortState>
  <mergeCells count="19">
    <mergeCell ref="S7:S8"/>
    <mergeCell ref="K7:K8"/>
    <mergeCell ref="L7:L8"/>
    <mergeCell ref="M7:M8"/>
    <mergeCell ref="N7:N8"/>
    <mergeCell ref="O7:O8"/>
    <mergeCell ref="P7:P8"/>
    <mergeCell ref="F6:G6"/>
    <mergeCell ref="N6:P6"/>
    <mergeCell ref="Q6:R6"/>
    <mergeCell ref="A7:D7"/>
    <mergeCell ref="E7:E8"/>
    <mergeCell ref="F7:F8"/>
    <mergeCell ref="G7:G8"/>
    <mergeCell ref="H7:H8"/>
    <mergeCell ref="I7:I8"/>
    <mergeCell ref="J7:J8"/>
    <mergeCell ref="Q7:Q8"/>
    <mergeCell ref="R7:R8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W13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6.109375" style="74" customWidth="1"/>
    <col min="2" max="2" width="4.5546875" style="74" customWidth="1"/>
    <col min="3" max="3" width="9.44140625" style="74" customWidth="1"/>
    <col min="4" max="4" width="12.5546875" style="74" customWidth="1"/>
    <col min="5" max="5" width="9" style="104" customWidth="1"/>
    <col min="6" max="6" width="5" style="74" bestFit="1" customWidth="1"/>
    <col min="7" max="7" width="4.109375" style="74" customWidth="1"/>
    <col min="8" max="8" width="8.33203125" style="74" customWidth="1"/>
    <col min="9" max="9" width="4.44140625" style="74" customWidth="1"/>
    <col min="10" max="10" width="9.5546875" style="146" customWidth="1"/>
    <col min="11" max="11" width="7.88671875" style="146" customWidth="1"/>
    <col min="12" max="12" width="11.33203125" style="74" customWidth="1"/>
    <col min="13" max="14" width="2" style="74" customWidth="1"/>
    <col min="15" max="15" width="9.5546875" style="74" customWidth="1"/>
    <col min="16" max="16384" width="9.109375" style="74"/>
  </cols>
  <sheetData>
    <row r="1" spans="1:23" ht="20.25" customHeight="1" x14ac:dyDescent="0.3">
      <c r="A1" s="212" t="s">
        <v>174</v>
      </c>
      <c r="B1" s="132"/>
      <c r="C1" s="133"/>
      <c r="D1" s="109"/>
      <c r="E1" s="160"/>
      <c r="F1" s="109"/>
      <c r="G1" s="109"/>
      <c r="H1" s="109"/>
      <c r="I1" s="109"/>
      <c r="J1" s="159"/>
      <c r="K1" s="159"/>
    </row>
    <row r="2" spans="1:23" ht="12.75" customHeight="1" x14ac:dyDescent="0.25">
      <c r="A2" s="132"/>
      <c r="B2" s="132"/>
      <c r="C2" s="180" t="s">
        <v>208</v>
      </c>
      <c r="D2" s="76"/>
      <c r="E2" s="98"/>
      <c r="F2" s="76"/>
      <c r="G2" s="76"/>
      <c r="H2" s="76"/>
      <c r="I2" s="76"/>
      <c r="J2" s="158"/>
      <c r="K2" s="158"/>
    </row>
    <row r="3" spans="1:23" ht="12.75" customHeight="1" x14ac:dyDescent="0.25">
      <c r="B3" s="77"/>
      <c r="C3" s="76"/>
      <c r="D3" s="76"/>
      <c r="E3" s="98"/>
      <c r="F3" s="76"/>
      <c r="G3" s="76"/>
      <c r="H3" s="76"/>
      <c r="I3" s="76"/>
      <c r="J3" s="158"/>
      <c r="K3" s="158"/>
    </row>
    <row r="4" spans="1:23" ht="20.100000000000001" customHeight="1" x14ac:dyDescent="0.25">
      <c r="A4" s="78"/>
      <c r="B4" s="78"/>
      <c r="C4" s="113" t="s">
        <v>99</v>
      </c>
      <c r="D4" s="78"/>
      <c r="E4" s="99"/>
      <c r="F4" s="78"/>
      <c r="G4" s="78"/>
      <c r="H4" s="78"/>
      <c r="I4" s="78"/>
      <c r="J4" s="134"/>
      <c r="K4" s="134"/>
      <c r="L4" s="78"/>
      <c r="M4" s="78"/>
      <c r="N4" s="78"/>
      <c r="O4" s="78"/>
    </row>
    <row r="5" spans="1:23" ht="2.1" customHeight="1" x14ac:dyDescent="0.25">
      <c r="A5" s="78"/>
      <c r="B5" s="78"/>
      <c r="C5" s="78"/>
      <c r="D5" s="78"/>
      <c r="E5" s="99"/>
      <c r="F5" s="78"/>
      <c r="G5" s="78"/>
      <c r="H5" s="78"/>
      <c r="I5" s="78"/>
      <c r="J5" s="134"/>
      <c r="K5" s="134"/>
      <c r="L5" s="78"/>
      <c r="M5" s="78"/>
      <c r="N5" s="78"/>
      <c r="O5" s="78"/>
    </row>
    <row r="6" spans="1:23" s="152" customFormat="1" ht="20.100000000000001" customHeight="1" x14ac:dyDescent="0.25">
      <c r="A6" s="157"/>
      <c r="B6" s="157"/>
      <c r="C6" s="339"/>
      <c r="D6" s="340"/>
      <c r="E6" s="153"/>
      <c r="F6" s="375"/>
      <c r="G6" s="376"/>
      <c r="H6" s="153"/>
      <c r="I6" s="153"/>
      <c r="J6" s="156"/>
      <c r="K6" s="156"/>
      <c r="L6" s="153"/>
      <c r="M6" s="155"/>
      <c r="N6" s="154"/>
      <c r="O6" s="154"/>
      <c r="P6" s="154"/>
      <c r="Q6" s="154"/>
      <c r="R6" s="11"/>
      <c r="S6" s="153"/>
      <c r="T6" s="153"/>
      <c r="U6" s="153"/>
      <c r="V6" s="153"/>
      <c r="W6" s="153"/>
    </row>
    <row r="7" spans="1:23" ht="20.100000000000001" customHeight="1" x14ac:dyDescent="0.25">
      <c r="A7" s="151" t="s">
        <v>3</v>
      </c>
      <c r="B7" s="377" t="s">
        <v>4</v>
      </c>
      <c r="C7" s="379" t="s">
        <v>5</v>
      </c>
      <c r="D7" s="381" t="s">
        <v>6</v>
      </c>
      <c r="E7" s="383" t="s">
        <v>7</v>
      </c>
      <c r="F7" s="370" t="s">
        <v>8</v>
      </c>
      <c r="G7" s="370" t="s">
        <v>9</v>
      </c>
      <c r="H7" s="370" t="s">
        <v>10</v>
      </c>
      <c r="I7" s="370" t="s">
        <v>11</v>
      </c>
      <c r="J7" s="372" t="s">
        <v>60</v>
      </c>
      <c r="K7" s="373" t="s">
        <v>14</v>
      </c>
      <c r="L7" s="374" t="s">
        <v>16</v>
      </c>
      <c r="M7" s="78"/>
      <c r="N7" s="78"/>
      <c r="O7" s="78"/>
    </row>
    <row r="8" spans="1:23" ht="15" customHeight="1" x14ac:dyDescent="0.25">
      <c r="A8" s="82" t="s">
        <v>17</v>
      </c>
      <c r="B8" s="378"/>
      <c r="C8" s="380"/>
      <c r="D8" s="382"/>
      <c r="E8" s="384"/>
      <c r="F8" s="371"/>
      <c r="G8" s="371"/>
      <c r="H8" s="371"/>
      <c r="I8" s="371"/>
      <c r="J8" s="372"/>
      <c r="K8" s="373"/>
      <c r="L8" s="353"/>
      <c r="M8" s="78"/>
      <c r="N8" s="78"/>
      <c r="O8" s="78"/>
    </row>
    <row r="9" spans="1:23" s="97" customFormat="1" ht="20.100000000000001" customHeight="1" x14ac:dyDescent="0.25">
      <c r="A9" s="150">
        <v>1</v>
      </c>
      <c r="B9" s="149">
        <v>21</v>
      </c>
      <c r="C9" s="118" t="s">
        <v>24</v>
      </c>
      <c r="D9" s="119" t="s">
        <v>25</v>
      </c>
      <c r="E9" s="140">
        <v>37217</v>
      </c>
      <c r="F9" s="139">
        <f>IF(COUNT(E9)=0,"---",44513-E9)</f>
        <v>7296</v>
      </c>
      <c r="G9" s="89" t="s">
        <v>22</v>
      </c>
      <c r="H9" s="90" t="s">
        <v>111</v>
      </c>
      <c r="I9" s="91">
        <v>1</v>
      </c>
      <c r="J9" s="42">
        <v>34.03</v>
      </c>
      <c r="K9" s="43">
        <f>J9*I9</f>
        <v>34.03</v>
      </c>
      <c r="L9" s="148" t="s">
        <v>123</v>
      </c>
      <c r="M9" s="147"/>
      <c r="N9" s="147"/>
      <c r="O9" s="147"/>
    </row>
    <row r="10" spans="1:23" s="97" customFormat="1" ht="20.100000000000001" customHeight="1" x14ac:dyDescent="0.25">
      <c r="A10" s="150">
        <v>2</v>
      </c>
      <c r="B10" s="149">
        <v>40</v>
      </c>
      <c r="C10" s="118" t="s">
        <v>125</v>
      </c>
      <c r="D10" s="119" t="s">
        <v>126</v>
      </c>
      <c r="E10" s="140">
        <v>29571</v>
      </c>
      <c r="F10" s="139">
        <f>IF(COUNT(E10)=0,"---",44513-E10)</f>
        <v>14942</v>
      </c>
      <c r="G10" s="89" t="s">
        <v>28</v>
      </c>
      <c r="H10" s="90" t="s">
        <v>29</v>
      </c>
      <c r="I10" s="91">
        <v>1</v>
      </c>
      <c r="J10" s="42">
        <v>41.53</v>
      </c>
      <c r="K10" s="43">
        <f>J10*I10</f>
        <v>41.53</v>
      </c>
      <c r="L10" s="148" t="s">
        <v>151</v>
      </c>
      <c r="M10" s="147"/>
      <c r="N10" s="147"/>
      <c r="O10" s="147"/>
    </row>
    <row r="11" spans="1:23" s="97" customFormat="1" ht="20.100000000000001" customHeight="1" x14ac:dyDescent="0.25">
      <c r="A11" s="150">
        <v>3</v>
      </c>
      <c r="B11" s="149">
        <v>32</v>
      </c>
      <c r="C11" s="118" t="s">
        <v>149</v>
      </c>
      <c r="D11" s="119" t="s">
        <v>150</v>
      </c>
      <c r="E11" s="140">
        <v>35301</v>
      </c>
      <c r="F11" s="139">
        <f>IF(COUNT(E11)=0,"---",44513-E11)</f>
        <v>9212</v>
      </c>
      <c r="G11" s="89" t="s">
        <v>22</v>
      </c>
      <c r="H11" s="90" t="s">
        <v>29</v>
      </c>
      <c r="I11" s="91">
        <v>1</v>
      </c>
      <c r="J11" s="42">
        <v>45.38</v>
      </c>
      <c r="K11" s="43">
        <f>J11*I11</f>
        <v>45.38</v>
      </c>
      <c r="L11" s="148" t="s">
        <v>151</v>
      </c>
      <c r="M11" s="147"/>
      <c r="N11" s="147"/>
      <c r="O11" s="147"/>
    </row>
    <row r="12" spans="1:23" s="97" customFormat="1" ht="20.100000000000001" customHeight="1" x14ac:dyDescent="0.25">
      <c r="A12" s="150"/>
      <c r="B12" s="149">
        <v>37</v>
      </c>
      <c r="C12" s="118" t="s">
        <v>26</v>
      </c>
      <c r="D12" s="119" t="s">
        <v>27</v>
      </c>
      <c r="E12" s="140">
        <v>30163</v>
      </c>
      <c r="F12" s="139">
        <f>IF(COUNT(E12)=0,"---",44513-E12)</f>
        <v>14350</v>
      </c>
      <c r="G12" s="89" t="s">
        <v>28</v>
      </c>
      <c r="H12" s="90" t="s">
        <v>29</v>
      </c>
      <c r="I12" s="91">
        <v>1</v>
      </c>
      <c r="J12" s="179" t="s">
        <v>190</v>
      </c>
      <c r="K12" s="43"/>
      <c r="L12" s="148" t="s">
        <v>151</v>
      </c>
      <c r="M12" s="147"/>
      <c r="N12" s="147"/>
      <c r="O12" s="147"/>
    </row>
    <row r="13" spans="1:23" s="97" customFormat="1" ht="20.100000000000001" customHeight="1" x14ac:dyDescent="0.25">
      <c r="A13" s="150"/>
      <c r="B13" s="149">
        <v>48</v>
      </c>
      <c r="C13" s="118" t="s">
        <v>139</v>
      </c>
      <c r="D13" s="119" t="s">
        <v>140</v>
      </c>
      <c r="E13" s="140">
        <v>36697</v>
      </c>
      <c r="F13" s="139">
        <f>IF(COUNT(E13)=0,"---",44513-E13)</f>
        <v>7816</v>
      </c>
      <c r="G13" s="89" t="s">
        <v>22</v>
      </c>
      <c r="H13" s="90" t="s">
        <v>36</v>
      </c>
      <c r="I13" s="91">
        <v>1</v>
      </c>
      <c r="J13" s="179" t="s">
        <v>190</v>
      </c>
      <c r="K13" s="179"/>
      <c r="L13" s="148" t="s">
        <v>39</v>
      </c>
      <c r="M13" s="147"/>
      <c r="N13" s="147"/>
      <c r="O13" s="147"/>
    </row>
  </sheetData>
  <sortState xmlns:xlrd2="http://schemas.microsoft.com/office/spreadsheetml/2017/richdata2" ref="A9:W11">
    <sortCondition ref="K9:K11"/>
  </sortState>
  <mergeCells count="13">
    <mergeCell ref="C6:D6"/>
    <mergeCell ref="F6:G6"/>
    <mergeCell ref="B7:B8"/>
    <mergeCell ref="C7:C8"/>
    <mergeCell ref="D7:D8"/>
    <mergeCell ref="E7:E8"/>
    <mergeCell ref="F7:F8"/>
    <mergeCell ref="G7:G8"/>
    <mergeCell ref="I7:I8"/>
    <mergeCell ref="J7:J8"/>
    <mergeCell ref="K7:K8"/>
    <mergeCell ref="L7:L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T21"/>
  <sheetViews>
    <sheetView showZeros="0" workbookViewId="0">
      <selection activeCell="M10" sqref="M10"/>
    </sheetView>
  </sheetViews>
  <sheetFormatPr defaultColWidth="9.109375" defaultRowHeight="13.2" x14ac:dyDescent="0.25"/>
  <cols>
    <col min="1" max="1" width="8.44140625" style="74" customWidth="1"/>
    <col min="2" max="2" width="6.109375" style="74" customWidth="1"/>
    <col min="3" max="3" width="4.5546875" style="74" customWidth="1"/>
    <col min="4" max="4" width="10.5546875" style="74" bestFit="1" customWidth="1"/>
    <col min="5" max="5" width="12.5546875" style="74" customWidth="1"/>
    <col min="6" max="6" width="9" style="104" customWidth="1"/>
    <col min="7" max="7" width="5" style="74" bestFit="1" customWidth="1"/>
    <col min="8" max="8" width="4.109375" style="74" customWidth="1"/>
    <col min="9" max="9" width="8.33203125" style="74" customWidth="1"/>
    <col min="10" max="10" width="4.44140625" style="74" customWidth="1"/>
    <col min="11" max="11" width="9.5546875" style="146" customWidth="1"/>
    <col min="12" max="12" width="7.88671875" style="146" customWidth="1"/>
    <col min="13" max="13" width="15.6640625" style="74" bestFit="1" customWidth="1"/>
    <col min="14" max="16384" width="9.109375" style="74"/>
  </cols>
  <sheetData>
    <row r="1" spans="1:20" ht="20.25" customHeight="1" x14ac:dyDescent="0.3">
      <c r="A1" s="212" t="s">
        <v>174</v>
      </c>
      <c r="B1" s="212"/>
      <c r="C1" s="132"/>
      <c r="D1" s="133"/>
      <c r="E1" s="109"/>
      <c r="F1" s="160"/>
      <c r="G1" s="109"/>
      <c r="H1" s="109"/>
      <c r="I1" s="109"/>
      <c r="J1" s="109"/>
      <c r="K1" s="159"/>
      <c r="L1" s="159"/>
    </row>
    <row r="2" spans="1:20" ht="12.75" customHeight="1" x14ac:dyDescent="0.25">
      <c r="A2" s="132"/>
      <c r="B2" s="132"/>
      <c r="C2" s="132"/>
      <c r="D2" s="180" t="s">
        <v>208</v>
      </c>
      <c r="E2" s="76"/>
      <c r="F2" s="98"/>
      <c r="G2" s="76"/>
      <c r="H2" s="76"/>
      <c r="I2" s="76"/>
      <c r="J2" s="76"/>
      <c r="K2" s="158"/>
      <c r="L2" s="158"/>
    </row>
    <row r="3" spans="1:20" ht="12.75" customHeight="1" x14ac:dyDescent="0.25">
      <c r="C3" s="77"/>
      <c r="D3" s="76"/>
      <c r="E3" s="76"/>
      <c r="F3" s="98"/>
      <c r="G3" s="76"/>
      <c r="H3" s="76"/>
      <c r="I3" s="76"/>
      <c r="J3" s="76"/>
      <c r="K3" s="158"/>
      <c r="L3" s="158"/>
    </row>
    <row r="4" spans="1:20" ht="20.100000000000001" customHeight="1" x14ac:dyDescent="0.25">
      <c r="A4" s="78"/>
      <c r="B4" s="78"/>
      <c r="C4" s="78"/>
      <c r="D4" s="113" t="s">
        <v>100</v>
      </c>
      <c r="E4" s="78"/>
      <c r="F4" s="99"/>
      <c r="G4" s="78"/>
      <c r="H4" s="78"/>
      <c r="I4" s="78"/>
      <c r="J4" s="78"/>
      <c r="K4" s="134"/>
      <c r="L4" s="134"/>
      <c r="M4" s="78"/>
    </row>
    <row r="5" spans="1:20" ht="2.1" customHeight="1" x14ac:dyDescent="0.25">
      <c r="A5" s="78"/>
      <c r="B5" s="78"/>
      <c r="C5" s="78"/>
      <c r="D5" s="78"/>
      <c r="E5" s="78"/>
      <c r="F5" s="99"/>
      <c r="G5" s="78"/>
      <c r="H5" s="78"/>
      <c r="I5" s="78"/>
      <c r="J5" s="78"/>
      <c r="K5" s="134"/>
      <c r="L5" s="134"/>
      <c r="M5" s="78"/>
    </row>
    <row r="6" spans="1:20" s="152" customFormat="1" ht="20.100000000000001" customHeight="1" x14ac:dyDescent="0.25">
      <c r="A6" s="157"/>
      <c r="B6" s="157"/>
      <c r="C6" s="157"/>
      <c r="D6" s="339"/>
      <c r="E6" s="340"/>
      <c r="F6" s="153"/>
      <c r="G6" s="375"/>
      <c r="H6" s="376"/>
      <c r="I6" s="153"/>
      <c r="J6" s="153"/>
      <c r="K6" s="156"/>
      <c r="L6" s="156"/>
      <c r="M6" s="153"/>
      <c r="N6" s="154"/>
      <c r="O6" s="11"/>
      <c r="P6" s="153"/>
      <c r="Q6" s="153"/>
      <c r="R6" s="153"/>
      <c r="S6" s="153"/>
      <c r="T6" s="153"/>
    </row>
    <row r="7" spans="1:20" ht="20.100000000000001" customHeight="1" x14ac:dyDescent="0.25">
      <c r="A7" s="151" t="s">
        <v>3</v>
      </c>
      <c r="B7" s="115" t="s">
        <v>138</v>
      </c>
      <c r="C7" s="377" t="s">
        <v>4</v>
      </c>
      <c r="D7" s="379" t="s">
        <v>5</v>
      </c>
      <c r="E7" s="381" t="s">
        <v>6</v>
      </c>
      <c r="F7" s="383" t="s">
        <v>7</v>
      </c>
      <c r="G7" s="370" t="s">
        <v>8</v>
      </c>
      <c r="H7" s="370" t="s">
        <v>9</v>
      </c>
      <c r="I7" s="370" t="s">
        <v>10</v>
      </c>
      <c r="J7" s="370" t="s">
        <v>11</v>
      </c>
      <c r="K7" s="372" t="s">
        <v>60</v>
      </c>
      <c r="L7" s="373" t="s">
        <v>14</v>
      </c>
      <c r="M7" s="374" t="s">
        <v>16</v>
      </c>
    </row>
    <row r="8" spans="1:20" ht="15" customHeight="1" x14ac:dyDescent="0.25">
      <c r="A8" s="82" t="s">
        <v>17</v>
      </c>
      <c r="B8" s="225"/>
      <c r="C8" s="378"/>
      <c r="D8" s="380"/>
      <c r="E8" s="382"/>
      <c r="F8" s="384"/>
      <c r="G8" s="371"/>
      <c r="H8" s="371"/>
      <c r="I8" s="371"/>
      <c r="J8" s="371"/>
      <c r="K8" s="372"/>
      <c r="L8" s="373"/>
      <c r="M8" s="353"/>
    </row>
    <row r="9" spans="1:20" s="97" customFormat="1" ht="19.8" customHeight="1" x14ac:dyDescent="0.25">
      <c r="A9" s="150">
        <v>1</v>
      </c>
      <c r="B9" s="150">
        <v>2</v>
      </c>
      <c r="C9" s="149">
        <v>57</v>
      </c>
      <c r="D9" s="118" t="s">
        <v>47</v>
      </c>
      <c r="E9" s="119" t="s">
        <v>48</v>
      </c>
      <c r="F9" s="140">
        <v>36058</v>
      </c>
      <c r="G9" s="139">
        <f t="shared" ref="G9:G21" si="0">IF(COUNT(F9)=0,"---",44513-F9)</f>
        <v>8455</v>
      </c>
      <c r="H9" s="89" t="s">
        <v>28</v>
      </c>
      <c r="I9" s="90" t="s">
        <v>32</v>
      </c>
      <c r="J9" s="91">
        <v>1</v>
      </c>
      <c r="K9" s="42">
        <v>26.42</v>
      </c>
      <c r="L9" s="43">
        <f t="shared" ref="L9:L18" si="1">K9*J9</f>
        <v>26.42</v>
      </c>
      <c r="M9" s="148" t="s">
        <v>49</v>
      </c>
    </row>
    <row r="10" spans="1:20" s="97" customFormat="1" ht="19.8" customHeight="1" x14ac:dyDescent="0.25">
      <c r="A10" s="150">
        <v>2</v>
      </c>
      <c r="B10" s="150">
        <v>1</v>
      </c>
      <c r="C10" s="149">
        <v>14</v>
      </c>
      <c r="D10" s="118" t="s">
        <v>169</v>
      </c>
      <c r="E10" s="119" t="s">
        <v>117</v>
      </c>
      <c r="F10" s="140">
        <v>37141</v>
      </c>
      <c r="G10" s="139">
        <f t="shared" si="0"/>
        <v>7372</v>
      </c>
      <c r="H10" s="89" t="s">
        <v>22</v>
      </c>
      <c r="I10" s="90" t="s">
        <v>220</v>
      </c>
      <c r="J10" s="91">
        <v>1</v>
      </c>
      <c r="K10" s="42">
        <v>28.68</v>
      </c>
      <c r="L10" s="43">
        <f t="shared" si="1"/>
        <v>28.68</v>
      </c>
      <c r="M10" s="148" t="s">
        <v>221</v>
      </c>
    </row>
    <row r="11" spans="1:20" s="97" customFormat="1" ht="19.8" customHeight="1" x14ac:dyDescent="0.25">
      <c r="A11" s="150">
        <v>3</v>
      </c>
      <c r="B11" s="150">
        <v>3</v>
      </c>
      <c r="C11" s="149">
        <v>4</v>
      </c>
      <c r="D11" s="118" t="s">
        <v>132</v>
      </c>
      <c r="E11" s="119" t="s">
        <v>133</v>
      </c>
      <c r="F11" s="140">
        <v>38582</v>
      </c>
      <c r="G11" s="139">
        <f t="shared" si="0"/>
        <v>5931</v>
      </c>
      <c r="H11" s="89" t="s">
        <v>43</v>
      </c>
      <c r="I11" s="90" t="s">
        <v>33</v>
      </c>
      <c r="J11" s="91">
        <v>0.95</v>
      </c>
      <c r="K11" s="42">
        <v>32.72</v>
      </c>
      <c r="L11" s="43">
        <f t="shared" si="1"/>
        <v>31.083999999999996</v>
      </c>
      <c r="M11" s="148"/>
    </row>
    <row r="12" spans="1:20" s="97" customFormat="1" ht="19.8" customHeight="1" x14ac:dyDescent="0.25">
      <c r="A12" s="150">
        <v>4</v>
      </c>
      <c r="B12" s="150">
        <v>3</v>
      </c>
      <c r="C12" s="149">
        <v>11</v>
      </c>
      <c r="D12" s="118" t="s">
        <v>163</v>
      </c>
      <c r="E12" s="119" t="s">
        <v>164</v>
      </c>
      <c r="F12" s="140">
        <v>39132</v>
      </c>
      <c r="G12" s="139">
        <f t="shared" si="0"/>
        <v>5381</v>
      </c>
      <c r="H12" s="89" t="s">
        <v>43</v>
      </c>
      <c r="I12" s="90" t="s">
        <v>33</v>
      </c>
      <c r="J12" s="91">
        <v>0.95</v>
      </c>
      <c r="K12" s="42">
        <v>33.200000000000003</v>
      </c>
      <c r="L12" s="43">
        <f t="shared" si="1"/>
        <v>31.540000000000003</v>
      </c>
      <c r="M12" s="148"/>
    </row>
    <row r="13" spans="1:20" s="97" customFormat="1" ht="19.8" customHeight="1" x14ac:dyDescent="0.25">
      <c r="A13" s="150">
        <v>5</v>
      </c>
      <c r="B13" s="150">
        <v>2</v>
      </c>
      <c r="C13" s="149">
        <v>36</v>
      </c>
      <c r="D13" s="118" t="s">
        <v>170</v>
      </c>
      <c r="E13" s="119" t="s">
        <v>171</v>
      </c>
      <c r="F13" s="140">
        <v>29469</v>
      </c>
      <c r="G13" s="139">
        <f t="shared" si="0"/>
        <v>15044</v>
      </c>
      <c r="H13" s="89" t="s">
        <v>22</v>
      </c>
      <c r="I13" s="90" t="s">
        <v>29</v>
      </c>
      <c r="J13" s="91">
        <v>1</v>
      </c>
      <c r="K13" s="42">
        <v>33.65</v>
      </c>
      <c r="L13" s="43">
        <f t="shared" si="1"/>
        <v>33.65</v>
      </c>
      <c r="M13" s="148" t="s">
        <v>151</v>
      </c>
    </row>
    <row r="14" spans="1:20" s="97" customFormat="1" ht="19.8" customHeight="1" x14ac:dyDescent="0.25">
      <c r="A14" s="150">
        <v>6</v>
      </c>
      <c r="B14" s="150">
        <v>2</v>
      </c>
      <c r="C14" s="149">
        <v>29</v>
      </c>
      <c r="D14" s="118" t="s">
        <v>165</v>
      </c>
      <c r="E14" s="119" t="s">
        <v>166</v>
      </c>
      <c r="F14" s="140">
        <v>39111</v>
      </c>
      <c r="G14" s="139">
        <f t="shared" si="0"/>
        <v>5402</v>
      </c>
      <c r="H14" s="89" t="s">
        <v>22</v>
      </c>
      <c r="I14" s="90" t="s">
        <v>111</v>
      </c>
      <c r="J14" s="91">
        <v>1</v>
      </c>
      <c r="K14" s="42">
        <v>33.700000000000003</v>
      </c>
      <c r="L14" s="43">
        <f t="shared" si="1"/>
        <v>33.700000000000003</v>
      </c>
      <c r="M14" s="148" t="s">
        <v>123</v>
      </c>
    </row>
    <row r="15" spans="1:20" s="97" customFormat="1" ht="19.8" customHeight="1" x14ac:dyDescent="0.25">
      <c r="A15" s="150">
        <v>7</v>
      </c>
      <c r="B15" s="150">
        <v>3</v>
      </c>
      <c r="C15" s="149">
        <v>42</v>
      </c>
      <c r="D15" s="118" t="s">
        <v>52</v>
      </c>
      <c r="E15" s="119" t="s">
        <v>53</v>
      </c>
      <c r="F15" s="140">
        <v>22836</v>
      </c>
      <c r="G15" s="139">
        <f t="shared" si="0"/>
        <v>21677</v>
      </c>
      <c r="H15" s="89" t="s">
        <v>43</v>
      </c>
      <c r="I15" s="90" t="s">
        <v>36</v>
      </c>
      <c r="J15" s="91">
        <v>0.95</v>
      </c>
      <c r="K15" s="42">
        <v>35.86</v>
      </c>
      <c r="L15" s="43">
        <f t="shared" si="1"/>
        <v>34.067</v>
      </c>
      <c r="M15" s="148" t="s">
        <v>39</v>
      </c>
    </row>
    <row r="16" spans="1:20" s="97" customFormat="1" ht="19.8" customHeight="1" x14ac:dyDescent="0.25">
      <c r="A16" s="150">
        <v>8</v>
      </c>
      <c r="B16" s="150">
        <v>1</v>
      </c>
      <c r="C16" s="149">
        <v>27</v>
      </c>
      <c r="D16" s="118" t="s">
        <v>136</v>
      </c>
      <c r="E16" s="119" t="s">
        <v>137</v>
      </c>
      <c r="F16" s="140">
        <v>27930</v>
      </c>
      <c r="G16" s="139">
        <f t="shared" si="0"/>
        <v>16583</v>
      </c>
      <c r="H16" s="89" t="s">
        <v>22</v>
      </c>
      <c r="I16" s="90" t="s">
        <v>111</v>
      </c>
      <c r="J16" s="91">
        <v>1</v>
      </c>
      <c r="K16" s="42">
        <v>35.21</v>
      </c>
      <c r="L16" s="43">
        <f t="shared" si="1"/>
        <v>35.21</v>
      </c>
      <c r="M16" s="148" t="s">
        <v>30</v>
      </c>
    </row>
    <row r="17" spans="1:13" s="97" customFormat="1" ht="19.8" customHeight="1" x14ac:dyDescent="0.25">
      <c r="A17" s="150">
        <v>9</v>
      </c>
      <c r="B17" s="150">
        <v>1</v>
      </c>
      <c r="C17" s="149">
        <v>24</v>
      </c>
      <c r="D17" s="118" t="s">
        <v>130</v>
      </c>
      <c r="E17" s="119" t="s">
        <v>131</v>
      </c>
      <c r="F17" s="140">
        <v>39590</v>
      </c>
      <c r="G17" s="139">
        <f t="shared" si="0"/>
        <v>4923</v>
      </c>
      <c r="H17" s="89" t="s">
        <v>22</v>
      </c>
      <c r="I17" s="90" t="s">
        <v>111</v>
      </c>
      <c r="J17" s="91">
        <v>1</v>
      </c>
      <c r="K17" s="42">
        <v>36.869999999999997</v>
      </c>
      <c r="L17" s="43">
        <f t="shared" si="1"/>
        <v>36.869999999999997</v>
      </c>
      <c r="M17" s="148" t="s">
        <v>123</v>
      </c>
    </row>
    <row r="18" spans="1:13" s="97" customFormat="1" ht="19.8" customHeight="1" x14ac:dyDescent="0.25">
      <c r="A18" s="150">
        <v>10</v>
      </c>
      <c r="B18" s="150">
        <v>3</v>
      </c>
      <c r="C18" s="149">
        <v>20</v>
      </c>
      <c r="D18" s="118" t="s">
        <v>162</v>
      </c>
      <c r="E18" s="119" t="s">
        <v>119</v>
      </c>
      <c r="F18" s="140">
        <v>39289</v>
      </c>
      <c r="G18" s="139">
        <f t="shared" si="0"/>
        <v>5224</v>
      </c>
      <c r="H18" s="89" t="s">
        <v>22</v>
      </c>
      <c r="I18" s="90" t="s">
        <v>218</v>
      </c>
      <c r="J18" s="91">
        <v>1</v>
      </c>
      <c r="K18" s="42">
        <v>38.65</v>
      </c>
      <c r="L18" s="43">
        <f t="shared" si="1"/>
        <v>38.65</v>
      </c>
      <c r="M18" s="303" t="s">
        <v>217</v>
      </c>
    </row>
    <row r="19" spans="1:13" s="97" customFormat="1" ht="19.8" customHeight="1" x14ac:dyDescent="0.25">
      <c r="A19" s="150"/>
      <c r="B19" s="150">
        <v>1</v>
      </c>
      <c r="C19" s="149">
        <v>34</v>
      </c>
      <c r="D19" s="118" t="s">
        <v>112</v>
      </c>
      <c r="E19" s="119" t="s">
        <v>113</v>
      </c>
      <c r="F19" s="140">
        <v>33279</v>
      </c>
      <c r="G19" s="139">
        <f t="shared" si="0"/>
        <v>11234</v>
      </c>
      <c r="H19" s="89" t="s">
        <v>22</v>
      </c>
      <c r="I19" s="90" t="s">
        <v>29</v>
      </c>
      <c r="J19" s="91">
        <v>1</v>
      </c>
      <c r="K19" s="42" t="s">
        <v>190</v>
      </c>
      <c r="L19" s="43"/>
      <c r="M19" s="148" t="s">
        <v>151</v>
      </c>
    </row>
    <row r="20" spans="1:13" s="97" customFormat="1" ht="19.8" customHeight="1" x14ac:dyDescent="0.25">
      <c r="A20" s="150"/>
      <c r="B20" s="150">
        <v>1</v>
      </c>
      <c r="C20" s="149">
        <v>19</v>
      </c>
      <c r="D20" s="118" t="s">
        <v>186</v>
      </c>
      <c r="E20" s="119" t="s">
        <v>187</v>
      </c>
      <c r="F20" s="140">
        <v>35195</v>
      </c>
      <c r="G20" s="139">
        <f t="shared" si="0"/>
        <v>9318</v>
      </c>
      <c r="H20" s="89" t="s">
        <v>22</v>
      </c>
      <c r="I20" s="90" t="s">
        <v>23</v>
      </c>
      <c r="J20" s="91">
        <v>1</v>
      </c>
      <c r="K20" s="42" t="s">
        <v>190</v>
      </c>
      <c r="L20" s="43"/>
      <c r="M20" s="148"/>
    </row>
    <row r="21" spans="1:13" s="97" customFormat="1" ht="19.8" customHeight="1" x14ac:dyDescent="0.25">
      <c r="A21" s="150"/>
      <c r="B21" s="150">
        <v>2</v>
      </c>
      <c r="C21" s="149">
        <v>12</v>
      </c>
      <c r="D21" s="118" t="s">
        <v>158</v>
      </c>
      <c r="E21" s="119" t="s">
        <v>159</v>
      </c>
      <c r="F21" s="140">
        <v>40944</v>
      </c>
      <c r="G21" s="139">
        <f t="shared" si="0"/>
        <v>3569</v>
      </c>
      <c r="H21" s="89" t="s">
        <v>31</v>
      </c>
      <c r="I21" s="90" t="s">
        <v>33</v>
      </c>
      <c r="J21" s="91">
        <v>1</v>
      </c>
      <c r="K21" s="42" t="s">
        <v>190</v>
      </c>
      <c r="L21" s="43"/>
      <c r="M21" s="148"/>
    </row>
  </sheetData>
  <sortState xmlns:xlrd2="http://schemas.microsoft.com/office/spreadsheetml/2017/richdata2" ref="A9:T21">
    <sortCondition ref="L9:L21"/>
    <sortCondition ref="B9:B21"/>
  </sortState>
  <mergeCells count="13">
    <mergeCell ref="D6:E6"/>
    <mergeCell ref="G6:H6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M7:M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20CF-020A-4740-947F-35A60AF1B246}">
  <sheetPr>
    <tabColor rgb="FFFF99FF"/>
  </sheetPr>
  <dimension ref="A1:U14"/>
  <sheetViews>
    <sheetView showZeros="0" zoomScaleNormal="100" workbookViewId="0">
      <selection activeCell="A2" sqref="A2"/>
    </sheetView>
  </sheetViews>
  <sheetFormatPr defaultColWidth="9.109375" defaultRowHeight="13.2" x14ac:dyDescent="0.25"/>
  <cols>
    <col min="1" max="4" width="3.109375" style="44" customWidth="1"/>
    <col min="5" max="5" width="4.5546875" style="44" customWidth="1"/>
    <col min="6" max="6" width="10.5546875" style="44" bestFit="1" customWidth="1"/>
    <col min="7" max="7" width="12.5546875" style="44" customWidth="1"/>
    <col min="8" max="8" width="9" style="70" customWidth="1"/>
    <col min="9" max="9" width="5" style="44" bestFit="1" customWidth="1"/>
    <col min="10" max="10" width="3.44140625" style="44" customWidth="1"/>
    <col min="11" max="11" width="7.6640625" style="44" bestFit="1" customWidth="1"/>
    <col min="12" max="12" width="4.44140625" style="44" customWidth="1"/>
    <col min="13" max="13" width="4.6640625" style="44" customWidth="1"/>
    <col min="14" max="14" width="9.5546875" style="44" customWidth="1"/>
    <col min="15" max="16" width="7.88671875" style="44" customWidth="1"/>
    <col min="17" max="17" width="15.6640625" style="44" customWidth="1"/>
    <col min="18" max="19" width="2" style="44" bestFit="1" customWidth="1"/>
    <col min="20" max="21" width="9.5546875" style="44" customWidth="1"/>
    <col min="22" max="16384" width="9.109375" style="44"/>
  </cols>
  <sheetData>
    <row r="1" spans="1:21" ht="20.25" customHeight="1" x14ac:dyDescent="0.3">
      <c r="A1" s="186" t="s">
        <v>174</v>
      </c>
      <c r="F1" s="45"/>
      <c r="G1" s="45"/>
      <c r="H1" s="46"/>
      <c r="I1" s="45"/>
      <c r="J1" s="45"/>
      <c r="K1" s="45"/>
      <c r="L1" s="45"/>
      <c r="M1" s="45"/>
      <c r="N1" s="45"/>
      <c r="O1" s="45"/>
      <c r="P1" s="45"/>
    </row>
    <row r="2" spans="1:21" ht="12.75" customHeight="1" x14ac:dyDescent="0.25">
      <c r="A2" s="47"/>
      <c r="F2" s="3" t="s">
        <v>157</v>
      </c>
      <c r="G2" s="49"/>
      <c r="H2" s="50"/>
      <c r="I2" s="49"/>
      <c r="J2" s="49"/>
      <c r="K2" s="49"/>
      <c r="L2" s="49"/>
      <c r="M2" s="49"/>
      <c r="N2" s="49"/>
      <c r="O2" s="49"/>
      <c r="P2" s="49"/>
    </row>
    <row r="3" spans="1:21" ht="12.75" customHeight="1" x14ac:dyDescent="0.25">
      <c r="E3" s="48"/>
      <c r="F3" s="49"/>
      <c r="G3" s="49"/>
      <c r="H3" s="50"/>
      <c r="I3" s="49"/>
      <c r="J3" s="49"/>
      <c r="K3" s="49"/>
      <c r="L3" s="49"/>
      <c r="M3" s="49"/>
      <c r="N3" s="49"/>
      <c r="O3" s="49"/>
      <c r="P3" s="49"/>
    </row>
    <row r="4" spans="1:21" ht="20.100000000000001" customHeight="1" x14ac:dyDescent="0.25">
      <c r="A4" s="51"/>
      <c r="B4" s="51"/>
      <c r="C4" s="51"/>
      <c r="D4" s="51"/>
      <c r="E4" s="51"/>
      <c r="F4" s="52" t="s">
        <v>59</v>
      </c>
      <c r="G4" s="51"/>
      <c r="H4" s="5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2.1" customHeight="1" x14ac:dyDescent="0.25">
      <c r="A5" s="51"/>
      <c r="B5" s="51"/>
      <c r="C5" s="51"/>
      <c r="D5" s="51"/>
      <c r="E5" s="51"/>
      <c r="F5" s="51"/>
      <c r="G5" s="51"/>
      <c r="H5" s="53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0.100000000000001" customHeight="1" x14ac:dyDescent="0.25">
      <c r="A6" s="54"/>
      <c r="B6" s="54"/>
      <c r="C6" s="54"/>
      <c r="D6" s="54"/>
      <c r="E6" s="51"/>
      <c r="F6" s="339"/>
      <c r="G6" s="340"/>
      <c r="H6" s="53"/>
      <c r="I6" s="51"/>
      <c r="J6" s="51"/>
      <c r="K6" s="51"/>
      <c r="L6" s="51"/>
      <c r="M6" s="51"/>
      <c r="N6" s="55"/>
      <c r="O6" s="55"/>
      <c r="P6" s="55"/>
      <c r="Q6" s="51"/>
      <c r="R6" s="51"/>
      <c r="S6" s="51"/>
      <c r="T6" s="51"/>
      <c r="U6" s="51"/>
    </row>
    <row r="7" spans="1:21" ht="20.100000000000001" customHeight="1" x14ac:dyDescent="0.25">
      <c r="A7" s="387" t="s">
        <v>3</v>
      </c>
      <c r="B7" s="388"/>
      <c r="C7" s="389"/>
      <c r="D7" s="390"/>
      <c r="E7" s="391" t="s">
        <v>4</v>
      </c>
      <c r="F7" s="393" t="s">
        <v>5</v>
      </c>
      <c r="G7" s="395" t="s">
        <v>6</v>
      </c>
      <c r="H7" s="385" t="s">
        <v>7</v>
      </c>
      <c r="I7" s="398" t="s">
        <v>8</v>
      </c>
      <c r="J7" s="398" t="s">
        <v>9</v>
      </c>
      <c r="K7" s="398" t="s">
        <v>10</v>
      </c>
      <c r="L7" s="398" t="s">
        <v>11</v>
      </c>
      <c r="M7" s="385" t="s">
        <v>12</v>
      </c>
      <c r="N7" s="400" t="s">
        <v>60</v>
      </c>
      <c r="O7" s="397" t="s">
        <v>14</v>
      </c>
      <c r="P7" s="352" t="s">
        <v>15</v>
      </c>
      <c r="Q7" s="352" t="s">
        <v>16</v>
      </c>
      <c r="R7" s="51"/>
      <c r="S7" s="51"/>
      <c r="T7" s="51"/>
      <c r="U7" s="51"/>
    </row>
    <row r="8" spans="1:21" ht="15" customHeight="1" x14ac:dyDescent="0.25">
      <c r="A8" s="36" t="s">
        <v>17</v>
      </c>
      <c r="B8" s="56" t="s">
        <v>18</v>
      </c>
      <c r="C8" s="38" t="s">
        <v>19</v>
      </c>
      <c r="D8" s="39" t="s">
        <v>20</v>
      </c>
      <c r="E8" s="392"/>
      <c r="F8" s="394"/>
      <c r="G8" s="396"/>
      <c r="H8" s="386"/>
      <c r="I8" s="399"/>
      <c r="J8" s="399"/>
      <c r="K8" s="399"/>
      <c r="L8" s="399"/>
      <c r="M8" s="386"/>
      <c r="N8" s="400"/>
      <c r="O8" s="397"/>
      <c r="P8" s="353"/>
      <c r="Q8" s="353"/>
      <c r="R8" s="51"/>
      <c r="S8" s="51"/>
      <c r="T8" s="51"/>
      <c r="U8" s="51"/>
    </row>
    <row r="9" spans="1:21" ht="20.100000000000001" customHeight="1" x14ac:dyDescent="0.25">
      <c r="A9" s="57">
        <v>1</v>
      </c>
      <c r="B9" s="36"/>
      <c r="C9" s="36"/>
      <c r="D9" s="39">
        <v>3</v>
      </c>
      <c r="E9" s="58">
        <v>40</v>
      </c>
      <c r="F9" s="59" t="s">
        <v>125</v>
      </c>
      <c r="G9" s="60" t="s">
        <v>126</v>
      </c>
      <c r="H9" s="61">
        <v>29571</v>
      </c>
      <c r="I9" s="62">
        <f t="shared" ref="I9:I14" si="0">IF(COUNT(H9)=0,"---",44513-H9)</f>
        <v>14942</v>
      </c>
      <c r="J9" s="63" t="s">
        <v>28</v>
      </c>
      <c r="K9" s="64" t="s">
        <v>29</v>
      </c>
      <c r="L9" s="65">
        <v>1</v>
      </c>
      <c r="M9" s="66">
        <v>0.90649999999999997</v>
      </c>
      <c r="N9" s="67">
        <v>1.1090277777777778E-3</v>
      </c>
      <c r="O9" s="68">
        <f t="shared" ref="O9:P13" si="1">N9*L9</f>
        <v>1.1090277777777778E-3</v>
      </c>
      <c r="P9" s="68">
        <f t="shared" si="1"/>
        <v>1.0053336805555555E-3</v>
      </c>
      <c r="Q9" s="69" t="s">
        <v>151</v>
      </c>
      <c r="R9" s="51"/>
      <c r="S9" s="51"/>
      <c r="T9" s="51"/>
      <c r="U9" s="51"/>
    </row>
    <row r="10" spans="1:21" ht="20.100000000000001" customHeight="1" x14ac:dyDescent="0.25">
      <c r="A10" s="57">
        <v>2</v>
      </c>
      <c r="B10" s="36"/>
      <c r="C10" s="36"/>
      <c r="D10" s="39">
        <v>2</v>
      </c>
      <c r="E10" s="58">
        <v>53</v>
      </c>
      <c r="F10" s="59" t="s">
        <v>178</v>
      </c>
      <c r="G10" s="60" t="s">
        <v>179</v>
      </c>
      <c r="H10" s="61">
        <v>26668</v>
      </c>
      <c r="I10" s="62">
        <f t="shared" si="0"/>
        <v>17845</v>
      </c>
      <c r="J10" s="63" t="s">
        <v>22</v>
      </c>
      <c r="K10" s="64" t="s">
        <v>36</v>
      </c>
      <c r="L10" s="65">
        <v>1</v>
      </c>
      <c r="M10" s="66">
        <v>0.83509999999999995</v>
      </c>
      <c r="N10" s="67">
        <v>1.1760416666666666E-3</v>
      </c>
      <c r="O10" s="68">
        <f t="shared" si="1"/>
        <v>1.1760416666666666E-3</v>
      </c>
      <c r="P10" s="68">
        <f t="shared" si="1"/>
        <v>9.8211239583333317E-4</v>
      </c>
      <c r="Q10" s="69" t="s">
        <v>39</v>
      </c>
      <c r="R10" s="51"/>
      <c r="S10" s="51"/>
      <c r="T10" s="51"/>
      <c r="U10" s="51"/>
    </row>
    <row r="11" spans="1:21" ht="20.100000000000001" customHeight="1" x14ac:dyDescent="0.25">
      <c r="A11" s="57">
        <v>3</v>
      </c>
      <c r="B11" s="36"/>
      <c r="C11" s="36"/>
      <c r="D11" s="39"/>
      <c r="E11" s="58">
        <v>48</v>
      </c>
      <c r="F11" s="59" t="s">
        <v>139</v>
      </c>
      <c r="G11" s="60" t="s">
        <v>140</v>
      </c>
      <c r="H11" s="61">
        <v>36697</v>
      </c>
      <c r="I11" s="62">
        <f t="shared" si="0"/>
        <v>7816</v>
      </c>
      <c r="J11" s="63" t="s">
        <v>22</v>
      </c>
      <c r="K11" s="64" t="s">
        <v>36</v>
      </c>
      <c r="L11" s="65">
        <v>1</v>
      </c>
      <c r="M11" s="66"/>
      <c r="N11" s="67">
        <v>1.2082175925925925E-3</v>
      </c>
      <c r="O11" s="68">
        <f t="shared" si="1"/>
        <v>1.2082175925925925E-3</v>
      </c>
      <c r="P11" s="68">
        <f t="shared" si="1"/>
        <v>0</v>
      </c>
      <c r="Q11" s="69" t="s">
        <v>39</v>
      </c>
      <c r="R11" s="51"/>
      <c r="S11" s="51"/>
      <c r="T11" s="51"/>
      <c r="U11" s="51"/>
    </row>
    <row r="12" spans="1:21" ht="20.100000000000001" customHeight="1" x14ac:dyDescent="0.25">
      <c r="A12" s="57">
        <v>4</v>
      </c>
      <c r="B12" s="36"/>
      <c r="C12" s="36"/>
      <c r="D12" s="39">
        <v>1</v>
      </c>
      <c r="E12" s="58">
        <v>39</v>
      </c>
      <c r="F12" s="59" t="s">
        <v>108</v>
      </c>
      <c r="G12" s="60" t="s">
        <v>109</v>
      </c>
      <c r="H12" s="61">
        <v>21128</v>
      </c>
      <c r="I12" s="62">
        <f t="shared" si="0"/>
        <v>23385</v>
      </c>
      <c r="J12" s="63" t="s">
        <v>22</v>
      </c>
      <c r="K12" s="64" t="s">
        <v>29</v>
      </c>
      <c r="L12" s="65">
        <v>1</v>
      </c>
      <c r="M12" s="66">
        <v>0.72060000000000002</v>
      </c>
      <c r="N12" s="67">
        <v>1.2924768518518517E-3</v>
      </c>
      <c r="O12" s="68">
        <f t="shared" si="1"/>
        <v>1.2924768518518517E-3</v>
      </c>
      <c r="P12" s="68">
        <f t="shared" si="1"/>
        <v>9.3135881944444434E-4</v>
      </c>
      <c r="Q12" s="69" t="s">
        <v>151</v>
      </c>
      <c r="R12" s="51"/>
      <c r="S12" s="51"/>
      <c r="T12" s="51"/>
      <c r="U12" s="51"/>
    </row>
    <row r="13" spans="1:21" ht="20.100000000000001" customHeight="1" x14ac:dyDescent="0.25">
      <c r="A13" s="57">
        <v>5</v>
      </c>
      <c r="B13" s="56">
        <v>1</v>
      </c>
      <c r="C13" s="36"/>
      <c r="D13" s="36"/>
      <c r="E13" s="58">
        <v>46</v>
      </c>
      <c r="F13" s="59" t="s">
        <v>34</v>
      </c>
      <c r="G13" s="60" t="s">
        <v>35</v>
      </c>
      <c r="H13" s="61">
        <v>38430</v>
      </c>
      <c r="I13" s="62">
        <f t="shared" si="0"/>
        <v>6083</v>
      </c>
      <c r="J13" s="63" t="s">
        <v>28</v>
      </c>
      <c r="K13" s="64" t="s">
        <v>36</v>
      </c>
      <c r="L13" s="65">
        <v>1</v>
      </c>
      <c r="M13" s="66"/>
      <c r="N13" s="67">
        <v>1.4903935185185185E-3</v>
      </c>
      <c r="O13" s="68">
        <f t="shared" si="1"/>
        <v>1.4903935185185185E-3</v>
      </c>
      <c r="P13" s="68">
        <f t="shared" si="1"/>
        <v>0</v>
      </c>
      <c r="Q13" s="69" t="s">
        <v>39</v>
      </c>
      <c r="R13" s="51"/>
      <c r="S13" s="51"/>
      <c r="T13" s="51"/>
      <c r="U13" s="51"/>
    </row>
    <row r="14" spans="1:21" ht="20.100000000000001" customHeight="1" x14ac:dyDescent="0.25">
      <c r="A14" s="57"/>
      <c r="B14" s="36"/>
      <c r="C14" s="38"/>
      <c r="D14" s="36"/>
      <c r="E14" s="58">
        <v>49</v>
      </c>
      <c r="F14" s="59" t="s">
        <v>42</v>
      </c>
      <c r="G14" s="60" t="s">
        <v>35</v>
      </c>
      <c r="H14" s="61">
        <v>39759</v>
      </c>
      <c r="I14" s="62">
        <f t="shared" si="0"/>
        <v>4754</v>
      </c>
      <c r="J14" s="63" t="s">
        <v>28</v>
      </c>
      <c r="K14" s="64" t="s">
        <v>36</v>
      </c>
      <c r="L14" s="65">
        <v>1</v>
      </c>
      <c r="M14" s="66"/>
      <c r="N14" s="67" t="s">
        <v>190</v>
      </c>
      <c r="O14" s="68"/>
      <c r="P14" s="68"/>
      <c r="Q14" s="69" t="s">
        <v>39</v>
      </c>
      <c r="R14" s="51"/>
      <c r="S14" s="51"/>
      <c r="T14" s="51"/>
      <c r="U14" s="51"/>
    </row>
  </sheetData>
  <sortState xmlns:xlrd2="http://schemas.microsoft.com/office/spreadsheetml/2017/richdata2" ref="A9:U14">
    <sortCondition ref="O9:O14"/>
  </sortState>
  <mergeCells count="15">
    <mergeCell ref="O7:O8"/>
    <mergeCell ref="P7:P8"/>
    <mergeCell ref="Q7:Q8"/>
    <mergeCell ref="I7:I8"/>
    <mergeCell ref="J7:J8"/>
    <mergeCell ref="K7:K8"/>
    <mergeCell ref="L7:L8"/>
    <mergeCell ref="M7:M8"/>
    <mergeCell ref="N7:N8"/>
    <mergeCell ref="H7:H8"/>
    <mergeCell ref="F6:G6"/>
    <mergeCell ref="A7:D7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M17"/>
  <sheetViews>
    <sheetView showZeros="0" workbookViewId="0">
      <selection activeCell="A2" sqref="A2"/>
    </sheetView>
  </sheetViews>
  <sheetFormatPr defaultColWidth="9.109375" defaultRowHeight="13.2" x14ac:dyDescent="0.25"/>
  <cols>
    <col min="1" max="4" width="3.109375" style="44" customWidth="1"/>
    <col min="5" max="5" width="4.5546875" style="44" customWidth="1"/>
    <col min="6" max="6" width="10.5546875" style="44" bestFit="1" customWidth="1"/>
    <col min="7" max="7" width="12.5546875" style="44" customWidth="1"/>
    <col min="8" max="8" width="9" style="70" customWidth="1"/>
    <col min="9" max="9" width="5" style="44" bestFit="1" customWidth="1"/>
    <col min="10" max="10" width="3.44140625" style="44" customWidth="1"/>
    <col min="11" max="11" width="7.6640625" style="44" bestFit="1" customWidth="1"/>
    <col min="12" max="13" width="4.44140625" style="44" customWidth="1"/>
    <col min="14" max="14" width="9.5546875" style="44" customWidth="1"/>
    <col min="15" max="16" width="7.88671875" style="44" customWidth="1"/>
    <col min="17" max="17" width="16.33203125" style="44" bestFit="1" customWidth="1"/>
    <col min="18" max="18" width="3.33203125" style="29" customWidth="1"/>
    <col min="19" max="19" width="2.6640625" style="29" customWidth="1"/>
    <col min="20" max="195" width="9.109375" style="29"/>
    <col min="196" max="16384" width="9.109375" style="44"/>
  </cols>
  <sheetData>
    <row r="1" spans="1:195" ht="20.25" customHeight="1" x14ac:dyDescent="0.3">
      <c r="A1" s="186" t="s">
        <v>174</v>
      </c>
      <c r="F1" s="45"/>
      <c r="G1" s="45"/>
      <c r="H1" s="46"/>
      <c r="I1" s="45"/>
      <c r="J1" s="45"/>
      <c r="K1" s="45"/>
      <c r="L1" s="45"/>
      <c r="M1" s="45"/>
      <c r="N1" s="45"/>
      <c r="O1" s="45"/>
      <c r="P1" s="45"/>
    </row>
    <row r="2" spans="1:195" ht="12.75" customHeight="1" x14ac:dyDescent="0.25">
      <c r="A2" s="47"/>
      <c r="F2" s="3" t="s">
        <v>157</v>
      </c>
      <c r="G2" s="49"/>
      <c r="H2" s="50"/>
      <c r="I2" s="49"/>
      <c r="J2" s="49"/>
      <c r="K2" s="49"/>
      <c r="L2" s="49"/>
      <c r="M2" s="49"/>
      <c r="N2" s="49"/>
      <c r="O2" s="49"/>
      <c r="P2" s="49"/>
    </row>
    <row r="3" spans="1:195" ht="12.75" customHeight="1" x14ac:dyDescent="0.25">
      <c r="E3" s="48"/>
      <c r="F3" s="49"/>
      <c r="G3" s="49"/>
      <c r="H3" s="50"/>
      <c r="I3" s="49"/>
      <c r="J3" s="49"/>
      <c r="K3" s="49"/>
      <c r="L3" s="49"/>
      <c r="M3" s="49"/>
      <c r="N3" s="49"/>
      <c r="O3" s="49"/>
      <c r="P3" s="49"/>
    </row>
    <row r="4" spans="1:195" ht="20.100000000000001" customHeight="1" x14ac:dyDescent="0.25">
      <c r="A4" s="51"/>
      <c r="B4" s="51"/>
      <c r="C4" s="51"/>
      <c r="D4" s="51"/>
      <c r="E4" s="51"/>
      <c r="F4" s="52" t="s">
        <v>61</v>
      </c>
      <c r="G4" s="51"/>
      <c r="H4" s="53"/>
      <c r="I4" s="51"/>
      <c r="J4" s="51"/>
      <c r="K4" s="51"/>
      <c r="L4" s="51"/>
      <c r="M4" s="51"/>
      <c r="N4" s="51"/>
      <c r="O4" s="51"/>
      <c r="P4" s="51"/>
      <c r="Q4" s="51"/>
    </row>
    <row r="5" spans="1:195" ht="2.1" customHeight="1" x14ac:dyDescent="0.25">
      <c r="A5" s="51"/>
      <c r="B5" s="51"/>
      <c r="C5" s="51"/>
      <c r="D5" s="51"/>
      <c r="E5" s="51"/>
      <c r="F5" s="51"/>
      <c r="G5" s="51"/>
      <c r="H5" s="53"/>
      <c r="I5" s="51"/>
      <c r="J5" s="51"/>
      <c r="K5" s="51"/>
      <c r="L5" s="51"/>
      <c r="M5" s="51"/>
      <c r="N5" s="51"/>
      <c r="O5" s="51"/>
      <c r="P5" s="51"/>
      <c r="Q5" s="51"/>
    </row>
    <row r="6" spans="1:195" ht="20.100000000000001" customHeight="1" x14ac:dyDescent="0.25">
      <c r="A6" s="54"/>
      <c r="B6" s="54"/>
      <c r="C6" s="54"/>
      <c r="D6" s="54"/>
      <c r="E6" s="51"/>
      <c r="F6" s="339"/>
      <c r="G6" s="340"/>
      <c r="H6" s="53"/>
      <c r="I6" s="51"/>
      <c r="J6" s="51"/>
      <c r="K6" s="51"/>
      <c r="L6" s="51"/>
      <c r="M6" s="51"/>
      <c r="N6" s="55"/>
      <c r="O6" s="55"/>
      <c r="P6" s="55"/>
      <c r="Q6" s="51"/>
    </row>
    <row r="7" spans="1:195" ht="20.100000000000001" customHeight="1" x14ac:dyDescent="0.25">
      <c r="A7" s="387" t="s">
        <v>3</v>
      </c>
      <c r="B7" s="388"/>
      <c r="C7" s="389"/>
      <c r="D7" s="390"/>
      <c r="E7" s="391" t="s">
        <v>4</v>
      </c>
      <c r="F7" s="393" t="s">
        <v>5</v>
      </c>
      <c r="G7" s="395" t="s">
        <v>6</v>
      </c>
      <c r="H7" s="385" t="s">
        <v>7</v>
      </c>
      <c r="I7" s="398" t="s">
        <v>8</v>
      </c>
      <c r="J7" s="398" t="s">
        <v>9</v>
      </c>
      <c r="K7" s="398" t="s">
        <v>10</v>
      </c>
      <c r="L7" s="398" t="s">
        <v>11</v>
      </c>
      <c r="M7" s="385" t="s">
        <v>12</v>
      </c>
      <c r="N7" s="400" t="s">
        <v>60</v>
      </c>
      <c r="O7" s="397" t="s">
        <v>14</v>
      </c>
      <c r="P7" s="352" t="s">
        <v>15</v>
      </c>
      <c r="Q7" s="352" t="s">
        <v>16</v>
      </c>
    </row>
    <row r="8" spans="1:195" ht="15" customHeight="1" x14ac:dyDescent="0.25">
      <c r="A8" s="36" t="s">
        <v>17</v>
      </c>
      <c r="B8" s="56" t="s">
        <v>18</v>
      </c>
      <c r="C8" s="38" t="s">
        <v>19</v>
      </c>
      <c r="D8" s="39" t="s">
        <v>20</v>
      </c>
      <c r="E8" s="392"/>
      <c r="F8" s="394"/>
      <c r="G8" s="396"/>
      <c r="H8" s="386"/>
      <c r="I8" s="399"/>
      <c r="J8" s="399"/>
      <c r="K8" s="399"/>
      <c r="L8" s="399"/>
      <c r="M8" s="386"/>
      <c r="N8" s="400"/>
      <c r="O8" s="397"/>
      <c r="P8" s="353"/>
      <c r="Q8" s="353"/>
    </row>
    <row r="9" spans="1:195" s="73" customFormat="1" ht="20.100000000000001" customHeight="1" x14ac:dyDescent="0.25">
      <c r="A9" s="71">
        <v>1</v>
      </c>
      <c r="B9" s="72"/>
      <c r="C9" s="72"/>
      <c r="D9" s="72"/>
      <c r="E9" s="58">
        <v>57</v>
      </c>
      <c r="F9" s="59" t="s">
        <v>47</v>
      </c>
      <c r="G9" s="60" t="s">
        <v>48</v>
      </c>
      <c r="H9" s="61">
        <v>36058</v>
      </c>
      <c r="I9" s="62">
        <f t="shared" ref="I9:I17" si="0">IF(COUNT(H9)=0,"---",44513-H9)</f>
        <v>8455</v>
      </c>
      <c r="J9" s="63" t="s">
        <v>28</v>
      </c>
      <c r="K9" s="64" t="s">
        <v>32</v>
      </c>
      <c r="L9" s="65">
        <v>1</v>
      </c>
      <c r="M9" s="66"/>
      <c r="N9" s="335">
        <v>6.6307870370370359E-4</v>
      </c>
      <c r="O9" s="336">
        <f t="shared" ref="O9:P14" si="1">N9*L9</f>
        <v>6.6307870370370359E-4</v>
      </c>
      <c r="P9" s="68">
        <f t="shared" si="1"/>
        <v>0</v>
      </c>
      <c r="Q9" s="69" t="s">
        <v>49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</row>
    <row r="10" spans="1:195" s="73" customFormat="1" ht="20.100000000000001" customHeight="1" x14ac:dyDescent="0.25">
      <c r="A10" s="71">
        <v>2</v>
      </c>
      <c r="B10" s="72"/>
      <c r="C10" s="72"/>
      <c r="D10" s="39">
        <v>1</v>
      </c>
      <c r="E10" s="58">
        <v>42</v>
      </c>
      <c r="F10" s="59" t="s">
        <v>52</v>
      </c>
      <c r="G10" s="60" t="s">
        <v>53</v>
      </c>
      <c r="H10" s="61">
        <v>22836</v>
      </c>
      <c r="I10" s="62">
        <f t="shared" si="0"/>
        <v>21677</v>
      </c>
      <c r="J10" s="63" t="s">
        <v>43</v>
      </c>
      <c r="K10" s="64" t="s">
        <v>36</v>
      </c>
      <c r="L10" s="65">
        <v>0.95</v>
      </c>
      <c r="M10" s="66">
        <v>0.82189999999999996</v>
      </c>
      <c r="N10" s="67">
        <v>9.3252314814814814E-4</v>
      </c>
      <c r="O10" s="68">
        <f t="shared" si="1"/>
        <v>8.858969907407407E-4</v>
      </c>
      <c r="P10" s="68">
        <f t="shared" si="1"/>
        <v>7.2811873668981477E-4</v>
      </c>
      <c r="Q10" s="69" t="s">
        <v>39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</row>
    <row r="11" spans="1:195" s="73" customFormat="1" ht="20.100000000000001" customHeight="1" x14ac:dyDescent="0.25">
      <c r="A11" s="71">
        <v>3</v>
      </c>
      <c r="B11" s="72"/>
      <c r="C11" s="72"/>
      <c r="D11" s="39">
        <v>2</v>
      </c>
      <c r="E11" s="58">
        <v>44</v>
      </c>
      <c r="F11" s="59" t="s">
        <v>62</v>
      </c>
      <c r="G11" s="60" t="s">
        <v>63</v>
      </c>
      <c r="H11" s="61">
        <v>24406</v>
      </c>
      <c r="I11" s="62">
        <f t="shared" si="0"/>
        <v>20107</v>
      </c>
      <c r="J11" s="63" t="s">
        <v>43</v>
      </c>
      <c r="K11" s="64" t="s">
        <v>36</v>
      </c>
      <c r="L11" s="65">
        <v>0.95</v>
      </c>
      <c r="M11" s="66">
        <v>0.84330000000000005</v>
      </c>
      <c r="N11" s="67">
        <v>9.4826388888888879E-4</v>
      </c>
      <c r="O11" s="68">
        <f t="shared" si="1"/>
        <v>9.0085069444444436E-4</v>
      </c>
      <c r="P11" s="68">
        <f t="shared" si="1"/>
        <v>7.59687390625E-4</v>
      </c>
      <c r="Q11" s="69" t="s">
        <v>39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</row>
    <row r="12" spans="1:195" s="73" customFormat="1" ht="20.100000000000001" customHeight="1" x14ac:dyDescent="0.25">
      <c r="A12" s="71">
        <v>4</v>
      </c>
      <c r="B12" s="72"/>
      <c r="C12" s="72"/>
      <c r="D12" s="39">
        <v>3</v>
      </c>
      <c r="E12" s="58">
        <v>50</v>
      </c>
      <c r="F12" s="59" t="s">
        <v>183</v>
      </c>
      <c r="G12" s="60" t="s">
        <v>184</v>
      </c>
      <c r="H12" s="61">
        <v>25561</v>
      </c>
      <c r="I12" s="62">
        <f t="shared" si="0"/>
        <v>18952</v>
      </c>
      <c r="J12" s="63" t="s">
        <v>22</v>
      </c>
      <c r="K12" s="64" t="s">
        <v>36</v>
      </c>
      <c r="L12" s="65">
        <v>1</v>
      </c>
      <c r="M12" s="66">
        <v>0.86609999999999998</v>
      </c>
      <c r="N12" s="67">
        <v>9.2048611111111107E-4</v>
      </c>
      <c r="O12" s="68">
        <f t="shared" si="1"/>
        <v>9.2048611111111107E-4</v>
      </c>
      <c r="P12" s="68">
        <f t="shared" si="1"/>
        <v>7.9723302083333327E-4</v>
      </c>
      <c r="Q12" s="69" t="s">
        <v>39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</row>
    <row r="13" spans="1:195" s="73" customFormat="1" ht="20.100000000000001" customHeight="1" x14ac:dyDescent="0.25">
      <c r="A13" s="71">
        <v>5</v>
      </c>
      <c r="B13" s="72"/>
      <c r="C13" s="72"/>
      <c r="D13" s="39">
        <v>4</v>
      </c>
      <c r="E13" s="58">
        <v>36</v>
      </c>
      <c r="F13" s="59" t="s">
        <v>170</v>
      </c>
      <c r="G13" s="60" t="s">
        <v>171</v>
      </c>
      <c r="H13" s="61">
        <v>29469</v>
      </c>
      <c r="I13" s="62">
        <f t="shared" si="0"/>
        <v>15044</v>
      </c>
      <c r="J13" s="63" t="s">
        <v>22</v>
      </c>
      <c r="K13" s="64" t="s">
        <v>29</v>
      </c>
      <c r="L13" s="65">
        <v>1</v>
      </c>
      <c r="M13" s="66">
        <v>0.92849999999999999</v>
      </c>
      <c r="N13" s="67">
        <v>9.6423611111111113E-4</v>
      </c>
      <c r="O13" s="68">
        <f t="shared" si="1"/>
        <v>9.6423611111111113E-4</v>
      </c>
      <c r="P13" s="68">
        <f t="shared" si="1"/>
        <v>8.9529322916666668E-4</v>
      </c>
      <c r="Q13" s="69" t="s">
        <v>151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</row>
    <row r="14" spans="1:195" s="73" customFormat="1" ht="20.100000000000001" customHeight="1" x14ac:dyDescent="0.25">
      <c r="A14" s="71">
        <v>6</v>
      </c>
      <c r="B14" s="72"/>
      <c r="C14" s="38">
        <v>1</v>
      </c>
      <c r="D14" s="72"/>
      <c r="E14" s="58">
        <v>41</v>
      </c>
      <c r="F14" s="59" t="s">
        <v>160</v>
      </c>
      <c r="G14" s="60" t="s">
        <v>161</v>
      </c>
      <c r="H14" s="61">
        <v>40825</v>
      </c>
      <c r="I14" s="62">
        <f t="shared" si="0"/>
        <v>3688</v>
      </c>
      <c r="J14" s="63" t="s">
        <v>28</v>
      </c>
      <c r="K14" s="64" t="s">
        <v>29</v>
      </c>
      <c r="L14" s="65">
        <v>1</v>
      </c>
      <c r="M14" s="66"/>
      <c r="N14" s="67">
        <v>1.2949074074074074E-3</v>
      </c>
      <c r="O14" s="68">
        <f t="shared" si="1"/>
        <v>1.2949074074074074E-3</v>
      </c>
      <c r="P14" s="68">
        <f t="shared" si="1"/>
        <v>0</v>
      </c>
      <c r="Q14" s="69" t="s">
        <v>151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</row>
    <row r="15" spans="1:195" s="73" customFormat="1" ht="20.100000000000001" customHeight="1" x14ac:dyDescent="0.25">
      <c r="A15" s="71"/>
      <c r="B15" s="72"/>
      <c r="C15" s="72"/>
      <c r="D15" s="72"/>
      <c r="E15" s="58">
        <v>19</v>
      </c>
      <c r="F15" s="59" t="s">
        <v>186</v>
      </c>
      <c r="G15" s="60" t="s">
        <v>187</v>
      </c>
      <c r="H15" s="61">
        <v>35195</v>
      </c>
      <c r="I15" s="62">
        <f t="shared" si="0"/>
        <v>9318</v>
      </c>
      <c r="J15" s="63" t="s">
        <v>22</v>
      </c>
      <c r="K15" s="64" t="s">
        <v>23</v>
      </c>
      <c r="L15" s="65">
        <v>1</v>
      </c>
      <c r="M15" s="66"/>
      <c r="N15" s="67" t="s">
        <v>190</v>
      </c>
      <c r="O15" s="68"/>
      <c r="P15" s="68"/>
      <c r="Q15" s="6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</row>
    <row r="16" spans="1:195" s="73" customFormat="1" ht="20.100000000000001" customHeight="1" x14ac:dyDescent="0.25">
      <c r="A16" s="71"/>
      <c r="B16" s="72"/>
      <c r="C16" s="38"/>
      <c r="D16" s="72"/>
      <c r="E16" s="58">
        <v>23</v>
      </c>
      <c r="F16" s="59" t="s">
        <v>118</v>
      </c>
      <c r="G16" s="60" t="s">
        <v>119</v>
      </c>
      <c r="H16" s="61">
        <v>39289</v>
      </c>
      <c r="I16" s="62">
        <f t="shared" si="0"/>
        <v>5224</v>
      </c>
      <c r="J16" s="63" t="s">
        <v>22</v>
      </c>
      <c r="K16" s="64" t="s">
        <v>111</v>
      </c>
      <c r="L16" s="65">
        <v>1</v>
      </c>
      <c r="M16" s="66"/>
      <c r="N16" s="67" t="s">
        <v>190</v>
      </c>
      <c r="O16" s="68"/>
      <c r="P16" s="68"/>
      <c r="Q16" s="69" t="s">
        <v>123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</row>
    <row r="17" spans="1:195" s="73" customFormat="1" ht="20.100000000000001" customHeight="1" x14ac:dyDescent="0.25">
      <c r="A17" s="71"/>
      <c r="B17" s="72"/>
      <c r="C17" s="38"/>
      <c r="D17" s="72"/>
      <c r="E17" s="58">
        <v>24</v>
      </c>
      <c r="F17" s="59" t="s">
        <v>130</v>
      </c>
      <c r="G17" s="60" t="s">
        <v>131</v>
      </c>
      <c r="H17" s="61">
        <v>39590</v>
      </c>
      <c r="I17" s="62">
        <f t="shared" si="0"/>
        <v>4923</v>
      </c>
      <c r="J17" s="63" t="s">
        <v>22</v>
      </c>
      <c r="K17" s="64" t="s">
        <v>111</v>
      </c>
      <c r="L17" s="65">
        <v>1</v>
      </c>
      <c r="M17" s="66"/>
      <c r="N17" s="67" t="s">
        <v>190</v>
      </c>
      <c r="O17" s="68"/>
      <c r="P17" s="68"/>
      <c r="Q17" s="69" t="s">
        <v>123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</row>
  </sheetData>
  <sortState xmlns:xlrd2="http://schemas.microsoft.com/office/spreadsheetml/2017/richdata2" ref="A9:GM14">
    <sortCondition ref="O9:O14"/>
    <sortCondition ref="B9:B14"/>
  </sortState>
  <mergeCells count="15">
    <mergeCell ref="O7:O8"/>
    <mergeCell ref="Q7:Q8"/>
    <mergeCell ref="I7:I8"/>
    <mergeCell ref="J7:J8"/>
    <mergeCell ref="K7:K8"/>
    <mergeCell ref="L7:L8"/>
    <mergeCell ref="N7:N8"/>
    <mergeCell ref="M7:M8"/>
    <mergeCell ref="P7:P8"/>
    <mergeCell ref="A7:D7"/>
    <mergeCell ref="H7:H8"/>
    <mergeCell ref="F6:G6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FF"/>
  </sheetPr>
  <dimension ref="A1:S12"/>
  <sheetViews>
    <sheetView showZeros="0" workbookViewId="0">
      <selection activeCell="A2" sqref="A2"/>
    </sheetView>
  </sheetViews>
  <sheetFormatPr defaultColWidth="9.109375" defaultRowHeight="13.2" x14ac:dyDescent="0.25"/>
  <cols>
    <col min="1" max="3" width="3.109375" style="74" customWidth="1"/>
    <col min="4" max="4" width="4.5546875" style="74" customWidth="1"/>
    <col min="5" max="5" width="10.5546875" style="74" bestFit="1" customWidth="1"/>
    <col min="6" max="6" width="12.5546875" style="74" customWidth="1"/>
    <col min="7" max="7" width="9" style="104" customWidth="1"/>
    <col min="8" max="8" width="5" style="74" bestFit="1" customWidth="1"/>
    <col min="9" max="9" width="3.44140625" style="74" customWidth="1"/>
    <col min="10" max="10" width="7.6640625" style="74" bestFit="1" customWidth="1"/>
    <col min="11" max="11" width="4.44140625" style="74" customWidth="1"/>
    <col min="12" max="12" width="9.5546875" style="163" customWidth="1"/>
    <col min="13" max="13" width="7.88671875" style="163" customWidth="1"/>
    <col min="14" max="14" width="16.21875" style="74" bestFit="1" customWidth="1"/>
    <col min="15" max="19" width="9.5546875" style="74" customWidth="1"/>
    <col min="20" max="16384" width="9.109375" style="74"/>
  </cols>
  <sheetData>
    <row r="1" spans="1:19" ht="20.25" customHeight="1" x14ac:dyDescent="0.3">
      <c r="A1" s="212" t="s">
        <v>174</v>
      </c>
      <c r="B1" s="132"/>
      <c r="C1" s="133"/>
      <c r="E1" s="109"/>
      <c r="F1" s="109"/>
      <c r="G1" s="160"/>
      <c r="H1" s="109"/>
      <c r="I1" s="109"/>
      <c r="J1" s="109"/>
      <c r="K1" s="109"/>
      <c r="L1" s="166"/>
      <c r="M1" s="166"/>
    </row>
    <row r="2" spans="1:19" ht="12.75" customHeight="1" x14ac:dyDescent="0.25">
      <c r="A2" s="132"/>
      <c r="B2" s="132"/>
      <c r="C2" s="180" t="s">
        <v>208</v>
      </c>
      <c r="E2" s="180"/>
      <c r="F2" s="76"/>
      <c r="G2" s="98"/>
      <c r="H2" s="76"/>
      <c r="I2" s="76"/>
      <c r="J2" s="76"/>
      <c r="K2" s="76"/>
      <c r="L2" s="165"/>
      <c r="M2" s="165"/>
    </row>
    <row r="3" spans="1:19" ht="12.75" customHeight="1" x14ac:dyDescent="0.25">
      <c r="D3" s="77"/>
      <c r="E3" s="76"/>
      <c r="F3" s="76"/>
      <c r="G3" s="98"/>
      <c r="H3" s="76"/>
      <c r="I3" s="76"/>
      <c r="J3" s="76"/>
      <c r="K3" s="76"/>
      <c r="L3" s="165"/>
      <c r="M3" s="165"/>
    </row>
    <row r="4" spans="1:19" ht="20.100000000000001" customHeight="1" x14ac:dyDescent="0.25">
      <c r="A4" s="78"/>
      <c r="B4" s="78"/>
      <c r="C4" s="78"/>
      <c r="D4" s="78"/>
      <c r="E4" s="113" t="s">
        <v>101</v>
      </c>
      <c r="F4" s="78"/>
      <c r="G4" s="99"/>
      <c r="H4" s="78"/>
      <c r="I4" s="78"/>
      <c r="J4" s="78"/>
      <c r="K4" s="78"/>
      <c r="L4" s="164"/>
      <c r="M4" s="164"/>
      <c r="N4" s="78"/>
      <c r="O4" s="78"/>
      <c r="P4" s="78"/>
      <c r="Q4" s="78"/>
      <c r="R4" s="78"/>
      <c r="S4" s="78"/>
    </row>
    <row r="5" spans="1:19" ht="2.1" customHeight="1" x14ac:dyDescent="0.25">
      <c r="A5" s="78"/>
      <c r="B5" s="78"/>
      <c r="C5" s="78"/>
      <c r="D5" s="78"/>
      <c r="E5" s="78"/>
      <c r="F5" s="78"/>
      <c r="G5" s="99"/>
      <c r="H5" s="78"/>
      <c r="I5" s="78"/>
      <c r="J5" s="78"/>
      <c r="K5" s="78"/>
      <c r="L5" s="164"/>
      <c r="M5" s="164"/>
      <c r="N5" s="78"/>
      <c r="O5" s="78"/>
      <c r="P5" s="78"/>
      <c r="Q5" s="78"/>
      <c r="R5" s="78"/>
      <c r="S5" s="78"/>
    </row>
    <row r="6" spans="1:19" ht="20.100000000000001" customHeight="1" x14ac:dyDescent="0.25">
      <c r="A6" s="401" t="s">
        <v>3</v>
      </c>
      <c r="B6" s="402"/>
      <c r="C6" s="402"/>
      <c r="D6" s="377" t="s">
        <v>4</v>
      </c>
      <c r="E6" s="403" t="s">
        <v>5</v>
      </c>
      <c r="F6" s="405" t="s">
        <v>6</v>
      </c>
      <c r="G6" s="383" t="s">
        <v>7</v>
      </c>
      <c r="H6" s="377" t="s">
        <v>8</v>
      </c>
      <c r="I6" s="377" t="s">
        <v>9</v>
      </c>
      <c r="J6" s="377" t="s">
        <v>10</v>
      </c>
      <c r="K6" s="377" t="s">
        <v>11</v>
      </c>
      <c r="L6" s="407" t="s">
        <v>60</v>
      </c>
      <c r="M6" s="409" t="s">
        <v>14</v>
      </c>
      <c r="N6" s="374" t="s">
        <v>16</v>
      </c>
      <c r="O6" s="78"/>
      <c r="P6" s="78"/>
      <c r="Q6" s="78"/>
      <c r="R6" s="78"/>
      <c r="S6" s="78"/>
    </row>
    <row r="7" spans="1:19" ht="15" customHeight="1" x14ac:dyDescent="0.25">
      <c r="A7" s="82" t="s">
        <v>17</v>
      </c>
      <c r="B7" s="141" t="s">
        <v>18</v>
      </c>
      <c r="C7" s="143" t="s">
        <v>19</v>
      </c>
      <c r="D7" s="378"/>
      <c r="E7" s="404"/>
      <c r="F7" s="406"/>
      <c r="G7" s="384"/>
      <c r="H7" s="378"/>
      <c r="I7" s="378"/>
      <c r="J7" s="378"/>
      <c r="K7" s="378"/>
      <c r="L7" s="408"/>
      <c r="M7" s="410"/>
      <c r="N7" s="353"/>
      <c r="O7" s="78"/>
      <c r="P7" s="78"/>
      <c r="Q7" s="78"/>
      <c r="R7" s="78"/>
      <c r="S7" s="78"/>
    </row>
    <row r="8" spans="1:19" ht="20.100000000000001" customHeight="1" x14ac:dyDescent="0.25">
      <c r="A8" s="142">
        <v>1</v>
      </c>
      <c r="B8" s="141">
        <v>1</v>
      </c>
      <c r="C8" s="181"/>
      <c r="D8" s="85">
        <v>18</v>
      </c>
      <c r="E8" s="118" t="s">
        <v>121</v>
      </c>
      <c r="F8" s="119" t="s">
        <v>146</v>
      </c>
      <c r="G8" s="101">
        <v>37875</v>
      </c>
      <c r="H8" s="88">
        <f>IF(COUNT(G8)=0,"---",44513-G8)</f>
        <v>6638</v>
      </c>
      <c r="I8" s="89" t="s">
        <v>28</v>
      </c>
      <c r="J8" s="90" t="s">
        <v>23</v>
      </c>
      <c r="K8" s="91">
        <v>1</v>
      </c>
      <c r="L8" s="161">
        <v>2.3533564814814814E-3</v>
      </c>
      <c r="M8" s="94">
        <f>L8*K8</f>
        <v>2.3533564814814814E-3</v>
      </c>
      <c r="N8" s="148"/>
      <c r="O8" s="78"/>
      <c r="P8" s="78"/>
      <c r="Q8" s="78"/>
      <c r="R8" s="78"/>
      <c r="S8" s="78"/>
    </row>
    <row r="9" spans="1:19" ht="20.100000000000001" customHeight="1" x14ac:dyDescent="0.25">
      <c r="A9" s="142">
        <v>2</v>
      </c>
      <c r="B9" s="82"/>
      <c r="C9" s="181"/>
      <c r="D9" s="85">
        <v>5</v>
      </c>
      <c r="E9" s="118" t="s">
        <v>74</v>
      </c>
      <c r="F9" s="119" t="s">
        <v>75</v>
      </c>
      <c r="G9" s="101">
        <v>35218</v>
      </c>
      <c r="H9" s="88">
        <v>9295</v>
      </c>
      <c r="I9" s="89" t="s">
        <v>43</v>
      </c>
      <c r="J9" s="90" t="s">
        <v>33</v>
      </c>
      <c r="K9" s="91">
        <v>0.95</v>
      </c>
      <c r="L9" s="161">
        <v>2.6546296296296296E-3</v>
      </c>
      <c r="M9" s="94">
        <f>L9*K9</f>
        <v>2.5218981481481481E-3</v>
      </c>
      <c r="N9" s="148" t="s">
        <v>152</v>
      </c>
      <c r="O9" s="78"/>
      <c r="P9" s="78"/>
      <c r="Q9" s="78"/>
      <c r="R9" s="78"/>
      <c r="S9" s="78"/>
    </row>
    <row r="10" spans="1:19" ht="20.100000000000001" customHeight="1" x14ac:dyDescent="0.25">
      <c r="A10" s="142">
        <v>3</v>
      </c>
      <c r="B10" s="82"/>
      <c r="C10" s="143">
        <v>1</v>
      </c>
      <c r="D10" s="85">
        <v>49</v>
      </c>
      <c r="E10" s="118" t="s">
        <v>42</v>
      </c>
      <c r="F10" s="119" t="s">
        <v>35</v>
      </c>
      <c r="G10" s="101">
        <v>39759</v>
      </c>
      <c r="H10" s="88">
        <f>IF(COUNT(G10)=0,"---",44513-G10)</f>
        <v>4754</v>
      </c>
      <c r="I10" s="89" t="s">
        <v>28</v>
      </c>
      <c r="J10" s="90" t="s">
        <v>36</v>
      </c>
      <c r="K10" s="91">
        <v>1</v>
      </c>
      <c r="L10" s="161">
        <v>2.775810185185185E-3</v>
      </c>
      <c r="M10" s="94">
        <f>L10*K10</f>
        <v>2.775810185185185E-3</v>
      </c>
      <c r="N10" s="148" t="s">
        <v>39</v>
      </c>
      <c r="O10" s="78"/>
      <c r="P10" s="78"/>
      <c r="Q10" s="78"/>
      <c r="R10" s="78"/>
      <c r="S10" s="78"/>
    </row>
    <row r="11" spans="1:19" ht="20.100000000000001" customHeight="1" x14ac:dyDescent="0.25">
      <c r="A11" s="142">
        <v>4</v>
      </c>
      <c r="B11" s="141">
        <v>2</v>
      </c>
      <c r="C11" s="181"/>
      <c r="D11" s="85">
        <v>46</v>
      </c>
      <c r="E11" s="118" t="s">
        <v>34</v>
      </c>
      <c r="F11" s="119" t="s">
        <v>35</v>
      </c>
      <c r="G11" s="101">
        <v>38430</v>
      </c>
      <c r="H11" s="88">
        <f>IF(COUNT(G11)=0,"---",44513-G11)</f>
        <v>6083</v>
      </c>
      <c r="I11" s="89" t="s">
        <v>28</v>
      </c>
      <c r="J11" s="90" t="s">
        <v>36</v>
      </c>
      <c r="K11" s="91">
        <v>1</v>
      </c>
      <c r="L11" s="161">
        <v>2.9398148148148148E-3</v>
      </c>
      <c r="M11" s="94">
        <f>L11*K11</f>
        <v>2.9398148148148148E-3</v>
      </c>
      <c r="N11" s="148" t="s">
        <v>39</v>
      </c>
      <c r="O11" s="78"/>
      <c r="P11" s="78"/>
      <c r="Q11" s="78"/>
      <c r="R11" s="78"/>
      <c r="S11" s="78"/>
    </row>
    <row r="12" spans="1:19" ht="20.100000000000001" customHeight="1" x14ac:dyDescent="0.25">
      <c r="A12" s="142"/>
      <c r="B12" s="82"/>
      <c r="C12" s="181"/>
      <c r="D12" s="85">
        <v>48</v>
      </c>
      <c r="E12" s="118" t="s">
        <v>139</v>
      </c>
      <c r="F12" s="119" t="s">
        <v>140</v>
      </c>
      <c r="G12" s="101">
        <v>36697</v>
      </c>
      <c r="H12" s="88">
        <f>IF(COUNT(G12)=0,"---",44513-G12)</f>
        <v>7816</v>
      </c>
      <c r="I12" s="89" t="s">
        <v>22</v>
      </c>
      <c r="J12" s="90" t="s">
        <v>36</v>
      </c>
      <c r="K12" s="91">
        <v>1</v>
      </c>
      <c r="L12" s="161" t="s">
        <v>190</v>
      </c>
      <c r="M12" s="94"/>
      <c r="N12" s="148" t="s">
        <v>39</v>
      </c>
      <c r="O12" s="78"/>
      <c r="P12" s="78"/>
      <c r="Q12" s="78"/>
      <c r="R12" s="78"/>
      <c r="S12" s="78"/>
    </row>
  </sheetData>
  <sortState xmlns:xlrd2="http://schemas.microsoft.com/office/spreadsheetml/2017/richdata2" ref="A8:S12">
    <sortCondition ref="M8:M12"/>
  </sortState>
  <mergeCells count="12">
    <mergeCell ref="N6:N7"/>
    <mergeCell ref="I6:I7"/>
    <mergeCell ref="J6:J7"/>
    <mergeCell ref="K6:K7"/>
    <mergeCell ref="L6:L7"/>
    <mergeCell ref="M6:M7"/>
    <mergeCell ref="H6:H7"/>
    <mergeCell ref="A6:C6"/>
    <mergeCell ref="D6:D7"/>
    <mergeCell ref="E6:E7"/>
    <mergeCell ref="F6:F7"/>
    <mergeCell ref="G6:G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12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4.5546875" style="74" customWidth="1"/>
    <col min="2" max="2" width="3.109375" style="74" customWidth="1"/>
    <col min="3" max="3" width="4.5546875" style="74" customWidth="1"/>
    <col min="4" max="4" width="10.5546875" style="74" bestFit="1" customWidth="1"/>
    <col min="5" max="5" width="12.5546875" style="74" customWidth="1"/>
    <col min="6" max="6" width="9" style="74" customWidth="1"/>
    <col min="7" max="7" width="5" style="74" bestFit="1" customWidth="1"/>
    <col min="8" max="8" width="3.44140625" style="74" customWidth="1"/>
    <col min="9" max="9" width="7.6640625" style="74" bestFit="1" customWidth="1"/>
    <col min="10" max="10" width="4.6640625" style="74" customWidth="1"/>
    <col min="11" max="11" width="9.5546875" style="163" customWidth="1"/>
    <col min="12" max="12" width="7.88671875" style="163" customWidth="1"/>
    <col min="13" max="13" width="13.5546875" style="74" customWidth="1"/>
    <col min="14" max="14" width="9.5546875" style="74" customWidth="1"/>
    <col min="15" max="16384" width="9.109375" style="74"/>
  </cols>
  <sheetData>
    <row r="1" spans="1:14" ht="20.25" customHeight="1" x14ac:dyDescent="0.3">
      <c r="A1" s="212" t="s">
        <v>174</v>
      </c>
      <c r="B1" s="132"/>
      <c r="C1" s="133"/>
      <c r="D1" s="109"/>
      <c r="E1" s="109"/>
      <c r="F1" s="109"/>
      <c r="G1" s="109"/>
      <c r="H1" s="109"/>
      <c r="I1" s="109"/>
      <c r="J1" s="109"/>
      <c r="K1" s="166"/>
      <c r="L1" s="166"/>
    </row>
    <row r="2" spans="1:14" ht="12.75" customHeight="1" x14ac:dyDescent="0.25">
      <c r="A2" s="132"/>
      <c r="B2" s="132"/>
      <c r="C2" s="180" t="s">
        <v>208</v>
      </c>
      <c r="D2" s="180"/>
      <c r="E2" s="76"/>
      <c r="F2" s="76"/>
      <c r="G2" s="76"/>
      <c r="H2" s="76"/>
      <c r="I2" s="76"/>
      <c r="J2" s="76"/>
      <c r="K2" s="165"/>
      <c r="L2" s="165"/>
    </row>
    <row r="3" spans="1:14" ht="12.75" customHeight="1" x14ac:dyDescent="0.25">
      <c r="C3" s="77"/>
      <c r="D3" s="76"/>
      <c r="E3" s="76"/>
      <c r="F3" s="76"/>
      <c r="G3" s="76"/>
      <c r="H3" s="76"/>
      <c r="I3" s="76"/>
      <c r="J3" s="76"/>
      <c r="K3" s="165"/>
      <c r="L3" s="165"/>
    </row>
    <row r="4" spans="1:14" ht="20.100000000000001" customHeight="1" x14ac:dyDescent="0.25">
      <c r="A4" s="78"/>
      <c r="B4" s="78"/>
      <c r="C4" s="78"/>
      <c r="D4" s="113" t="s">
        <v>102</v>
      </c>
      <c r="E4" s="78"/>
      <c r="F4" s="78"/>
      <c r="G4" s="78"/>
      <c r="H4" s="78"/>
      <c r="I4" s="78"/>
      <c r="J4" s="78"/>
      <c r="K4" s="164"/>
      <c r="L4" s="164"/>
      <c r="M4" s="78"/>
      <c r="N4" s="78"/>
    </row>
    <row r="5" spans="1:14" ht="2.1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164"/>
      <c r="L5" s="164"/>
      <c r="M5" s="78"/>
      <c r="N5" s="78"/>
    </row>
    <row r="6" spans="1:14" ht="20.100000000000001" customHeight="1" x14ac:dyDescent="0.25">
      <c r="A6" s="401" t="s">
        <v>3</v>
      </c>
      <c r="B6" s="402"/>
      <c r="C6" s="377" t="s">
        <v>4</v>
      </c>
      <c r="D6" s="379" t="s">
        <v>5</v>
      </c>
      <c r="E6" s="381" t="s">
        <v>6</v>
      </c>
      <c r="F6" s="383" t="s">
        <v>7</v>
      </c>
      <c r="G6" s="370" t="s">
        <v>8</v>
      </c>
      <c r="H6" s="370" t="s">
        <v>9</v>
      </c>
      <c r="I6" s="370" t="s">
        <v>10</v>
      </c>
      <c r="J6" s="370" t="s">
        <v>11</v>
      </c>
      <c r="K6" s="411" t="s">
        <v>60</v>
      </c>
      <c r="L6" s="412" t="s">
        <v>14</v>
      </c>
      <c r="M6" s="374" t="s">
        <v>16</v>
      </c>
      <c r="N6" s="78"/>
    </row>
    <row r="7" spans="1:14" ht="15" customHeight="1" x14ac:dyDescent="0.25">
      <c r="A7" s="82" t="s">
        <v>17</v>
      </c>
      <c r="B7" s="143" t="s">
        <v>19</v>
      </c>
      <c r="C7" s="378"/>
      <c r="D7" s="380"/>
      <c r="E7" s="382"/>
      <c r="F7" s="384"/>
      <c r="G7" s="371"/>
      <c r="H7" s="371"/>
      <c r="I7" s="371"/>
      <c r="J7" s="371"/>
      <c r="K7" s="411"/>
      <c r="L7" s="412"/>
      <c r="M7" s="353"/>
      <c r="N7" s="78"/>
    </row>
    <row r="8" spans="1:14" ht="20.100000000000001" customHeight="1" x14ac:dyDescent="0.25">
      <c r="A8" s="142">
        <v>1</v>
      </c>
      <c r="B8" s="82"/>
      <c r="C8" s="149">
        <v>57</v>
      </c>
      <c r="D8" s="118" t="s">
        <v>47</v>
      </c>
      <c r="E8" s="119" t="s">
        <v>48</v>
      </c>
      <c r="F8" s="101">
        <v>36058</v>
      </c>
      <c r="G8" s="88">
        <f>IF(COUNT(F8)=0,"---",44513-F8)</f>
        <v>8455</v>
      </c>
      <c r="H8" s="89" t="s">
        <v>28</v>
      </c>
      <c r="I8" s="90" t="s">
        <v>32</v>
      </c>
      <c r="J8" s="91">
        <v>1</v>
      </c>
      <c r="K8" s="161">
        <v>1.5869212962962963E-3</v>
      </c>
      <c r="L8" s="94">
        <f>K8*J8</f>
        <v>1.5869212962962963E-3</v>
      </c>
      <c r="M8" s="148" t="s">
        <v>49</v>
      </c>
      <c r="N8" s="78"/>
    </row>
    <row r="9" spans="1:14" ht="20.100000000000001" customHeight="1" x14ac:dyDescent="0.25">
      <c r="A9" s="142">
        <v>2</v>
      </c>
      <c r="B9" s="82"/>
      <c r="C9" s="149">
        <v>44</v>
      </c>
      <c r="D9" s="118" t="s">
        <v>62</v>
      </c>
      <c r="E9" s="119" t="s">
        <v>63</v>
      </c>
      <c r="F9" s="101">
        <v>24406</v>
      </c>
      <c r="G9" s="88">
        <f>IF(COUNT(F9)=0,"---",44513-F9)</f>
        <v>20107</v>
      </c>
      <c r="H9" s="89" t="s">
        <v>43</v>
      </c>
      <c r="I9" s="90" t="s">
        <v>36</v>
      </c>
      <c r="J9" s="91">
        <v>0.95</v>
      </c>
      <c r="K9" s="161">
        <v>2.1104166666666667E-3</v>
      </c>
      <c r="L9" s="94">
        <f>K9*J9</f>
        <v>2.0048958333333334E-3</v>
      </c>
      <c r="M9" s="148" t="s">
        <v>39</v>
      </c>
      <c r="N9" s="78"/>
    </row>
    <row r="10" spans="1:14" ht="20.100000000000001" customHeight="1" x14ac:dyDescent="0.25">
      <c r="A10" s="142">
        <v>3</v>
      </c>
      <c r="B10" s="82"/>
      <c r="C10" s="149">
        <v>11</v>
      </c>
      <c r="D10" s="118" t="s">
        <v>163</v>
      </c>
      <c r="E10" s="119" t="s">
        <v>164</v>
      </c>
      <c r="F10" s="101">
        <v>39132</v>
      </c>
      <c r="G10" s="88">
        <f>IF(COUNT(F10)=0,"---",44513-F10)</f>
        <v>5381</v>
      </c>
      <c r="H10" s="89" t="s">
        <v>43</v>
      </c>
      <c r="I10" s="90" t="s">
        <v>33</v>
      </c>
      <c r="J10" s="91">
        <v>0.95</v>
      </c>
      <c r="K10" s="161">
        <v>2.2004629629629631E-3</v>
      </c>
      <c r="L10" s="94">
        <f>K10*J10</f>
        <v>2.0904398148148149E-3</v>
      </c>
      <c r="M10" s="148"/>
      <c r="N10" s="78"/>
    </row>
    <row r="11" spans="1:14" ht="20.100000000000001" customHeight="1" x14ac:dyDescent="0.25">
      <c r="A11" s="142"/>
      <c r="B11" s="143"/>
      <c r="C11" s="149">
        <v>23</v>
      </c>
      <c r="D11" s="118" t="s">
        <v>118</v>
      </c>
      <c r="E11" s="119" t="s">
        <v>119</v>
      </c>
      <c r="F11" s="101">
        <v>39289</v>
      </c>
      <c r="G11" s="88">
        <f>IF(COUNT(F11)=0,"---",44513-F11)</f>
        <v>5224</v>
      </c>
      <c r="H11" s="89" t="s">
        <v>22</v>
      </c>
      <c r="I11" s="90" t="s">
        <v>111</v>
      </c>
      <c r="J11" s="91">
        <v>1</v>
      </c>
      <c r="K11" s="161" t="s">
        <v>190</v>
      </c>
      <c r="L11" s="94"/>
      <c r="M11" s="148" t="s">
        <v>123</v>
      </c>
      <c r="N11" s="78"/>
    </row>
    <row r="12" spans="1:14" ht="20.100000000000001" customHeight="1" x14ac:dyDescent="0.25">
      <c r="A12" s="142"/>
      <c r="B12" s="82"/>
      <c r="C12" s="149">
        <v>19</v>
      </c>
      <c r="D12" s="118" t="s">
        <v>186</v>
      </c>
      <c r="E12" s="119" t="s">
        <v>187</v>
      </c>
      <c r="F12" s="101">
        <v>35195</v>
      </c>
      <c r="G12" s="88">
        <f>IF(COUNT(F12)=0,"---",44513-F12)</f>
        <v>9318</v>
      </c>
      <c r="H12" s="89" t="s">
        <v>22</v>
      </c>
      <c r="I12" s="90" t="s">
        <v>23</v>
      </c>
      <c r="J12" s="91">
        <v>1</v>
      </c>
      <c r="K12" s="161" t="s">
        <v>190</v>
      </c>
      <c r="L12" s="94"/>
      <c r="M12" s="148"/>
      <c r="N12" s="78"/>
    </row>
  </sheetData>
  <sortState xmlns:xlrd2="http://schemas.microsoft.com/office/spreadsheetml/2017/richdata2" ref="A8:N12">
    <sortCondition ref="L8:L12"/>
  </sortState>
  <mergeCells count="12">
    <mergeCell ref="G6:G7"/>
    <mergeCell ref="A6:B6"/>
    <mergeCell ref="C6:C7"/>
    <mergeCell ref="D6:D7"/>
    <mergeCell ref="E6:E7"/>
    <mergeCell ref="F6:F7"/>
    <mergeCell ref="M6:M7"/>
    <mergeCell ref="H6:H7"/>
    <mergeCell ref="I6:I7"/>
    <mergeCell ref="J6:J7"/>
    <mergeCell ref="K6:K7"/>
    <mergeCell ref="L6:L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Viršelis</vt:lpstr>
      <vt:lpstr>60 M</vt:lpstr>
      <vt:lpstr>60 V</vt:lpstr>
      <vt:lpstr>200 M</vt:lpstr>
      <vt:lpstr>200 V</vt:lpstr>
      <vt:lpstr>400 M</vt:lpstr>
      <vt:lpstr>400 V</vt:lpstr>
      <vt:lpstr>800 M</vt:lpstr>
      <vt:lpstr>800 V</vt:lpstr>
      <vt:lpstr>Tolis V</vt:lpstr>
      <vt:lpstr>1500 M</vt:lpstr>
      <vt:lpstr>1500 V</vt:lpstr>
      <vt:lpstr>3000 V</vt:lpstr>
      <vt:lpstr>Aukštis M </vt:lpstr>
      <vt:lpstr>Aukštis V</vt:lpstr>
      <vt:lpstr>Tolis M </vt:lpstr>
      <vt:lpstr>Rutulys M</vt:lpstr>
      <vt:lpstr>Rutulys V </vt:lpstr>
      <vt:lpstr>Rutulys M vet </vt:lpstr>
      <vt:lpstr>Rutulys V 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Arnoldas J</cp:lastModifiedBy>
  <cp:lastPrinted>2021-11-14T10:06:15Z</cp:lastPrinted>
  <dcterms:created xsi:type="dcterms:W3CDTF">2018-03-10T18:56:19Z</dcterms:created>
  <dcterms:modified xsi:type="dcterms:W3CDTF">2021-11-16T13:50:47Z</dcterms:modified>
</cp:coreProperties>
</file>