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lvinas\Desktop\"/>
    </mc:Choice>
  </mc:AlternateContent>
  <xr:revisionPtr revIDLastSave="0" documentId="8_{E20EE579-C7BD-4F80-839A-F357821E7B38}" xr6:coauthVersionLast="47" xr6:coauthVersionMax="47" xr10:uidLastSave="{00000000-0000-0000-0000-000000000000}"/>
  <bookViews>
    <workbookView xWindow="-120" yWindow="-120" windowWidth="20730" windowHeight="11160" tabRatio="284" firstSheet="1" activeTab="2" xr2:uid="{00000000-000D-0000-FFFF-FFFF00000000}"/>
  </bookViews>
  <sheets>
    <sheet name="var" sheetId="2" r:id="rId1"/>
    <sheet name="3000 m" sheetId="1" r:id="rId2"/>
    <sheet name="7200 m" sheetId="10" r:id="rId3"/>
    <sheet name="Komanda" sheetId="11" r:id="rId4"/>
  </sheets>
  <externalReferences>
    <externalReference r:id="rId5"/>
    <externalReference r:id="rId6"/>
  </externalReferences>
  <definedNames>
    <definedName name="_xlnm._FilterDatabase" localSheetId="1" hidden="1">'3000 m'!$A$3:$R$300</definedName>
    <definedName name="_xlnm._FilterDatabase" localSheetId="2" hidden="1">'7200 m'!$A$3:$R$300</definedName>
    <definedName name="_xlnm._FilterDatabase" localSheetId="3" hidden="1">Komanda!$A$7:$E$8</definedName>
    <definedName name="grupees">var!$E$2:$F$21</definedName>
    <definedName name="lytis">var!$C$2:$D$3</definedName>
    <definedName name="_xlnm.Print_Titles" localSheetId="1">'3000 m'!$1:$3</definedName>
    <definedName name="_xlnm.Print_Titles" localSheetId="2">'7200 m'!$1:$3</definedName>
    <definedName name="rezu1" localSheetId="2">'7200 m'!$B$4:$Q$300</definedName>
    <definedName name="rezu1">'3000 m'!$B$4:$Q$300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0" l="1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201" i="10"/>
  <c r="I202" i="10"/>
  <c r="I203" i="10"/>
  <c r="I204" i="10"/>
  <c r="I205" i="10"/>
  <c r="I206" i="10"/>
  <c r="I207" i="10"/>
  <c r="I208" i="10"/>
  <c r="I209" i="10"/>
  <c r="I210" i="10"/>
  <c r="I211" i="10"/>
  <c r="I212" i="10"/>
  <c r="I213" i="10"/>
  <c r="I214" i="10"/>
  <c r="I215" i="10"/>
  <c r="I216" i="10"/>
  <c r="I217" i="10"/>
  <c r="I218" i="10"/>
  <c r="I219" i="10"/>
  <c r="I220" i="10"/>
  <c r="I221" i="10"/>
  <c r="I222" i="10"/>
  <c r="I223" i="10"/>
  <c r="I224" i="10"/>
  <c r="I225" i="10"/>
  <c r="I226" i="10"/>
  <c r="I227" i="10"/>
  <c r="I228" i="10"/>
  <c r="I229" i="10"/>
  <c r="I230" i="10"/>
  <c r="I231" i="10"/>
  <c r="I232" i="10"/>
  <c r="I233" i="10"/>
  <c r="I234" i="10"/>
  <c r="I235" i="10"/>
  <c r="I236" i="10"/>
  <c r="I237" i="10"/>
  <c r="I238" i="10"/>
  <c r="I239" i="10"/>
  <c r="I240" i="10"/>
  <c r="I241" i="10"/>
  <c r="I242" i="10"/>
  <c r="I243" i="10"/>
  <c r="I244" i="10"/>
  <c r="I245" i="10"/>
  <c r="I246" i="10"/>
  <c r="I247" i="10"/>
  <c r="I248" i="10"/>
  <c r="I249" i="10"/>
  <c r="I250" i="10"/>
  <c r="I251" i="10"/>
  <c r="I252" i="10"/>
  <c r="I253" i="10"/>
  <c r="I254" i="10"/>
  <c r="I255" i="10"/>
  <c r="I256" i="10"/>
  <c r="I257" i="10"/>
  <c r="I258" i="10"/>
  <c r="I259" i="10"/>
  <c r="I260" i="10"/>
  <c r="I261" i="10"/>
  <c r="I262" i="10"/>
  <c r="I263" i="10"/>
  <c r="I264" i="10"/>
  <c r="I265" i="10"/>
  <c r="I266" i="10"/>
  <c r="I267" i="10"/>
  <c r="I268" i="10"/>
  <c r="I269" i="10"/>
  <c r="I270" i="10"/>
  <c r="I271" i="10"/>
  <c r="I272" i="10"/>
  <c r="I273" i="10"/>
  <c r="I274" i="10"/>
  <c r="I275" i="10"/>
  <c r="I276" i="10"/>
  <c r="I277" i="10"/>
  <c r="I278" i="10"/>
  <c r="I279" i="10"/>
  <c r="I280" i="10"/>
  <c r="I281" i="10"/>
  <c r="I282" i="10"/>
  <c r="I283" i="10"/>
  <c r="I284" i="10"/>
  <c r="I285" i="10"/>
  <c r="I286" i="10"/>
  <c r="I287" i="10"/>
  <c r="I288" i="10"/>
  <c r="I289" i="10"/>
  <c r="I290" i="10"/>
  <c r="I291" i="10"/>
  <c r="I292" i="10"/>
  <c r="I293" i="10"/>
  <c r="I294" i="10"/>
  <c r="I295" i="10"/>
  <c r="I296" i="10"/>
  <c r="I297" i="10"/>
  <c r="I298" i="10"/>
  <c r="I299" i="10"/>
  <c r="I300" i="10"/>
  <c r="I4" i="10"/>
  <c r="I4" i="1" l="1"/>
  <c r="B93" i="10"/>
  <c r="C93" i="10"/>
  <c r="D93" i="10"/>
  <c r="E93" i="10"/>
  <c r="F93" i="10"/>
  <c r="G93" i="10"/>
  <c r="H93" i="10"/>
  <c r="J93" i="10"/>
  <c r="Q93" i="10" s="1"/>
  <c r="S93" i="10" s="1"/>
  <c r="K93" i="10"/>
  <c r="L93" i="10"/>
  <c r="M93" i="10"/>
  <c r="N93" i="10"/>
  <c r="B94" i="10"/>
  <c r="C94" i="10"/>
  <c r="D94" i="10"/>
  <c r="E94" i="10"/>
  <c r="F94" i="10"/>
  <c r="G94" i="10"/>
  <c r="H94" i="10"/>
  <c r="J94" i="10"/>
  <c r="Q94" i="10" s="1"/>
  <c r="S94" i="10" s="1"/>
  <c r="K94" i="10"/>
  <c r="L94" i="10"/>
  <c r="M94" i="10"/>
  <c r="N94" i="10"/>
  <c r="B95" i="10"/>
  <c r="C95" i="10"/>
  <c r="D95" i="10"/>
  <c r="E95" i="10"/>
  <c r="F95" i="10"/>
  <c r="G95" i="10"/>
  <c r="H95" i="10"/>
  <c r="J95" i="10"/>
  <c r="K95" i="10"/>
  <c r="L95" i="10"/>
  <c r="M95" i="10"/>
  <c r="N95" i="10"/>
  <c r="B96" i="10"/>
  <c r="C96" i="10"/>
  <c r="D96" i="10"/>
  <c r="E96" i="10"/>
  <c r="F96" i="10"/>
  <c r="G96" i="10"/>
  <c r="H96" i="10"/>
  <c r="J96" i="10"/>
  <c r="Q96" i="10" s="1"/>
  <c r="S96" i="10" s="1"/>
  <c r="K96" i="10"/>
  <c r="L96" i="10"/>
  <c r="M96" i="10"/>
  <c r="N96" i="10"/>
  <c r="B97" i="10"/>
  <c r="C97" i="10"/>
  <c r="D97" i="10"/>
  <c r="E97" i="10"/>
  <c r="F97" i="10"/>
  <c r="G97" i="10"/>
  <c r="H97" i="10"/>
  <c r="J97" i="10"/>
  <c r="Q97" i="10" s="1"/>
  <c r="S97" i="10" s="1"/>
  <c r="K97" i="10"/>
  <c r="L97" i="10"/>
  <c r="M97" i="10"/>
  <c r="N97" i="10"/>
  <c r="B98" i="10"/>
  <c r="C98" i="10"/>
  <c r="D98" i="10"/>
  <c r="E98" i="10"/>
  <c r="F98" i="10"/>
  <c r="G98" i="10"/>
  <c r="H98" i="10"/>
  <c r="J98" i="10"/>
  <c r="Q98" i="10" s="1"/>
  <c r="S98" i="10" s="1"/>
  <c r="K98" i="10"/>
  <c r="L98" i="10"/>
  <c r="M98" i="10"/>
  <c r="N98" i="10"/>
  <c r="B99" i="10"/>
  <c r="C99" i="10"/>
  <c r="D99" i="10"/>
  <c r="E99" i="10"/>
  <c r="F99" i="10"/>
  <c r="G99" i="10"/>
  <c r="H99" i="10"/>
  <c r="J99" i="10"/>
  <c r="K99" i="10"/>
  <c r="L99" i="10"/>
  <c r="M99" i="10"/>
  <c r="N99" i="10"/>
  <c r="B100" i="10"/>
  <c r="C100" i="10"/>
  <c r="D100" i="10"/>
  <c r="E100" i="10"/>
  <c r="F100" i="10"/>
  <c r="G100" i="10"/>
  <c r="H100" i="10"/>
  <c r="J100" i="10"/>
  <c r="Q100" i="10" s="1"/>
  <c r="S100" i="10" s="1"/>
  <c r="K100" i="10"/>
  <c r="L100" i="10"/>
  <c r="M100" i="10"/>
  <c r="N100" i="10"/>
  <c r="B101" i="10"/>
  <c r="C101" i="10"/>
  <c r="D101" i="10"/>
  <c r="E101" i="10"/>
  <c r="F101" i="10"/>
  <c r="G101" i="10"/>
  <c r="H101" i="10"/>
  <c r="J101" i="10"/>
  <c r="Q101" i="10" s="1"/>
  <c r="S101" i="10" s="1"/>
  <c r="K101" i="10"/>
  <c r="L101" i="10"/>
  <c r="M101" i="10"/>
  <c r="N101" i="10"/>
  <c r="B102" i="10"/>
  <c r="C102" i="10"/>
  <c r="D102" i="10"/>
  <c r="E102" i="10"/>
  <c r="F102" i="10"/>
  <c r="G102" i="10"/>
  <c r="H102" i="10"/>
  <c r="J102" i="10"/>
  <c r="Q102" i="10" s="1"/>
  <c r="S102" i="10" s="1"/>
  <c r="K102" i="10"/>
  <c r="L102" i="10"/>
  <c r="M102" i="10"/>
  <c r="N102" i="10"/>
  <c r="B103" i="10"/>
  <c r="C103" i="10"/>
  <c r="D103" i="10"/>
  <c r="E103" i="10"/>
  <c r="F103" i="10"/>
  <c r="G103" i="10"/>
  <c r="H103" i="10"/>
  <c r="J103" i="10"/>
  <c r="K103" i="10"/>
  <c r="L103" i="10"/>
  <c r="M103" i="10"/>
  <c r="N103" i="10"/>
  <c r="B104" i="10"/>
  <c r="C104" i="10"/>
  <c r="D104" i="10"/>
  <c r="E104" i="10"/>
  <c r="F104" i="10"/>
  <c r="G104" i="10"/>
  <c r="H104" i="10"/>
  <c r="J104" i="10"/>
  <c r="K104" i="10"/>
  <c r="L104" i="10"/>
  <c r="M104" i="10"/>
  <c r="N104" i="10"/>
  <c r="B105" i="10"/>
  <c r="C105" i="10"/>
  <c r="D105" i="10"/>
  <c r="E105" i="10"/>
  <c r="F105" i="10"/>
  <c r="G105" i="10"/>
  <c r="H105" i="10"/>
  <c r="J105" i="10"/>
  <c r="Q105" i="10" s="1"/>
  <c r="S105" i="10" s="1"/>
  <c r="K105" i="10"/>
  <c r="L105" i="10"/>
  <c r="M105" i="10"/>
  <c r="N105" i="10"/>
  <c r="B106" i="10"/>
  <c r="C106" i="10"/>
  <c r="D106" i="10"/>
  <c r="E106" i="10"/>
  <c r="F106" i="10"/>
  <c r="G106" i="10"/>
  <c r="H106" i="10"/>
  <c r="J106" i="10"/>
  <c r="Q106" i="10" s="1"/>
  <c r="S106" i="10" s="1"/>
  <c r="K106" i="10"/>
  <c r="L106" i="10"/>
  <c r="M106" i="10"/>
  <c r="N106" i="10"/>
  <c r="B107" i="10"/>
  <c r="C107" i="10"/>
  <c r="D107" i="10"/>
  <c r="E107" i="10"/>
  <c r="F107" i="10"/>
  <c r="G107" i="10"/>
  <c r="H107" i="10"/>
  <c r="J107" i="10"/>
  <c r="K107" i="10"/>
  <c r="L107" i="10"/>
  <c r="M107" i="10"/>
  <c r="N107" i="10"/>
  <c r="B108" i="10"/>
  <c r="C108" i="10"/>
  <c r="D108" i="10"/>
  <c r="E108" i="10"/>
  <c r="F108" i="10"/>
  <c r="G108" i="10"/>
  <c r="H108" i="10"/>
  <c r="J108" i="10"/>
  <c r="Q108" i="10" s="1"/>
  <c r="S108" i="10" s="1"/>
  <c r="K108" i="10"/>
  <c r="L108" i="10"/>
  <c r="M108" i="10"/>
  <c r="N108" i="10"/>
  <c r="B109" i="10"/>
  <c r="C109" i="10"/>
  <c r="D109" i="10"/>
  <c r="E109" i="10"/>
  <c r="F109" i="10"/>
  <c r="G109" i="10"/>
  <c r="H109" i="10"/>
  <c r="J109" i="10"/>
  <c r="K109" i="10"/>
  <c r="L109" i="10"/>
  <c r="M109" i="10"/>
  <c r="N109" i="10"/>
  <c r="B110" i="10"/>
  <c r="C110" i="10"/>
  <c r="D110" i="10"/>
  <c r="E110" i="10"/>
  <c r="F110" i="10"/>
  <c r="G110" i="10"/>
  <c r="H110" i="10"/>
  <c r="J110" i="10"/>
  <c r="Q110" i="10" s="1"/>
  <c r="S110" i="10" s="1"/>
  <c r="K110" i="10"/>
  <c r="L110" i="10"/>
  <c r="M110" i="10"/>
  <c r="N110" i="10"/>
  <c r="B111" i="10"/>
  <c r="C111" i="10"/>
  <c r="D111" i="10"/>
  <c r="E111" i="10"/>
  <c r="F111" i="10"/>
  <c r="G111" i="10"/>
  <c r="H111" i="10"/>
  <c r="J111" i="10"/>
  <c r="K111" i="10"/>
  <c r="L111" i="10"/>
  <c r="M111" i="10"/>
  <c r="N111" i="10"/>
  <c r="B112" i="10"/>
  <c r="C112" i="10"/>
  <c r="D112" i="10"/>
  <c r="E112" i="10"/>
  <c r="F112" i="10"/>
  <c r="G112" i="10"/>
  <c r="H112" i="10"/>
  <c r="J112" i="10"/>
  <c r="Q112" i="10" s="1"/>
  <c r="S112" i="10" s="1"/>
  <c r="K112" i="10"/>
  <c r="L112" i="10"/>
  <c r="M112" i="10"/>
  <c r="N112" i="10"/>
  <c r="B113" i="10"/>
  <c r="C113" i="10"/>
  <c r="D113" i="10"/>
  <c r="E113" i="10"/>
  <c r="F113" i="10"/>
  <c r="G113" i="10"/>
  <c r="H113" i="10"/>
  <c r="J113" i="10"/>
  <c r="Q113" i="10" s="1"/>
  <c r="S113" i="10" s="1"/>
  <c r="K113" i="10"/>
  <c r="L113" i="10"/>
  <c r="M113" i="10"/>
  <c r="N113" i="10"/>
  <c r="B114" i="10"/>
  <c r="C114" i="10"/>
  <c r="D114" i="10"/>
  <c r="E114" i="10"/>
  <c r="F114" i="10"/>
  <c r="G114" i="10"/>
  <c r="H114" i="10"/>
  <c r="J114" i="10"/>
  <c r="Q114" i="10" s="1"/>
  <c r="S114" i="10" s="1"/>
  <c r="K114" i="10"/>
  <c r="L114" i="10"/>
  <c r="M114" i="10"/>
  <c r="N114" i="10"/>
  <c r="B115" i="10"/>
  <c r="C115" i="10"/>
  <c r="D115" i="10"/>
  <c r="E115" i="10"/>
  <c r="F115" i="10"/>
  <c r="G115" i="10"/>
  <c r="H115" i="10"/>
  <c r="J115" i="10"/>
  <c r="K115" i="10"/>
  <c r="L115" i="10"/>
  <c r="M115" i="10"/>
  <c r="N115" i="10"/>
  <c r="B116" i="10"/>
  <c r="C116" i="10"/>
  <c r="D116" i="10"/>
  <c r="E116" i="10"/>
  <c r="F116" i="10"/>
  <c r="G116" i="10"/>
  <c r="H116" i="10"/>
  <c r="J116" i="10"/>
  <c r="K116" i="10"/>
  <c r="L116" i="10"/>
  <c r="M116" i="10"/>
  <c r="N116" i="10"/>
  <c r="B117" i="10"/>
  <c r="C117" i="10"/>
  <c r="D117" i="10"/>
  <c r="E117" i="10"/>
  <c r="F117" i="10"/>
  <c r="G117" i="10"/>
  <c r="H117" i="10"/>
  <c r="J117" i="10"/>
  <c r="Q117" i="10" s="1"/>
  <c r="S117" i="10" s="1"/>
  <c r="K117" i="10"/>
  <c r="L117" i="10"/>
  <c r="M117" i="10"/>
  <c r="N117" i="10"/>
  <c r="B118" i="10"/>
  <c r="C118" i="10"/>
  <c r="D118" i="10"/>
  <c r="E118" i="10"/>
  <c r="F118" i="10"/>
  <c r="G118" i="10"/>
  <c r="H118" i="10"/>
  <c r="J118" i="10"/>
  <c r="Q118" i="10" s="1"/>
  <c r="S118" i="10" s="1"/>
  <c r="K118" i="10"/>
  <c r="L118" i="10"/>
  <c r="M118" i="10"/>
  <c r="N118" i="10"/>
  <c r="B119" i="10"/>
  <c r="C119" i="10"/>
  <c r="D119" i="10"/>
  <c r="E119" i="10"/>
  <c r="F119" i="10"/>
  <c r="G119" i="10"/>
  <c r="H119" i="10"/>
  <c r="J119" i="10"/>
  <c r="K119" i="10"/>
  <c r="L119" i="10"/>
  <c r="M119" i="10"/>
  <c r="N119" i="10"/>
  <c r="B120" i="10"/>
  <c r="C120" i="10"/>
  <c r="D120" i="10"/>
  <c r="E120" i="10"/>
  <c r="F120" i="10"/>
  <c r="G120" i="10"/>
  <c r="H120" i="10"/>
  <c r="J120" i="10"/>
  <c r="K120" i="10"/>
  <c r="L120" i="10"/>
  <c r="M120" i="10"/>
  <c r="N120" i="10"/>
  <c r="B121" i="10"/>
  <c r="C121" i="10"/>
  <c r="D121" i="10"/>
  <c r="E121" i="10"/>
  <c r="F121" i="10"/>
  <c r="G121" i="10"/>
  <c r="H121" i="10"/>
  <c r="J121" i="10"/>
  <c r="Q121" i="10" s="1"/>
  <c r="S121" i="10" s="1"/>
  <c r="K121" i="10"/>
  <c r="L121" i="10"/>
  <c r="M121" i="10"/>
  <c r="N121" i="10"/>
  <c r="B122" i="10"/>
  <c r="C122" i="10"/>
  <c r="D122" i="10"/>
  <c r="E122" i="10"/>
  <c r="F122" i="10"/>
  <c r="G122" i="10"/>
  <c r="H122" i="10"/>
  <c r="J122" i="10"/>
  <c r="K122" i="10"/>
  <c r="L122" i="10"/>
  <c r="M122" i="10"/>
  <c r="N122" i="10"/>
  <c r="B123" i="10"/>
  <c r="C123" i="10"/>
  <c r="D123" i="10"/>
  <c r="E123" i="10"/>
  <c r="F123" i="10"/>
  <c r="G123" i="10"/>
  <c r="H123" i="10"/>
  <c r="J123" i="10"/>
  <c r="K123" i="10"/>
  <c r="L123" i="10"/>
  <c r="M123" i="10"/>
  <c r="N123" i="10"/>
  <c r="B124" i="10"/>
  <c r="C124" i="10"/>
  <c r="D124" i="10"/>
  <c r="E124" i="10"/>
  <c r="F124" i="10"/>
  <c r="G124" i="10"/>
  <c r="H124" i="10"/>
  <c r="J124" i="10"/>
  <c r="K124" i="10"/>
  <c r="L124" i="10"/>
  <c r="M124" i="10"/>
  <c r="N124" i="10"/>
  <c r="B125" i="10"/>
  <c r="C125" i="10"/>
  <c r="D125" i="10"/>
  <c r="E125" i="10"/>
  <c r="F125" i="10"/>
  <c r="G125" i="10"/>
  <c r="H125" i="10"/>
  <c r="J125" i="10"/>
  <c r="K125" i="10"/>
  <c r="L125" i="10"/>
  <c r="M125" i="10"/>
  <c r="N125" i="10"/>
  <c r="B126" i="10"/>
  <c r="C126" i="10"/>
  <c r="D126" i="10"/>
  <c r="E126" i="10"/>
  <c r="F126" i="10"/>
  <c r="G126" i="10"/>
  <c r="H126" i="10"/>
  <c r="J126" i="10"/>
  <c r="K126" i="10"/>
  <c r="L126" i="10"/>
  <c r="M126" i="10"/>
  <c r="N126" i="10"/>
  <c r="B127" i="10"/>
  <c r="C127" i="10"/>
  <c r="D127" i="10"/>
  <c r="E127" i="10"/>
  <c r="F127" i="10"/>
  <c r="G127" i="10"/>
  <c r="H127" i="10"/>
  <c r="J127" i="10"/>
  <c r="K127" i="10"/>
  <c r="L127" i="10"/>
  <c r="M127" i="10"/>
  <c r="N127" i="10"/>
  <c r="B128" i="10"/>
  <c r="C128" i="10"/>
  <c r="D128" i="10"/>
  <c r="E128" i="10"/>
  <c r="F128" i="10"/>
  <c r="G128" i="10"/>
  <c r="H128" i="10"/>
  <c r="J128" i="10"/>
  <c r="K128" i="10"/>
  <c r="L128" i="10"/>
  <c r="M128" i="10"/>
  <c r="N128" i="10"/>
  <c r="B129" i="10"/>
  <c r="C129" i="10"/>
  <c r="D129" i="10"/>
  <c r="E129" i="10"/>
  <c r="F129" i="10"/>
  <c r="G129" i="10"/>
  <c r="H129" i="10"/>
  <c r="J129" i="10"/>
  <c r="K129" i="10"/>
  <c r="L129" i="10"/>
  <c r="M129" i="10"/>
  <c r="N129" i="10"/>
  <c r="B130" i="10"/>
  <c r="C130" i="10"/>
  <c r="D130" i="10"/>
  <c r="E130" i="10"/>
  <c r="F130" i="10"/>
  <c r="G130" i="10"/>
  <c r="H130" i="10"/>
  <c r="J130" i="10"/>
  <c r="K130" i="10"/>
  <c r="L130" i="10"/>
  <c r="M130" i="10"/>
  <c r="N130" i="10"/>
  <c r="B131" i="10"/>
  <c r="C131" i="10"/>
  <c r="D131" i="10"/>
  <c r="E131" i="10"/>
  <c r="F131" i="10"/>
  <c r="G131" i="10"/>
  <c r="H131" i="10"/>
  <c r="J131" i="10"/>
  <c r="K131" i="10"/>
  <c r="L131" i="10"/>
  <c r="M131" i="10"/>
  <c r="N131" i="10"/>
  <c r="B132" i="10"/>
  <c r="C132" i="10"/>
  <c r="D132" i="10"/>
  <c r="E132" i="10"/>
  <c r="F132" i="10"/>
  <c r="G132" i="10"/>
  <c r="H132" i="10"/>
  <c r="J132" i="10"/>
  <c r="K132" i="10"/>
  <c r="L132" i="10"/>
  <c r="M132" i="10"/>
  <c r="N132" i="10"/>
  <c r="B133" i="10"/>
  <c r="C133" i="10"/>
  <c r="D133" i="10"/>
  <c r="E133" i="10"/>
  <c r="F133" i="10"/>
  <c r="G133" i="10"/>
  <c r="H133" i="10"/>
  <c r="J133" i="10"/>
  <c r="K133" i="10"/>
  <c r="L133" i="10"/>
  <c r="M133" i="10"/>
  <c r="N133" i="10"/>
  <c r="B134" i="10"/>
  <c r="C134" i="10"/>
  <c r="D134" i="10"/>
  <c r="E134" i="10"/>
  <c r="F134" i="10"/>
  <c r="G134" i="10"/>
  <c r="H134" i="10"/>
  <c r="J134" i="10"/>
  <c r="K134" i="10"/>
  <c r="L134" i="10"/>
  <c r="M134" i="10"/>
  <c r="N134" i="10"/>
  <c r="B135" i="10"/>
  <c r="C135" i="10"/>
  <c r="D135" i="10"/>
  <c r="E135" i="10"/>
  <c r="F135" i="10"/>
  <c r="G135" i="10"/>
  <c r="H135" i="10"/>
  <c r="J135" i="10"/>
  <c r="K135" i="10"/>
  <c r="L135" i="10"/>
  <c r="M135" i="10"/>
  <c r="N135" i="10"/>
  <c r="B136" i="10"/>
  <c r="C136" i="10"/>
  <c r="D136" i="10"/>
  <c r="E136" i="10"/>
  <c r="F136" i="10"/>
  <c r="G136" i="10"/>
  <c r="H136" i="10"/>
  <c r="J136" i="10"/>
  <c r="K136" i="10"/>
  <c r="L136" i="10"/>
  <c r="M136" i="10"/>
  <c r="N136" i="10"/>
  <c r="B137" i="10"/>
  <c r="C137" i="10"/>
  <c r="D137" i="10"/>
  <c r="E137" i="10"/>
  <c r="F137" i="10"/>
  <c r="G137" i="10"/>
  <c r="H137" i="10"/>
  <c r="J137" i="10"/>
  <c r="K137" i="10"/>
  <c r="L137" i="10"/>
  <c r="M137" i="10"/>
  <c r="N137" i="10"/>
  <c r="B138" i="10"/>
  <c r="C138" i="10"/>
  <c r="D138" i="10"/>
  <c r="E138" i="10"/>
  <c r="F138" i="10"/>
  <c r="G138" i="10"/>
  <c r="H138" i="10"/>
  <c r="J138" i="10"/>
  <c r="K138" i="10"/>
  <c r="L138" i="10"/>
  <c r="M138" i="10"/>
  <c r="N138" i="10"/>
  <c r="B139" i="10"/>
  <c r="C139" i="10"/>
  <c r="D139" i="10"/>
  <c r="E139" i="10"/>
  <c r="F139" i="10"/>
  <c r="G139" i="10"/>
  <c r="H139" i="10"/>
  <c r="J139" i="10"/>
  <c r="K139" i="10"/>
  <c r="L139" i="10"/>
  <c r="M139" i="10"/>
  <c r="N139" i="10"/>
  <c r="B140" i="10"/>
  <c r="C140" i="10"/>
  <c r="D140" i="10"/>
  <c r="E140" i="10"/>
  <c r="F140" i="10"/>
  <c r="G140" i="10"/>
  <c r="H140" i="10"/>
  <c r="J140" i="10"/>
  <c r="K140" i="10"/>
  <c r="L140" i="10"/>
  <c r="M140" i="10"/>
  <c r="N140" i="10"/>
  <c r="B141" i="10"/>
  <c r="C141" i="10"/>
  <c r="D141" i="10"/>
  <c r="E141" i="10"/>
  <c r="F141" i="10"/>
  <c r="G141" i="10"/>
  <c r="H141" i="10"/>
  <c r="J141" i="10"/>
  <c r="K141" i="10"/>
  <c r="L141" i="10"/>
  <c r="M141" i="10"/>
  <c r="N141" i="10"/>
  <c r="B142" i="10"/>
  <c r="C142" i="10"/>
  <c r="D142" i="10"/>
  <c r="E142" i="10"/>
  <c r="F142" i="10"/>
  <c r="G142" i="10"/>
  <c r="H142" i="10"/>
  <c r="J142" i="10"/>
  <c r="K142" i="10"/>
  <c r="L142" i="10"/>
  <c r="M142" i="10"/>
  <c r="N142" i="10"/>
  <c r="B143" i="10"/>
  <c r="C143" i="10"/>
  <c r="D143" i="10"/>
  <c r="E143" i="10"/>
  <c r="F143" i="10"/>
  <c r="G143" i="10"/>
  <c r="H143" i="10"/>
  <c r="J143" i="10"/>
  <c r="K143" i="10"/>
  <c r="L143" i="10"/>
  <c r="M143" i="10"/>
  <c r="N143" i="10"/>
  <c r="B144" i="10"/>
  <c r="C144" i="10"/>
  <c r="D144" i="10"/>
  <c r="E144" i="10"/>
  <c r="F144" i="10"/>
  <c r="G144" i="10"/>
  <c r="H144" i="10"/>
  <c r="J144" i="10"/>
  <c r="K144" i="10"/>
  <c r="L144" i="10"/>
  <c r="M144" i="10"/>
  <c r="N144" i="10"/>
  <c r="B145" i="10"/>
  <c r="C145" i="10"/>
  <c r="D145" i="10"/>
  <c r="E145" i="10"/>
  <c r="F145" i="10"/>
  <c r="G145" i="10"/>
  <c r="H145" i="10"/>
  <c r="J145" i="10"/>
  <c r="K145" i="10"/>
  <c r="L145" i="10"/>
  <c r="M145" i="10"/>
  <c r="N145" i="10"/>
  <c r="B146" i="10"/>
  <c r="C146" i="10"/>
  <c r="D146" i="10"/>
  <c r="E146" i="10"/>
  <c r="F146" i="10"/>
  <c r="G146" i="10"/>
  <c r="H146" i="10"/>
  <c r="J146" i="10"/>
  <c r="K146" i="10"/>
  <c r="L146" i="10"/>
  <c r="M146" i="10"/>
  <c r="N146" i="10"/>
  <c r="B147" i="10"/>
  <c r="C147" i="10"/>
  <c r="D147" i="10"/>
  <c r="E147" i="10"/>
  <c r="F147" i="10"/>
  <c r="G147" i="10"/>
  <c r="H147" i="10"/>
  <c r="J147" i="10"/>
  <c r="K147" i="10"/>
  <c r="L147" i="10"/>
  <c r="M147" i="10"/>
  <c r="N147" i="10"/>
  <c r="B148" i="10"/>
  <c r="C148" i="10"/>
  <c r="D148" i="10"/>
  <c r="E148" i="10"/>
  <c r="F148" i="10"/>
  <c r="G148" i="10"/>
  <c r="H148" i="10"/>
  <c r="J148" i="10"/>
  <c r="K148" i="10"/>
  <c r="L148" i="10"/>
  <c r="M148" i="10"/>
  <c r="N148" i="10"/>
  <c r="B149" i="10"/>
  <c r="C149" i="10"/>
  <c r="D149" i="10"/>
  <c r="E149" i="10"/>
  <c r="F149" i="10"/>
  <c r="G149" i="10"/>
  <c r="H149" i="10"/>
  <c r="J149" i="10"/>
  <c r="K149" i="10"/>
  <c r="L149" i="10"/>
  <c r="M149" i="10"/>
  <c r="N149" i="10"/>
  <c r="B150" i="10"/>
  <c r="C150" i="10"/>
  <c r="D150" i="10"/>
  <c r="E150" i="10"/>
  <c r="F150" i="10"/>
  <c r="G150" i="10"/>
  <c r="H150" i="10"/>
  <c r="J150" i="10"/>
  <c r="K150" i="10"/>
  <c r="L150" i="10"/>
  <c r="M150" i="10"/>
  <c r="N150" i="10"/>
  <c r="B151" i="10"/>
  <c r="C151" i="10"/>
  <c r="D151" i="10"/>
  <c r="E151" i="10"/>
  <c r="F151" i="10"/>
  <c r="G151" i="10"/>
  <c r="H151" i="10"/>
  <c r="J151" i="10"/>
  <c r="K151" i="10"/>
  <c r="L151" i="10"/>
  <c r="M151" i="10"/>
  <c r="N151" i="10"/>
  <c r="B152" i="10"/>
  <c r="C152" i="10"/>
  <c r="D152" i="10"/>
  <c r="E152" i="10"/>
  <c r="F152" i="10"/>
  <c r="G152" i="10"/>
  <c r="H152" i="10"/>
  <c r="J152" i="10"/>
  <c r="K152" i="10"/>
  <c r="L152" i="10"/>
  <c r="M152" i="10"/>
  <c r="N152" i="10"/>
  <c r="B153" i="10"/>
  <c r="C153" i="10"/>
  <c r="D153" i="10"/>
  <c r="E153" i="10"/>
  <c r="F153" i="10"/>
  <c r="G153" i="10"/>
  <c r="H153" i="10"/>
  <c r="J153" i="10"/>
  <c r="K153" i="10"/>
  <c r="L153" i="10"/>
  <c r="M153" i="10"/>
  <c r="N153" i="10"/>
  <c r="B154" i="10"/>
  <c r="C154" i="10"/>
  <c r="D154" i="10"/>
  <c r="E154" i="10"/>
  <c r="F154" i="10"/>
  <c r="G154" i="10"/>
  <c r="H154" i="10"/>
  <c r="J154" i="10"/>
  <c r="K154" i="10"/>
  <c r="L154" i="10"/>
  <c r="M154" i="10"/>
  <c r="N154" i="10"/>
  <c r="B155" i="10"/>
  <c r="C155" i="10"/>
  <c r="D155" i="10"/>
  <c r="E155" i="10"/>
  <c r="F155" i="10"/>
  <c r="G155" i="10"/>
  <c r="H155" i="10"/>
  <c r="J155" i="10"/>
  <c r="K155" i="10"/>
  <c r="L155" i="10"/>
  <c r="M155" i="10"/>
  <c r="N155" i="10"/>
  <c r="B156" i="10"/>
  <c r="C156" i="10"/>
  <c r="D156" i="10"/>
  <c r="E156" i="10"/>
  <c r="F156" i="10"/>
  <c r="G156" i="10"/>
  <c r="H156" i="10"/>
  <c r="J156" i="10"/>
  <c r="K156" i="10"/>
  <c r="L156" i="10"/>
  <c r="M156" i="10"/>
  <c r="N156" i="10"/>
  <c r="B157" i="10"/>
  <c r="C157" i="10"/>
  <c r="D157" i="10"/>
  <c r="E157" i="10"/>
  <c r="F157" i="10"/>
  <c r="G157" i="10"/>
  <c r="H157" i="10"/>
  <c r="J157" i="10"/>
  <c r="K157" i="10"/>
  <c r="L157" i="10"/>
  <c r="M157" i="10"/>
  <c r="N157" i="10"/>
  <c r="B158" i="10"/>
  <c r="C158" i="10"/>
  <c r="D158" i="10"/>
  <c r="E158" i="10"/>
  <c r="F158" i="10"/>
  <c r="G158" i="10"/>
  <c r="H158" i="10"/>
  <c r="J158" i="10"/>
  <c r="K158" i="10"/>
  <c r="L158" i="10"/>
  <c r="M158" i="10"/>
  <c r="N158" i="10"/>
  <c r="B159" i="10"/>
  <c r="C159" i="10"/>
  <c r="D159" i="10"/>
  <c r="E159" i="10"/>
  <c r="F159" i="10"/>
  <c r="G159" i="10"/>
  <c r="H159" i="10"/>
  <c r="J159" i="10"/>
  <c r="K159" i="10"/>
  <c r="L159" i="10"/>
  <c r="M159" i="10"/>
  <c r="N159" i="10"/>
  <c r="B160" i="10"/>
  <c r="C160" i="10"/>
  <c r="D160" i="10"/>
  <c r="E160" i="10"/>
  <c r="F160" i="10"/>
  <c r="G160" i="10"/>
  <c r="H160" i="10"/>
  <c r="J160" i="10"/>
  <c r="K160" i="10"/>
  <c r="L160" i="10"/>
  <c r="M160" i="10"/>
  <c r="N160" i="10"/>
  <c r="B161" i="10"/>
  <c r="C161" i="10"/>
  <c r="D161" i="10"/>
  <c r="E161" i="10"/>
  <c r="F161" i="10"/>
  <c r="G161" i="10"/>
  <c r="H161" i="10"/>
  <c r="J161" i="10"/>
  <c r="K161" i="10"/>
  <c r="L161" i="10"/>
  <c r="M161" i="10"/>
  <c r="N161" i="10"/>
  <c r="B162" i="10"/>
  <c r="C162" i="10"/>
  <c r="D162" i="10"/>
  <c r="E162" i="10"/>
  <c r="F162" i="10"/>
  <c r="G162" i="10"/>
  <c r="H162" i="10"/>
  <c r="J162" i="10"/>
  <c r="Q162" i="10" s="1"/>
  <c r="S162" i="10" s="1"/>
  <c r="K162" i="10"/>
  <c r="L162" i="10"/>
  <c r="M162" i="10"/>
  <c r="N162" i="10"/>
  <c r="B163" i="10"/>
  <c r="C163" i="10"/>
  <c r="D163" i="10"/>
  <c r="E163" i="10"/>
  <c r="F163" i="10"/>
  <c r="G163" i="10"/>
  <c r="H163" i="10"/>
  <c r="J163" i="10"/>
  <c r="K163" i="10"/>
  <c r="L163" i="10"/>
  <c r="M163" i="10"/>
  <c r="N163" i="10"/>
  <c r="B164" i="10"/>
  <c r="C164" i="10"/>
  <c r="D164" i="10"/>
  <c r="E164" i="10"/>
  <c r="F164" i="10"/>
  <c r="G164" i="10"/>
  <c r="H164" i="10"/>
  <c r="J164" i="10"/>
  <c r="K164" i="10"/>
  <c r="L164" i="10"/>
  <c r="M164" i="10"/>
  <c r="N164" i="10"/>
  <c r="B165" i="10"/>
  <c r="C165" i="10"/>
  <c r="D165" i="10"/>
  <c r="E165" i="10"/>
  <c r="F165" i="10"/>
  <c r="G165" i="10"/>
  <c r="H165" i="10"/>
  <c r="J165" i="10"/>
  <c r="K165" i="10"/>
  <c r="L165" i="10"/>
  <c r="M165" i="10"/>
  <c r="N165" i="10"/>
  <c r="B166" i="10"/>
  <c r="C166" i="10"/>
  <c r="D166" i="10"/>
  <c r="E166" i="10"/>
  <c r="F166" i="10"/>
  <c r="G166" i="10"/>
  <c r="H166" i="10"/>
  <c r="J166" i="10"/>
  <c r="Q166" i="10" s="1"/>
  <c r="S166" i="10" s="1"/>
  <c r="K166" i="10"/>
  <c r="L166" i="10"/>
  <c r="M166" i="10"/>
  <c r="N166" i="10"/>
  <c r="B167" i="10"/>
  <c r="C167" i="10"/>
  <c r="D167" i="10"/>
  <c r="E167" i="10"/>
  <c r="F167" i="10"/>
  <c r="G167" i="10"/>
  <c r="H167" i="10"/>
  <c r="J167" i="10"/>
  <c r="K167" i="10"/>
  <c r="L167" i="10"/>
  <c r="M167" i="10"/>
  <c r="N167" i="10"/>
  <c r="B168" i="10"/>
  <c r="C168" i="10"/>
  <c r="D168" i="10"/>
  <c r="E168" i="10"/>
  <c r="F168" i="10"/>
  <c r="G168" i="10"/>
  <c r="H168" i="10"/>
  <c r="J168" i="10"/>
  <c r="K168" i="10"/>
  <c r="L168" i="10"/>
  <c r="M168" i="10"/>
  <c r="N168" i="10"/>
  <c r="B169" i="10"/>
  <c r="C169" i="10"/>
  <c r="D169" i="10"/>
  <c r="E169" i="10"/>
  <c r="F169" i="10"/>
  <c r="G169" i="10"/>
  <c r="H169" i="10"/>
  <c r="J169" i="10"/>
  <c r="K169" i="10"/>
  <c r="L169" i="10"/>
  <c r="M169" i="10"/>
  <c r="N169" i="10"/>
  <c r="B170" i="10"/>
  <c r="C170" i="10"/>
  <c r="D170" i="10"/>
  <c r="E170" i="10"/>
  <c r="F170" i="10"/>
  <c r="G170" i="10"/>
  <c r="H170" i="10"/>
  <c r="J170" i="10"/>
  <c r="Q170" i="10" s="1"/>
  <c r="S170" i="10" s="1"/>
  <c r="K170" i="10"/>
  <c r="L170" i="10"/>
  <c r="M170" i="10"/>
  <c r="N170" i="10"/>
  <c r="B171" i="10"/>
  <c r="C171" i="10"/>
  <c r="D171" i="10"/>
  <c r="E171" i="10"/>
  <c r="F171" i="10"/>
  <c r="G171" i="10"/>
  <c r="H171" i="10"/>
  <c r="J171" i="10"/>
  <c r="K171" i="10"/>
  <c r="L171" i="10"/>
  <c r="M171" i="10"/>
  <c r="N171" i="10"/>
  <c r="B172" i="10"/>
  <c r="C172" i="10"/>
  <c r="D172" i="10"/>
  <c r="E172" i="10"/>
  <c r="F172" i="10"/>
  <c r="G172" i="10"/>
  <c r="H172" i="10"/>
  <c r="J172" i="10"/>
  <c r="K172" i="10"/>
  <c r="L172" i="10"/>
  <c r="M172" i="10"/>
  <c r="N172" i="10"/>
  <c r="B173" i="10"/>
  <c r="C173" i="10"/>
  <c r="D173" i="10"/>
  <c r="E173" i="10"/>
  <c r="F173" i="10"/>
  <c r="G173" i="10"/>
  <c r="H173" i="10"/>
  <c r="J173" i="10"/>
  <c r="K173" i="10"/>
  <c r="L173" i="10"/>
  <c r="M173" i="10"/>
  <c r="N173" i="10"/>
  <c r="B174" i="10"/>
  <c r="C174" i="10"/>
  <c r="D174" i="10"/>
  <c r="E174" i="10"/>
  <c r="F174" i="10"/>
  <c r="G174" i="10"/>
  <c r="H174" i="10"/>
  <c r="J174" i="10"/>
  <c r="Q174" i="10" s="1"/>
  <c r="S174" i="10" s="1"/>
  <c r="K174" i="10"/>
  <c r="L174" i="10"/>
  <c r="M174" i="10"/>
  <c r="N174" i="10"/>
  <c r="B175" i="10"/>
  <c r="C175" i="10"/>
  <c r="D175" i="10"/>
  <c r="E175" i="10"/>
  <c r="F175" i="10"/>
  <c r="G175" i="10"/>
  <c r="H175" i="10"/>
  <c r="J175" i="10"/>
  <c r="K175" i="10"/>
  <c r="L175" i="10"/>
  <c r="M175" i="10"/>
  <c r="N175" i="10"/>
  <c r="B176" i="10"/>
  <c r="C176" i="10"/>
  <c r="D176" i="10"/>
  <c r="E176" i="10"/>
  <c r="F176" i="10"/>
  <c r="G176" i="10"/>
  <c r="H176" i="10"/>
  <c r="J176" i="10"/>
  <c r="K176" i="10"/>
  <c r="L176" i="10"/>
  <c r="M176" i="10"/>
  <c r="N176" i="10"/>
  <c r="B177" i="10"/>
  <c r="C177" i="10"/>
  <c r="D177" i="10"/>
  <c r="E177" i="10"/>
  <c r="F177" i="10"/>
  <c r="G177" i="10"/>
  <c r="H177" i="10"/>
  <c r="J177" i="10"/>
  <c r="K177" i="10"/>
  <c r="L177" i="10"/>
  <c r="M177" i="10"/>
  <c r="N177" i="10"/>
  <c r="B178" i="10"/>
  <c r="C178" i="10"/>
  <c r="D178" i="10"/>
  <c r="E178" i="10"/>
  <c r="F178" i="10"/>
  <c r="G178" i="10"/>
  <c r="H178" i="10"/>
  <c r="J178" i="10"/>
  <c r="Q178" i="10" s="1"/>
  <c r="S178" i="10" s="1"/>
  <c r="K178" i="10"/>
  <c r="L178" i="10"/>
  <c r="M178" i="10"/>
  <c r="N178" i="10"/>
  <c r="B179" i="10"/>
  <c r="C179" i="10"/>
  <c r="D179" i="10"/>
  <c r="E179" i="10"/>
  <c r="F179" i="10"/>
  <c r="G179" i="10"/>
  <c r="H179" i="10"/>
  <c r="J179" i="10"/>
  <c r="K179" i="10"/>
  <c r="L179" i="10"/>
  <c r="M179" i="10"/>
  <c r="N179" i="10"/>
  <c r="B180" i="10"/>
  <c r="C180" i="10"/>
  <c r="D180" i="10"/>
  <c r="E180" i="10"/>
  <c r="F180" i="10"/>
  <c r="G180" i="10"/>
  <c r="H180" i="10"/>
  <c r="J180" i="10"/>
  <c r="K180" i="10"/>
  <c r="L180" i="10"/>
  <c r="M180" i="10"/>
  <c r="N180" i="10"/>
  <c r="B181" i="10"/>
  <c r="C181" i="10"/>
  <c r="D181" i="10"/>
  <c r="E181" i="10"/>
  <c r="F181" i="10"/>
  <c r="G181" i="10"/>
  <c r="H181" i="10"/>
  <c r="J181" i="10"/>
  <c r="K181" i="10"/>
  <c r="L181" i="10"/>
  <c r="M181" i="10"/>
  <c r="N181" i="10"/>
  <c r="B182" i="10"/>
  <c r="C182" i="10"/>
  <c r="D182" i="10"/>
  <c r="E182" i="10"/>
  <c r="F182" i="10"/>
  <c r="G182" i="10"/>
  <c r="H182" i="10"/>
  <c r="J182" i="10"/>
  <c r="Q182" i="10" s="1"/>
  <c r="S182" i="10" s="1"/>
  <c r="K182" i="10"/>
  <c r="L182" i="10"/>
  <c r="M182" i="10"/>
  <c r="N182" i="10"/>
  <c r="B183" i="10"/>
  <c r="C183" i="10"/>
  <c r="D183" i="10"/>
  <c r="E183" i="10"/>
  <c r="F183" i="10"/>
  <c r="G183" i="10"/>
  <c r="H183" i="10"/>
  <c r="J183" i="10"/>
  <c r="K183" i="10"/>
  <c r="L183" i="10"/>
  <c r="M183" i="10"/>
  <c r="N183" i="10"/>
  <c r="B184" i="10"/>
  <c r="C184" i="10"/>
  <c r="D184" i="10"/>
  <c r="E184" i="10"/>
  <c r="F184" i="10"/>
  <c r="G184" i="10"/>
  <c r="H184" i="10"/>
  <c r="J184" i="10"/>
  <c r="K184" i="10"/>
  <c r="L184" i="10"/>
  <c r="M184" i="10"/>
  <c r="N184" i="10"/>
  <c r="B185" i="10"/>
  <c r="C185" i="10"/>
  <c r="D185" i="10"/>
  <c r="E185" i="10"/>
  <c r="F185" i="10"/>
  <c r="G185" i="10"/>
  <c r="H185" i="10"/>
  <c r="J185" i="10"/>
  <c r="K185" i="10"/>
  <c r="L185" i="10"/>
  <c r="M185" i="10"/>
  <c r="N185" i="10"/>
  <c r="B186" i="10"/>
  <c r="C186" i="10"/>
  <c r="D186" i="10"/>
  <c r="E186" i="10"/>
  <c r="F186" i="10"/>
  <c r="G186" i="10"/>
  <c r="H186" i="10"/>
  <c r="J186" i="10"/>
  <c r="Q186" i="10" s="1"/>
  <c r="S186" i="10" s="1"/>
  <c r="K186" i="10"/>
  <c r="L186" i="10"/>
  <c r="M186" i="10"/>
  <c r="N186" i="10"/>
  <c r="B187" i="10"/>
  <c r="C187" i="10"/>
  <c r="D187" i="10"/>
  <c r="E187" i="10"/>
  <c r="F187" i="10"/>
  <c r="G187" i="10"/>
  <c r="H187" i="10"/>
  <c r="J187" i="10"/>
  <c r="K187" i="10"/>
  <c r="L187" i="10"/>
  <c r="M187" i="10"/>
  <c r="N187" i="10"/>
  <c r="B188" i="10"/>
  <c r="C188" i="10"/>
  <c r="D188" i="10"/>
  <c r="E188" i="10"/>
  <c r="F188" i="10"/>
  <c r="G188" i="10"/>
  <c r="H188" i="10"/>
  <c r="J188" i="10"/>
  <c r="K188" i="10"/>
  <c r="L188" i="10"/>
  <c r="M188" i="10"/>
  <c r="N188" i="10"/>
  <c r="B189" i="10"/>
  <c r="C189" i="10"/>
  <c r="D189" i="10"/>
  <c r="E189" i="10"/>
  <c r="F189" i="10"/>
  <c r="G189" i="10"/>
  <c r="H189" i="10"/>
  <c r="J189" i="10"/>
  <c r="K189" i="10"/>
  <c r="L189" i="10"/>
  <c r="M189" i="10"/>
  <c r="N189" i="10"/>
  <c r="B190" i="10"/>
  <c r="C190" i="10"/>
  <c r="D190" i="10"/>
  <c r="E190" i="10"/>
  <c r="F190" i="10"/>
  <c r="G190" i="10"/>
  <c r="H190" i="10"/>
  <c r="J190" i="10"/>
  <c r="K190" i="10"/>
  <c r="L190" i="10"/>
  <c r="M190" i="10"/>
  <c r="N190" i="10"/>
  <c r="B191" i="10"/>
  <c r="C191" i="10"/>
  <c r="D191" i="10"/>
  <c r="E191" i="10"/>
  <c r="F191" i="10"/>
  <c r="G191" i="10"/>
  <c r="H191" i="10"/>
  <c r="J191" i="10"/>
  <c r="Q191" i="10" s="1"/>
  <c r="S191" i="10" s="1"/>
  <c r="K191" i="10"/>
  <c r="L191" i="10"/>
  <c r="M191" i="10"/>
  <c r="N191" i="10"/>
  <c r="B192" i="10"/>
  <c r="C192" i="10"/>
  <c r="D192" i="10"/>
  <c r="E192" i="10"/>
  <c r="F192" i="10"/>
  <c r="G192" i="10"/>
  <c r="H192" i="10"/>
  <c r="J192" i="10"/>
  <c r="K192" i="10"/>
  <c r="L192" i="10"/>
  <c r="M192" i="10"/>
  <c r="N192" i="10"/>
  <c r="B193" i="10"/>
  <c r="C193" i="10"/>
  <c r="D193" i="10"/>
  <c r="E193" i="10"/>
  <c r="F193" i="10"/>
  <c r="G193" i="10"/>
  <c r="H193" i="10"/>
  <c r="J193" i="10"/>
  <c r="K193" i="10"/>
  <c r="L193" i="10"/>
  <c r="M193" i="10"/>
  <c r="N193" i="10"/>
  <c r="B194" i="10"/>
  <c r="C194" i="10"/>
  <c r="D194" i="10"/>
  <c r="E194" i="10"/>
  <c r="F194" i="10"/>
  <c r="G194" i="10"/>
  <c r="H194" i="10"/>
  <c r="J194" i="10"/>
  <c r="Q194" i="10" s="1"/>
  <c r="S194" i="10" s="1"/>
  <c r="K194" i="10"/>
  <c r="L194" i="10"/>
  <c r="M194" i="10"/>
  <c r="N194" i="10"/>
  <c r="B195" i="10"/>
  <c r="C195" i="10"/>
  <c r="D195" i="10"/>
  <c r="E195" i="10"/>
  <c r="F195" i="10"/>
  <c r="G195" i="10"/>
  <c r="H195" i="10"/>
  <c r="J195" i="10"/>
  <c r="Q195" i="10" s="1"/>
  <c r="S195" i="10" s="1"/>
  <c r="K195" i="10"/>
  <c r="L195" i="10"/>
  <c r="M195" i="10"/>
  <c r="N195" i="10"/>
  <c r="B196" i="10"/>
  <c r="C196" i="10"/>
  <c r="D196" i="10"/>
  <c r="E196" i="10"/>
  <c r="F196" i="10"/>
  <c r="G196" i="10"/>
  <c r="H196" i="10"/>
  <c r="J196" i="10"/>
  <c r="K196" i="10"/>
  <c r="L196" i="10"/>
  <c r="M196" i="10"/>
  <c r="N196" i="10"/>
  <c r="B197" i="10"/>
  <c r="C197" i="10"/>
  <c r="D197" i="10"/>
  <c r="E197" i="10"/>
  <c r="F197" i="10"/>
  <c r="G197" i="10"/>
  <c r="H197" i="10"/>
  <c r="J197" i="10"/>
  <c r="K197" i="10"/>
  <c r="L197" i="10"/>
  <c r="M197" i="10"/>
  <c r="N197" i="10"/>
  <c r="B198" i="10"/>
  <c r="C198" i="10"/>
  <c r="D198" i="10"/>
  <c r="E198" i="10"/>
  <c r="F198" i="10"/>
  <c r="G198" i="10"/>
  <c r="H198" i="10"/>
  <c r="J198" i="10"/>
  <c r="K198" i="10"/>
  <c r="L198" i="10"/>
  <c r="M198" i="10"/>
  <c r="N198" i="10"/>
  <c r="B199" i="10"/>
  <c r="C199" i="10"/>
  <c r="D199" i="10"/>
  <c r="E199" i="10"/>
  <c r="F199" i="10"/>
  <c r="G199" i="10"/>
  <c r="H199" i="10"/>
  <c r="J199" i="10"/>
  <c r="Q199" i="10" s="1"/>
  <c r="S199" i="10" s="1"/>
  <c r="K199" i="10"/>
  <c r="L199" i="10"/>
  <c r="M199" i="10"/>
  <c r="N199" i="10"/>
  <c r="B200" i="10"/>
  <c r="C200" i="10"/>
  <c r="D200" i="10"/>
  <c r="E200" i="10"/>
  <c r="F200" i="10"/>
  <c r="G200" i="10"/>
  <c r="H200" i="10"/>
  <c r="J200" i="10"/>
  <c r="K200" i="10"/>
  <c r="L200" i="10"/>
  <c r="M200" i="10"/>
  <c r="N200" i="10"/>
  <c r="B201" i="10"/>
  <c r="C201" i="10"/>
  <c r="D201" i="10"/>
  <c r="E201" i="10"/>
  <c r="F201" i="10"/>
  <c r="G201" i="10"/>
  <c r="H201" i="10"/>
  <c r="J201" i="10"/>
  <c r="K201" i="10"/>
  <c r="L201" i="10"/>
  <c r="M201" i="10"/>
  <c r="N201" i="10"/>
  <c r="B202" i="10"/>
  <c r="C202" i="10"/>
  <c r="D202" i="10"/>
  <c r="E202" i="10"/>
  <c r="F202" i="10"/>
  <c r="G202" i="10"/>
  <c r="H202" i="10"/>
  <c r="J202" i="10"/>
  <c r="Q202" i="10" s="1"/>
  <c r="S202" i="10" s="1"/>
  <c r="K202" i="10"/>
  <c r="L202" i="10"/>
  <c r="M202" i="10"/>
  <c r="N202" i="10"/>
  <c r="B203" i="10"/>
  <c r="C203" i="10"/>
  <c r="D203" i="10"/>
  <c r="E203" i="10"/>
  <c r="F203" i="10"/>
  <c r="G203" i="10"/>
  <c r="H203" i="10"/>
  <c r="J203" i="10"/>
  <c r="K203" i="10"/>
  <c r="L203" i="10"/>
  <c r="M203" i="10"/>
  <c r="N203" i="10"/>
  <c r="B204" i="10"/>
  <c r="C204" i="10"/>
  <c r="D204" i="10"/>
  <c r="E204" i="10"/>
  <c r="F204" i="10"/>
  <c r="G204" i="10"/>
  <c r="H204" i="10"/>
  <c r="J204" i="10"/>
  <c r="K204" i="10"/>
  <c r="L204" i="10"/>
  <c r="M204" i="10"/>
  <c r="N204" i="10"/>
  <c r="B205" i="10"/>
  <c r="C205" i="10"/>
  <c r="D205" i="10"/>
  <c r="E205" i="10"/>
  <c r="F205" i="10"/>
  <c r="G205" i="10"/>
  <c r="H205" i="10"/>
  <c r="J205" i="10"/>
  <c r="K205" i="10"/>
  <c r="L205" i="10"/>
  <c r="M205" i="10"/>
  <c r="N205" i="10"/>
  <c r="B206" i="10"/>
  <c r="C206" i="10"/>
  <c r="D206" i="10"/>
  <c r="E206" i="10"/>
  <c r="F206" i="10"/>
  <c r="G206" i="10"/>
  <c r="H206" i="10"/>
  <c r="J206" i="10"/>
  <c r="K206" i="10"/>
  <c r="L206" i="10"/>
  <c r="M206" i="10"/>
  <c r="N206" i="10"/>
  <c r="B207" i="10"/>
  <c r="C207" i="10"/>
  <c r="D207" i="10"/>
  <c r="E207" i="10"/>
  <c r="F207" i="10"/>
  <c r="G207" i="10"/>
  <c r="H207" i="10"/>
  <c r="J207" i="10"/>
  <c r="Q207" i="10" s="1"/>
  <c r="S207" i="10" s="1"/>
  <c r="K207" i="10"/>
  <c r="L207" i="10"/>
  <c r="M207" i="10"/>
  <c r="N207" i="10"/>
  <c r="B208" i="10"/>
  <c r="C208" i="10"/>
  <c r="D208" i="10"/>
  <c r="E208" i="10"/>
  <c r="F208" i="10"/>
  <c r="G208" i="10"/>
  <c r="H208" i="10"/>
  <c r="J208" i="10"/>
  <c r="K208" i="10"/>
  <c r="L208" i="10"/>
  <c r="M208" i="10"/>
  <c r="N208" i="10"/>
  <c r="B209" i="10"/>
  <c r="C209" i="10"/>
  <c r="D209" i="10"/>
  <c r="E209" i="10"/>
  <c r="F209" i="10"/>
  <c r="G209" i="10"/>
  <c r="H209" i="10"/>
  <c r="J209" i="10"/>
  <c r="K209" i="10"/>
  <c r="L209" i="10"/>
  <c r="M209" i="10"/>
  <c r="N209" i="10"/>
  <c r="B210" i="10"/>
  <c r="C210" i="10"/>
  <c r="D210" i="10"/>
  <c r="E210" i="10"/>
  <c r="F210" i="10"/>
  <c r="G210" i="10"/>
  <c r="H210" i="10"/>
  <c r="J210" i="10"/>
  <c r="Q210" i="10" s="1"/>
  <c r="S210" i="10" s="1"/>
  <c r="K210" i="10"/>
  <c r="L210" i="10"/>
  <c r="M210" i="10"/>
  <c r="N210" i="10"/>
  <c r="B211" i="10"/>
  <c r="C211" i="10"/>
  <c r="D211" i="10"/>
  <c r="E211" i="10"/>
  <c r="F211" i="10"/>
  <c r="G211" i="10"/>
  <c r="H211" i="10"/>
  <c r="J211" i="10"/>
  <c r="Q211" i="10" s="1"/>
  <c r="S211" i="10" s="1"/>
  <c r="K211" i="10"/>
  <c r="L211" i="10"/>
  <c r="M211" i="10"/>
  <c r="N211" i="10"/>
  <c r="B212" i="10"/>
  <c r="C212" i="10"/>
  <c r="D212" i="10"/>
  <c r="E212" i="10"/>
  <c r="F212" i="10"/>
  <c r="G212" i="10"/>
  <c r="H212" i="10"/>
  <c r="J212" i="10"/>
  <c r="K212" i="10"/>
  <c r="L212" i="10"/>
  <c r="M212" i="10"/>
  <c r="N212" i="10"/>
  <c r="B213" i="10"/>
  <c r="C213" i="10"/>
  <c r="D213" i="10"/>
  <c r="E213" i="10"/>
  <c r="F213" i="10"/>
  <c r="G213" i="10"/>
  <c r="H213" i="10"/>
  <c r="J213" i="10"/>
  <c r="K213" i="10"/>
  <c r="L213" i="10"/>
  <c r="M213" i="10"/>
  <c r="N213" i="10"/>
  <c r="B214" i="10"/>
  <c r="C214" i="10"/>
  <c r="D214" i="10"/>
  <c r="E214" i="10"/>
  <c r="F214" i="10"/>
  <c r="G214" i="10"/>
  <c r="H214" i="10"/>
  <c r="J214" i="10"/>
  <c r="K214" i="10"/>
  <c r="L214" i="10"/>
  <c r="M214" i="10"/>
  <c r="N214" i="10"/>
  <c r="B215" i="10"/>
  <c r="C215" i="10"/>
  <c r="D215" i="10"/>
  <c r="E215" i="10"/>
  <c r="F215" i="10"/>
  <c r="G215" i="10"/>
  <c r="H215" i="10"/>
  <c r="J215" i="10"/>
  <c r="Q215" i="10" s="1"/>
  <c r="S215" i="10" s="1"/>
  <c r="K215" i="10"/>
  <c r="L215" i="10"/>
  <c r="M215" i="10"/>
  <c r="N215" i="10"/>
  <c r="B216" i="10"/>
  <c r="C216" i="10"/>
  <c r="D216" i="10"/>
  <c r="E216" i="10"/>
  <c r="F216" i="10"/>
  <c r="G216" i="10"/>
  <c r="H216" i="10"/>
  <c r="J216" i="10"/>
  <c r="K216" i="10"/>
  <c r="L216" i="10"/>
  <c r="M216" i="10"/>
  <c r="N216" i="10"/>
  <c r="B217" i="10"/>
  <c r="C217" i="10"/>
  <c r="D217" i="10"/>
  <c r="E217" i="10"/>
  <c r="F217" i="10"/>
  <c r="G217" i="10"/>
  <c r="H217" i="10"/>
  <c r="J217" i="10"/>
  <c r="K217" i="10"/>
  <c r="L217" i="10"/>
  <c r="M217" i="10"/>
  <c r="N217" i="10"/>
  <c r="B218" i="10"/>
  <c r="C218" i="10"/>
  <c r="D218" i="10"/>
  <c r="E218" i="10"/>
  <c r="F218" i="10"/>
  <c r="G218" i="10"/>
  <c r="H218" i="10"/>
  <c r="J218" i="10"/>
  <c r="Q218" i="10" s="1"/>
  <c r="S218" i="10" s="1"/>
  <c r="K218" i="10"/>
  <c r="L218" i="10"/>
  <c r="M218" i="10"/>
  <c r="N218" i="10"/>
  <c r="B219" i="10"/>
  <c r="C219" i="10"/>
  <c r="D219" i="10"/>
  <c r="E219" i="10"/>
  <c r="F219" i="10"/>
  <c r="G219" i="10"/>
  <c r="H219" i="10"/>
  <c r="J219" i="10"/>
  <c r="K219" i="10"/>
  <c r="L219" i="10"/>
  <c r="M219" i="10"/>
  <c r="N219" i="10"/>
  <c r="B220" i="10"/>
  <c r="C220" i="10"/>
  <c r="D220" i="10"/>
  <c r="E220" i="10"/>
  <c r="F220" i="10"/>
  <c r="G220" i="10"/>
  <c r="H220" i="10"/>
  <c r="J220" i="10"/>
  <c r="K220" i="10"/>
  <c r="L220" i="10"/>
  <c r="M220" i="10"/>
  <c r="N220" i="10"/>
  <c r="B221" i="10"/>
  <c r="C221" i="10"/>
  <c r="D221" i="10"/>
  <c r="E221" i="10"/>
  <c r="F221" i="10"/>
  <c r="G221" i="10"/>
  <c r="H221" i="10"/>
  <c r="J221" i="10"/>
  <c r="K221" i="10"/>
  <c r="L221" i="10"/>
  <c r="M221" i="10"/>
  <c r="N221" i="10"/>
  <c r="B222" i="10"/>
  <c r="C222" i="10"/>
  <c r="D222" i="10"/>
  <c r="E222" i="10"/>
  <c r="F222" i="10"/>
  <c r="G222" i="10"/>
  <c r="H222" i="10"/>
  <c r="J222" i="10"/>
  <c r="Q222" i="10" s="1"/>
  <c r="S222" i="10" s="1"/>
  <c r="K222" i="10"/>
  <c r="L222" i="10"/>
  <c r="M222" i="10"/>
  <c r="N222" i="10"/>
  <c r="B223" i="10"/>
  <c r="C223" i="10"/>
  <c r="D223" i="10"/>
  <c r="E223" i="10"/>
  <c r="F223" i="10"/>
  <c r="G223" i="10"/>
  <c r="H223" i="10"/>
  <c r="J223" i="10"/>
  <c r="Q223" i="10" s="1"/>
  <c r="S223" i="10" s="1"/>
  <c r="K223" i="10"/>
  <c r="L223" i="10"/>
  <c r="M223" i="10"/>
  <c r="N223" i="10"/>
  <c r="B224" i="10"/>
  <c r="C224" i="10"/>
  <c r="D224" i="10"/>
  <c r="E224" i="10"/>
  <c r="F224" i="10"/>
  <c r="G224" i="10"/>
  <c r="H224" i="10"/>
  <c r="J224" i="10"/>
  <c r="K224" i="10"/>
  <c r="L224" i="10"/>
  <c r="M224" i="10"/>
  <c r="N224" i="10"/>
  <c r="B225" i="10"/>
  <c r="C225" i="10"/>
  <c r="D225" i="10"/>
  <c r="E225" i="10"/>
  <c r="F225" i="10"/>
  <c r="G225" i="10"/>
  <c r="H225" i="10"/>
  <c r="J225" i="10"/>
  <c r="K225" i="10"/>
  <c r="L225" i="10"/>
  <c r="M225" i="10"/>
  <c r="N225" i="10"/>
  <c r="B226" i="10"/>
  <c r="C226" i="10"/>
  <c r="D226" i="10"/>
  <c r="E226" i="10"/>
  <c r="F226" i="10"/>
  <c r="G226" i="10"/>
  <c r="H226" i="10"/>
  <c r="J226" i="10"/>
  <c r="Q226" i="10" s="1"/>
  <c r="S226" i="10" s="1"/>
  <c r="K226" i="10"/>
  <c r="L226" i="10"/>
  <c r="M226" i="10"/>
  <c r="N226" i="10"/>
  <c r="B227" i="10"/>
  <c r="C227" i="10"/>
  <c r="D227" i="10"/>
  <c r="E227" i="10"/>
  <c r="F227" i="10"/>
  <c r="G227" i="10"/>
  <c r="H227" i="10"/>
  <c r="J227" i="10"/>
  <c r="Q227" i="10" s="1"/>
  <c r="S227" i="10" s="1"/>
  <c r="K227" i="10"/>
  <c r="L227" i="10"/>
  <c r="M227" i="10"/>
  <c r="N227" i="10"/>
  <c r="B228" i="10"/>
  <c r="C228" i="10"/>
  <c r="D228" i="10"/>
  <c r="E228" i="10"/>
  <c r="F228" i="10"/>
  <c r="G228" i="10"/>
  <c r="H228" i="10"/>
  <c r="J228" i="10"/>
  <c r="K228" i="10"/>
  <c r="L228" i="10"/>
  <c r="M228" i="10"/>
  <c r="N228" i="10"/>
  <c r="B229" i="10"/>
  <c r="C229" i="10"/>
  <c r="D229" i="10"/>
  <c r="E229" i="10"/>
  <c r="F229" i="10"/>
  <c r="G229" i="10"/>
  <c r="H229" i="10"/>
  <c r="J229" i="10"/>
  <c r="K229" i="10"/>
  <c r="L229" i="10"/>
  <c r="M229" i="10"/>
  <c r="N229" i="10"/>
  <c r="B230" i="10"/>
  <c r="C230" i="10"/>
  <c r="D230" i="10"/>
  <c r="E230" i="10"/>
  <c r="F230" i="10"/>
  <c r="G230" i="10"/>
  <c r="H230" i="10"/>
  <c r="J230" i="10"/>
  <c r="K230" i="10"/>
  <c r="L230" i="10"/>
  <c r="M230" i="10"/>
  <c r="N230" i="10"/>
  <c r="B231" i="10"/>
  <c r="C231" i="10"/>
  <c r="D231" i="10"/>
  <c r="E231" i="10"/>
  <c r="F231" i="10"/>
  <c r="G231" i="10"/>
  <c r="H231" i="10"/>
  <c r="J231" i="10"/>
  <c r="Q231" i="10" s="1"/>
  <c r="S231" i="10" s="1"/>
  <c r="K231" i="10"/>
  <c r="L231" i="10"/>
  <c r="M231" i="10"/>
  <c r="N231" i="10"/>
  <c r="B232" i="10"/>
  <c r="C232" i="10"/>
  <c r="D232" i="10"/>
  <c r="E232" i="10"/>
  <c r="F232" i="10"/>
  <c r="G232" i="10"/>
  <c r="H232" i="10"/>
  <c r="J232" i="10"/>
  <c r="K232" i="10"/>
  <c r="L232" i="10"/>
  <c r="M232" i="10"/>
  <c r="N232" i="10"/>
  <c r="B233" i="10"/>
  <c r="C233" i="10"/>
  <c r="D233" i="10"/>
  <c r="E233" i="10"/>
  <c r="F233" i="10"/>
  <c r="G233" i="10"/>
  <c r="H233" i="10"/>
  <c r="J233" i="10"/>
  <c r="K233" i="10"/>
  <c r="L233" i="10"/>
  <c r="M233" i="10"/>
  <c r="N233" i="10"/>
  <c r="B234" i="10"/>
  <c r="C234" i="10"/>
  <c r="D234" i="10"/>
  <c r="E234" i="10"/>
  <c r="F234" i="10"/>
  <c r="G234" i="10"/>
  <c r="H234" i="10"/>
  <c r="J234" i="10"/>
  <c r="Q234" i="10" s="1"/>
  <c r="S234" i="10" s="1"/>
  <c r="K234" i="10"/>
  <c r="L234" i="10"/>
  <c r="M234" i="10"/>
  <c r="N234" i="10"/>
  <c r="B235" i="10"/>
  <c r="C235" i="10"/>
  <c r="D235" i="10"/>
  <c r="E235" i="10"/>
  <c r="F235" i="10"/>
  <c r="G235" i="10"/>
  <c r="H235" i="10"/>
  <c r="J235" i="10"/>
  <c r="K235" i="10"/>
  <c r="L235" i="10"/>
  <c r="M235" i="10"/>
  <c r="N235" i="10"/>
  <c r="B236" i="10"/>
  <c r="C236" i="10"/>
  <c r="D236" i="10"/>
  <c r="E236" i="10"/>
  <c r="F236" i="10"/>
  <c r="G236" i="10"/>
  <c r="H236" i="10"/>
  <c r="J236" i="10"/>
  <c r="K236" i="10"/>
  <c r="L236" i="10"/>
  <c r="M236" i="10"/>
  <c r="N236" i="10"/>
  <c r="B237" i="10"/>
  <c r="C237" i="10"/>
  <c r="D237" i="10"/>
  <c r="E237" i="10"/>
  <c r="F237" i="10"/>
  <c r="G237" i="10"/>
  <c r="H237" i="10"/>
  <c r="J237" i="10"/>
  <c r="K237" i="10"/>
  <c r="L237" i="10"/>
  <c r="M237" i="10"/>
  <c r="N237" i="10"/>
  <c r="B238" i="10"/>
  <c r="C238" i="10"/>
  <c r="D238" i="10"/>
  <c r="E238" i="10"/>
  <c r="F238" i="10"/>
  <c r="G238" i="10"/>
  <c r="H238" i="10"/>
  <c r="J238" i="10"/>
  <c r="Q238" i="10" s="1"/>
  <c r="S238" i="10" s="1"/>
  <c r="K238" i="10"/>
  <c r="L238" i="10"/>
  <c r="M238" i="10"/>
  <c r="N238" i="10"/>
  <c r="B239" i="10"/>
  <c r="C239" i="10"/>
  <c r="D239" i="10"/>
  <c r="E239" i="10"/>
  <c r="F239" i="10"/>
  <c r="G239" i="10"/>
  <c r="H239" i="10"/>
  <c r="J239" i="10"/>
  <c r="Q239" i="10" s="1"/>
  <c r="S239" i="10" s="1"/>
  <c r="K239" i="10"/>
  <c r="L239" i="10"/>
  <c r="M239" i="10"/>
  <c r="N239" i="10"/>
  <c r="B240" i="10"/>
  <c r="C240" i="10"/>
  <c r="D240" i="10"/>
  <c r="E240" i="10"/>
  <c r="F240" i="10"/>
  <c r="G240" i="10"/>
  <c r="H240" i="10"/>
  <c r="J240" i="10"/>
  <c r="K240" i="10"/>
  <c r="L240" i="10"/>
  <c r="M240" i="10"/>
  <c r="N240" i="10"/>
  <c r="B241" i="10"/>
  <c r="C241" i="10"/>
  <c r="D241" i="10"/>
  <c r="E241" i="10"/>
  <c r="F241" i="10"/>
  <c r="G241" i="10"/>
  <c r="H241" i="10"/>
  <c r="J241" i="10"/>
  <c r="K241" i="10"/>
  <c r="L241" i="10"/>
  <c r="M241" i="10"/>
  <c r="N241" i="10"/>
  <c r="B242" i="10"/>
  <c r="C242" i="10"/>
  <c r="D242" i="10"/>
  <c r="E242" i="10"/>
  <c r="F242" i="10"/>
  <c r="G242" i="10"/>
  <c r="H242" i="10"/>
  <c r="J242" i="10"/>
  <c r="Q242" i="10" s="1"/>
  <c r="S242" i="10" s="1"/>
  <c r="K242" i="10"/>
  <c r="L242" i="10"/>
  <c r="M242" i="10"/>
  <c r="N242" i="10"/>
  <c r="B243" i="10"/>
  <c r="C243" i="10"/>
  <c r="D243" i="10"/>
  <c r="E243" i="10"/>
  <c r="F243" i="10"/>
  <c r="G243" i="10"/>
  <c r="H243" i="10"/>
  <c r="J243" i="10"/>
  <c r="Q243" i="10" s="1"/>
  <c r="S243" i="10" s="1"/>
  <c r="K243" i="10"/>
  <c r="L243" i="10"/>
  <c r="M243" i="10"/>
  <c r="N243" i="10"/>
  <c r="B244" i="10"/>
  <c r="C244" i="10"/>
  <c r="D244" i="10"/>
  <c r="E244" i="10"/>
  <c r="F244" i="10"/>
  <c r="G244" i="10"/>
  <c r="H244" i="10"/>
  <c r="J244" i="10"/>
  <c r="K244" i="10"/>
  <c r="L244" i="10"/>
  <c r="M244" i="10"/>
  <c r="N244" i="10"/>
  <c r="B245" i="10"/>
  <c r="C245" i="10"/>
  <c r="D245" i="10"/>
  <c r="E245" i="10"/>
  <c r="F245" i="10"/>
  <c r="G245" i="10"/>
  <c r="H245" i="10"/>
  <c r="J245" i="10"/>
  <c r="K245" i="10"/>
  <c r="L245" i="10"/>
  <c r="M245" i="10"/>
  <c r="N245" i="10"/>
  <c r="B246" i="10"/>
  <c r="C246" i="10"/>
  <c r="D246" i="10"/>
  <c r="E246" i="10"/>
  <c r="F246" i="10"/>
  <c r="G246" i="10"/>
  <c r="H246" i="10"/>
  <c r="J246" i="10"/>
  <c r="K246" i="10"/>
  <c r="L246" i="10"/>
  <c r="M246" i="10"/>
  <c r="N246" i="10"/>
  <c r="B247" i="10"/>
  <c r="C247" i="10"/>
  <c r="D247" i="10"/>
  <c r="E247" i="10"/>
  <c r="F247" i="10"/>
  <c r="G247" i="10"/>
  <c r="H247" i="10"/>
  <c r="J247" i="10"/>
  <c r="K247" i="10"/>
  <c r="L247" i="10"/>
  <c r="M247" i="10"/>
  <c r="N247" i="10"/>
  <c r="B248" i="10"/>
  <c r="C248" i="10"/>
  <c r="D248" i="10"/>
  <c r="E248" i="10"/>
  <c r="F248" i="10"/>
  <c r="G248" i="10"/>
  <c r="H248" i="10"/>
  <c r="J248" i="10"/>
  <c r="K248" i="10"/>
  <c r="L248" i="10"/>
  <c r="M248" i="10"/>
  <c r="N248" i="10"/>
  <c r="B249" i="10"/>
  <c r="C249" i="10"/>
  <c r="D249" i="10"/>
  <c r="E249" i="10"/>
  <c r="F249" i="10"/>
  <c r="G249" i="10"/>
  <c r="H249" i="10"/>
  <c r="J249" i="10"/>
  <c r="K249" i="10"/>
  <c r="L249" i="10"/>
  <c r="M249" i="10"/>
  <c r="N249" i="10"/>
  <c r="B250" i="10"/>
  <c r="C250" i="10"/>
  <c r="D250" i="10"/>
  <c r="E250" i="10"/>
  <c r="F250" i="10"/>
  <c r="G250" i="10"/>
  <c r="H250" i="10"/>
  <c r="J250" i="10"/>
  <c r="Q250" i="10" s="1"/>
  <c r="S250" i="10" s="1"/>
  <c r="K250" i="10"/>
  <c r="L250" i="10"/>
  <c r="M250" i="10"/>
  <c r="N250" i="10"/>
  <c r="B251" i="10"/>
  <c r="C251" i="10"/>
  <c r="D251" i="10"/>
  <c r="E251" i="10"/>
  <c r="F251" i="10"/>
  <c r="G251" i="10"/>
  <c r="H251" i="10"/>
  <c r="J251" i="10"/>
  <c r="K251" i="10"/>
  <c r="L251" i="10"/>
  <c r="M251" i="10"/>
  <c r="N251" i="10"/>
  <c r="B252" i="10"/>
  <c r="C252" i="10"/>
  <c r="D252" i="10"/>
  <c r="E252" i="10"/>
  <c r="F252" i="10"/>
  <c r="G252" i="10"/>
  <c r="H252" i="10"/>
  <c r="J252" i="10"/>
  <c r="K252" i="10"/>
  <c r="L252" i="10"/>
  <c r="M252" i="10"/>
  <c r="N252" i="10"/>
  <c r="B253" i="10"/>
  <c r="C253" i="10"/>
  <c r="D253" i="10"/>
  <c r="E253" i="10"/>
  <c r="F253" i="10"/>
  <c r="G253" i="10"/>
  <c r="H253" i="10"/>
  <c r="J253" i="10"/>
  <c r="K253" i="10"/>
  <c r="L253" i="10"/>
  <c r="M253" i="10"/>
  <c r="N253" i="10"/>
  <c r="B254" i="10"/>
  <c r="C254" i="10"/>
  <c r="D254" i="10"/>
  <c r="E254" i="10"/>
  <c r="F254" i="10"/>
  <c r="G254" i="10"/>
  <c r="H254" i="10"/>
  <c r="J254" i="10"/>
  <c r="K254" i="10"/>
  <c r="L254" i="10"/>
  <c r="M254" i="10"/>
  <c r="N254" i="10"/>
  <c r="B255" i="10"/>
  <c r="C255" i="10"/>
  <c r="D255" i="10"/>
  <c r="E255" i="10"/>
  <c r="F255" i="10"/>
  <c r="G255" i="10"/>
  <c r="H255" i="10"/>
  <c r="J255" i="10"/>
  <c r="K255" i="10"/>
  <c r="L255" i="10"/>
  <c r="M255" i="10"/>
  <c r="N255" i="10"/>
  <c r="B256" i="10"/>
  <c r="C256" i="10"/>
  <c r="D256" i="10"/>
  <c r="E256" i="10"/>
  <c r="F256" i="10"/>
  <c r="G256" i="10"/>
  <c r="H256" i="10"/>
  <c r="J256" i="10"/>
  <c r="K256" i="10"/>
  <c r="L256" i="10"/>
  <c r="M256" i="10"/>
  <c r="N256" i="10"/>
  <c r="B257" i="10"/>
  <c r="C257" i="10"/>
  <c r="D257" i="10"/>
  <c r="E257" i="10"/>
  <c r="F257" i="10"/>
  <c r="G257" i="10"/>
  <c r="H257" i="10"/>
  <c r="J257" i="10"/>
  <c r="K257" i="10"/>
  <c r="L257" i="10"/>
  <c r="M257" i="10"/>
  <c r="N257" i="10"/>
  <c r="B258" i="10"/>
  <c r="C258" i="10"/>
  <c r="D258" i="10"/>
  <c r="E258" i="10"/>
  <c r="F258" i="10"/>
  <c r="G258" i="10"/>
  <c r="H258" i="10"/>
  <c r="J258" i="10"/>
  <c r="K258" i="10"/>
  <c r="L258" i="10"/>
  <c r="M258" i="10"/>
  <c r="N258" i="10"/>
  <c r="B259" i="10"/>
  <c r="C259" i="10"/>
  <c r="D259" i="10"/>
  <c r="E259" i="10"/>
  <c r="F259" i="10"/>
  <c r="G259" i="10"/>
  <c r="H259" i="10"/>
  <c r="J259" i="10"/>
  <c r="K259" i="10"/>
  <c r="L259" i="10"/>
  <c r="M259" i="10"/>
  <c r="N259" i="10"/>
  <c r="B260" i="10"/>
  <c r="C260" i="10"/>
  <c r="D260" i="10"/>
  <c r="E260" i="10"/>
  <c r="F260" i="10"/>
  <c r="G260" i="10"/>
  <c r="H260" i="10"/>
  <c r="J260" i="10"/>
  <c r="K260" i="10"/>
  <c r="L260" i="10"/>
  <c r="M260" i="10"/>
  <c r="N260" i="10"/>
  <c r="B261" i="10"/>
  <c r="C261" i="10"/>
  <c r="D261" i="10"/>
  <c r="E261" i="10"/>
  <c r="F261" i="10"/>
  <c r="G261" i="10"/>
  <c r="H261" i="10"/>
  <c r="J261" i="10"/>
  <c r="K261" i="10"/>
  <c r="L261" i="10"/>
  <c r="M261" i="10"/>
  <c r="N261" i="10"/>
  <c r="B262" i="10"/>
  <c r="C262" i="10"/>
  <c r="D262" i="10"/>
  <c r="E262" i="10"/>
  <c r="F262" i="10"/>
  <c r="G262" i="10"/>
  <c r="H262" i="10"/>
  <c r="J262" i="10"/>
  <c r="K262" i="10"/>
  <c r="L262" i="10"/>
  <c r="M262" i="10"/>
  <c r="N262" i="10"/>
  <c r="B263" i="10"/>
  <c r="C263" i="10"/>
  <c r="D263" i="10"/>
  <c r="E263" i="10"/>
  <c r="F263" i="10"/>
  <c r="G263" i="10"/>
  <c r="H263" i="10"/>
  <c r="J263" i="10"/>
  <c r="K263" i="10"/>
  <c r="L263" i="10"/>
  <c r="M263" i="10"/>
  <c r="N263" i="10"/>
  <c r="B264" i="10"/>
  <c r="C264" i="10"/>
  <c r="D264" i="10"/>
  <c r="E264" i="10"/>
  <c r="F264" i="10"/>
  <c r="G264" i="10"/>
  <c r="H264" i="10"/>
  <c r="J264" i="10"/>
  <c r="K264" i="10"/>
  <c r="L264" i="10"/>
  <c r="M264" i="10"/>
  <c r="N264" i="10"/>
  <c r="B265" i="10"/>
  <c r="C265" i="10"/>
  <c r="D265" i="10"/>
  <c r="E265" i="10"/>
  <c r="F265" i="10"/>
  <c r="G265" i="10"/>
  <c r="H265" i="10"/>
  <c r="J265" i="10"/>
  <c r="K265" i="10"/>
  <c r="L265" i="10"/>
  <c r="M265" i="10"/>
  <c r="N265" i="10"/>
  <c r="B266" i="10"/>
  <c r="C266" i="10"/>
  <c r="D266" i="10"/>
  <c r="E266" i="10"/>
  <c r="F266" i="10"/>
  <c r="G266" i="10"/>
  <c r="H266" i="10"/>
  <c r="J266" i="10"/>
  <c r="K266" i="10"/>
  <c r="L266" i="10"/>
  <c r="M266" i="10"/>
  <c r="N266" i="10"/>
  <c r="B267" i="10"/>
  <c r="C267" i="10"/>
  <c r="D267" i="10"/>
  <c r="E267" i="10"/>
  <c r="F267" i="10"/>
  <c r="G267" i="10"/>
  <c r="H267" i="10"/>
  <c r="J267" i="10"/>
  <c r="K267" i="10"/>
  <c r="L267" i="10"/>
  <c r="M267" i="10"/>
  <c r="N267" i="10"/>
  <c r="B268" i="10"/>
  <c r="C268" i="10"/>
  <c r="D268" i="10"/>
  <c r="E268" i="10"/>
  <c r="F268" i="10"/>
  <c r="G268" i="10"/>
  <c r="H268" i="10"/>
  <c r="J268" i="10"/>
  <c r="K268" i="10"/>
  <c r="L268" i="10"/>
  <c r="M268" i="10"/>
  <c r="N268" i="10"/>
  <c r="B269" i="10"/>
  <c r="C269" i="10"/>
  <c r="D269" i="10"/>
  <c r="E269" i="10"/>
  <c r="F269" i="10"/>
  <c r="G269" i="10"/>
  <c r="H269" i="10"/>
  <c r="J269" i="10"/>
  <c r="K269" i="10"/>
  <c r="L269" i="10"/>
  <c r="M269" i="10"/>
  <c r="N269" i="10"/>
  <c r="B270" i="10"/>
  <c r="C270" i="10"/>
  <c r="D270" i="10"/>
  <c r="E270" i="10"/>
  <c r="F270" i="10"/>
  <c r="G270" i="10"/>
  <c r="H270" i="10"/>
  <c r="J270" i="10"/>
  <c r="K270" i="10"/>
  <c r="L270" i="10"/>
  <c r="M270" i="10"/>
  <c r="N270" i="10"/>
  <c r="B271" i="10"/>
  <c r="C271" i="10"/>
  <c r="D271" i="10"/>
  <c r="E271" i="10"/>
  <c r="F271" i="10"/>
  <c r="G271" i="10"/>
  <c r="H271" i="10"/>
  <c r="J271" i="10"/>
  <c r="K271" i="10"/>
  <c r="L271" i="10"/>
  <c r="M271" i="10"/>
  <c r="N271" i="10"/>
  <c r="B272" i="10"/>
  <c r="C272" i="10"/>
  <c r="D272" i="10"/>
  <c r="E272" i="10"/>
  <c r="F272" i="10"/>
  <c r="G272" i="10"/>
  <c r="H272" i="10"/>
  <c r="J272" i="10"/>
  <c r="K272" i="10"/>
  <c r="L272" i="10"/>
  <c r="M272" i="10"/>
  <c r="N272" i="10"/>
  <c r="B273" i="10"/>
  <c r="C273" i="10"/>
  <c r="D273" i="10"/>
  <c r="E273" i="10"/>
  <c r="F273" i="10"/>
  <c r="G273" i="10"/>
  <c r="H273" i="10"/>
  <c r="J273" i="10"/>
  <c r="K273" i="10"/>
  <c r="L273" i="10"/>
  <c r="M273" i="10"/>
  <c r="N273" i="10"/>
  <c r="B274" i="10"/>
  <c r="C274" i="10"/>
  <c r="D274" i="10"/>
  <c r="E274" i="10"/>
  <c r="F274" i="10"/>
  <c r="G274" i="10"/>
  <c r="H274" i="10"/>
  <c r="J274" i="10"/>
  <c r="K274" i="10"/>
  <c r="L274" i="10"/>
  <c r="M274" i="10"/>
  <c r="N274" i="10"/>
  <c r="B275" i="10"/>
  <c r="C275" i="10"/>
  <c r="D275" i="10"/>
  <c r="E275" i="10"/>
  <c r="F275" i="10"/>
  <c r="G275" i="10"/>
  <c r="H275" i="10"/>
  <c r="J275" i="10"/>
  <c r="K275" i="10"/>
  <c r="L275" i="10"/>
  <c r="M275" i="10"/>
  <c r="N275" i="10"/>
  <c r="B276" i="10"/>
  <c r="C276" i="10"/>
  <c r="D276" i="10"/>
  <c r="E276" i="10"/>
  <c r="F276" i="10"/>
  <c r="G276" i="10"/>
  <c r="H276" i="10"/>
  <c r="J276" i="10"/>
  <c r="K276" i="10"/>
  <c r="L276" i="10"/>
  <c r="M276" i="10"/>
  <c r="N276" i="10"/>
  <c r="B277" i="10"/>
  <c r="C277" i="10"/>
  <c r="D277" i="10"/>
  <c r="E277" i="10"/>
  <c r="F277" i="10"/>
  <c r="G277" i="10"/>
  <c r="H277" i="10"/>
  <c r="J277" i="10"/>
  <c r="K277" i="10"/>
  <c r="L277" i="10"/>
  <c r="M277" i="10"/>
  <c r="N277" i="10"/>
  <c r="B278" i="10"/>
  <c r="C278" i="10"/>
  <c r="D278" i="10"/>
  <c r="E278" i="10"/>
  <c r="F278" i="10"/>
  <c r="G278" i="10"/>
  <c r="H278" i="10"/>
  <c r="J278" i="10"/>
  <c r="K278" i="10"/>
  <c r="L278" i="10"/>
  <c r="M278" i="10"/>
  <c r="N278" i="10"/>
  <c r="B279" i="10"/>
  <c r="C279" i="10"/>
  <c r="D279" i="10"/>
  <c r="E279" i="10"/>
  <c r="F279" i="10"/>
  <c r="G279" i="10"/>
  <c r="H279" i="10"/>
  <c r="J279" i="10"/>
  <c r="K279" i="10"/>
  <c r="L279" i="10"/>
  <c r="M279" i="10"/>
  <c r="N279" i="10"/>
  <c r="B280" i="10"/>
  <c r="C280" i="10"/>
  <c r="D280" i="10"/>
  <c r="E280" i="10"/>
  <c r="F280" i="10"/>
  <c r="G280" i="10"/>
  <c r="H280" i="10"/>
  <c r="J280" i="10"/>
  <c r="K280" i="10"/>
  <c r="L280" i="10"/>
  <c r="M280" i="10"/>
  <c r="N280" i="10"/>
  <c r="B281" i="10"/>
  <c r="C281" i="10"/>
  <c r="D281" i="10"/>
  <c r="E281" i="10"/>
  <c r="F281" i="10"/>
  <c r="G281" i="10"/>
  <c r="H281" i="10"/>
  <c r="J281" i="10"/>
  <c r="K281" i="10"/>
  <c r="L281" i="10"/>
  <c r="M281" i="10"/>
  <c r="N281" i="10"/>
  <c r="B282" i="10"/>
  <c r="C282" i="10"/>
  <c r="D282" i="10"/>
  <c r="E282" i="10"/>
  <c r="F282" i="10"/>
  <c r="G282" i="10"/>
  <c r="H282" i="10"/>
  <c r="J282" i="10"/>
  <c r="K282" i="10"/>
  <c r="L282" i="10"/>
  <c r="M282" i="10"/>
  <c r="N282" i="10"/>
  <c r="B283" i="10"/>
  <c r="C283" i="10"/>
  <c r="D283" i="10"/>
  <c r="E283" i="10"/>
  <c r="F283" i="10"/>
  <c r="G283" i="10"/>
  <c r="H283" i="10"/>
  <c r="J283" i="10"/>
  <c r="K283" i="10"/>
  <c r="L283" i="10"/>
  <c r="M283" i="10"/>
  <c r="N283" i="10"/>
  <c r="B284" i="10"/>
  <c r="C284" i="10"/>
  <c r="D284" i="10"/>
  <c r="E284" i="10"/>
  <c r="F284" i="10"/>
  <c r="G284" i="10"/>
  <c r="H284" i="10"/>
  <c r="J284" i="10"/>
  <c r="K284" i="10"/>
  <c r="L284" i="10"/>
  <c r="M284" i="10"/>
  <c r="N284" i="10"/>
  <c r="B285" i="10"/>
  <c r="C285" i="10"/>
  <c r="D285" i="10"/>
  <c r="E285" i="10"/>
  <c r="F285" i="10"/>
  <c r="G285" i="10"/>
  <c r="H285" i="10"/>
  <c r="J285" i="10"/>
  <c r="K285" i="10"/>
  <c r="L285" i="10"/>
  <c r="M285" i="10"/>
  <c r="N285" i="10"/>
  <c r="B286" i="10"/>
  <c r="C286" i="10"/>
  <c r="D286" i="10"/>
  <c r="E286" i="10"/>
  <c r="F286" i="10"/>
  <c r="G286" i="10"/>
  <c r="H286" i="10"/>
  <c r="J286" i="10"/>
  <c r="K286" i="10"/>
  <c r="L286" i="10"/>
  <c r="M286" i="10"/>
  <c r="N286" i="10"/>
  <c r="B287" i="10"/>
  <c r="C287" i="10"/>
  <c r="D287" i="10"/>
  <c r="E287" i="10"/>
  <c r="F287" i="10"/>
  <c r="G287" i="10"/>
  <c r="H287" i="10"/>
  <c r="J287" i="10"/>
  <c r="K287" i="10"/>
  <c r="L287" i="10"/>
  <c r="M287" i="10"/>
  <c r="N287" i="10"/>
  <c r="B288" i="10"/>
  <c r="C288" i="10"/>
  <c r="D288" i="10"/>
  <c r="E288" i="10"/>
  <c r="F288" i="10"/>
  <c r="G288" i="10"/>
  <c r="H288" i="10"/>
  <c r="J288" i="10"/>
  <c r="K288" i="10"/>
  <c r="L288" i="10"/>
  <c r="M288" i="10"/>
  <c r="N288" i="10"/>
  <c r="B289" i="10"/>
  <c r="C289" i="10"/>
  <c r="D289" i="10"/>
  <c r="E289" i="10"/>
  <c r="F289" i="10"/>
  <c r="G289" i="10"/>
  <c r="H289" i="10"/>
  <c r="J289" i="10"/>
  <c r="K289" i="10"/>
  <c r="L289" i="10"/>
  <c r="M289" i="10"/>
  <c r="N289" i="10"/>
  <c r="B290" i="10"/>
  <c r="C290" i="10"/>
  <c r="D290" i="10"/>
  <c r="E290" i="10"/>
  <c r="F290" i="10"/>
  <c r="G290" i="10"/>
  <c r="H290" i="10"/>
  <c r="J290" i="10"/>
  <c r="K290" i="10"/>
  <c r="L290" i="10"/>
  <c r="M290" i="10"/>
  <c r="N290" i="10"/>
  <c r="B291" i="10"/>
  <c r="C291" i="10"/>
  <c r="D291" i="10"/>
  <c r="E291" i="10"/>
  <c r="F291" i="10"/>
  <c r="G291" i="10"/>
  <c r="H291" i="10"/>
  <c r="J291" i="10"/>
  <c r="K291" i="10"/>
  <c r="L291" i="10"/>
  <c r="M291" i="10"/>
  <c r="N291" i="10"/>
  <c r="B292" i="10"/>
  <c r="C292" i="10"/>
  <c r="D292" i="10"/>
  <c r="E292" i="10"/>
  <c r="F292" i="10"/>
  <c r="G292" i="10"/>
  <c r="H292" i="10"/>
  <c r="J292" i="10"/>
  <c r="K292" i="10"/>
  <c r="L292" i="10"/>
  <c r="M292" i="10"/>
  <c r="N292" i="10"/>
  <c r="B293" i="10"/>
  <c r="C293" i="10"/>
  <c r="D293" i="10"/>
  <c r="E293" i="10"/>
  <c r="F293" i="10"/>
  <c r="G293" i="10"/>
  <c r="H293" i="10"/>
  <c r="J293" i="10"/>
  <c r="Q293" i="10" s="1"/>
  <c r="S293" i="10" s="1"/>
  <c r="K293" i="10"/>
  <c r="L293" i="10"/>
  <c r="M293" i="10"/>
  <c r="N293" i="10"/>
  <c r="B294" i="10"/>
  <c r="C294" i="10"/>
  <c r="D294" i="10"/>
  <c r="E294" i="10"/>
  <c r="F294" i="10"/>
  <c r="G294" i="10"/>
  <c r="H294" i="10"/>
  <c r="J294" i="10"/>
  <c r="Q294" i="10" s="1"/>
  <c r="S294" i="10" s="1"/>
  <c r="K294" i="10"/>
  <c r="L294" i="10"/>
  <c r="M294" i="10"/>
  <c r="N294" i="10"/>
  <c r="B295" i="10"/>
  <c r="C295" i="10"/>
  <c r="D295" i="10"/>
  <c r="E295" i="10"/>
  <c r="F295" i="10"/>
  <c r="G295" i="10"/>
  <c r="H295" i="10"/>
  <c r="J295" i="10"/>
  <c r="K295" i="10"/>
  <c r="L295" i="10"/>
  <c r="M295" i="10"/>
  <c r="N295" i="10"/>
  <c r="B296" i="10"/>
  <c r="C296" i="10"/>
  <c r="D296" i="10"/>
  <c r="E296" i="10"/>
  <c r="F296" i="10"/>
  <c r="G296" i="10"/>
  <c r="H296" i="10"/>
  <c r="J296" i="10"/>
  <c r="K296" i="10"/>
  <c r="L296" i="10"/>
  <c r="M296" i="10"/>
  <c r="N296" i="10"/>
  <c r="B297" i="10"/>
  <c r="C297" i="10"/>
  <c r="D297" i="10"/>
  <c r="E297" i="10"/>
  <c r="F297" i="10"/>
  <c r="G297" i="10"/>
  <c r="H297" i="10"/>
  <c r="J297" i="10"/>
  <c r="Q297" i="10" s="1"/>
  <c r="S297" i="10" s="1"/>
  <c r="K297" i="10"/>
  <c r="L297" i="10"/>
  <c r="M297" i="10"/>
  <c r="N297" i="10"/>
  <c r="B298" i="10"/>
  <c r="C298" i="10"/>
  <c r="D298" i="10"/>
  <c r="E298" i="10"/>
  <c r="F298" i="10"/>
  <c r="G298" i="10"/>
  <c r="H298" i="10"/>
  <c r="J298" i="10"/>
  <c r="Q298" i="10" s="1"/>
  <c r="S298" i="10" s="1"/>
  <c r="K298" i="10"/>
  <c r="L298" i="10"/>
  <c r="M298" i="10"/>
  <c r="N298" i="10"/>
  <c r="B299" i="10"/>
  <c r="C299" i="10"/>
  <c r="D299" i="10"/>
  <c r="E299" i="10"/>
  <c r="F299" i="10"/>
  <c r="G299" i="10"/>
  <c r="H299" i="10"/>
  <c r="J299" i="10"/>
  <c r="K299" i="10"/>
  <c r="L299" i="10"/>
  <c r="M299" i="10"/>
  <c r="N299" i="10"/>
  <c r="B300" i="10"/>
  <c r="C300" i="10"/>
  <c r="D300" i="10"/>
  <c r="E300" i="10"/>
  <c r="F300" i="10"/>
  <c r="G300" i="10"/>
  <c r="H300" i="10"/>
  <c r="J300" i="10"/>
  <c r="K300" i="10"/>
  <c r="L300" i="10"/>
  <c r="M300" i="10"/>
  <c r="N300" i="10"/>
  <c r="B5" i="10"/>
  <c r="C5" i="10"/>
  <c r="D5" i="10"/>
  <c r="E5" i="10"/>
  <c r="F5" i="10"/>
  <c r="G5" i="10"/>
  <c r="H5" i="10"/>
  <c r="J5" i="10"/>
  <c r="Q5" i="10" s="1"/>
  <c r="S5" i="10" s="1"/>
  <c r="K5" i="10"/>
  <c r="L5" i="10"/>
  <c r="M5" i="10"/>
  <c r="N5" i="10"/>
  <c r="B6" i="10"/>
  <c r="C6" i="10"/>
  <c r="D6" i="10"/>
  <c r="E6" i="10"/>
  <c r="F6" i="10"/>
  <c r="G6" i="10"/>
  <c r="H6" i="10"/>
  <c r="J6" i="10"/>
  <c r="Q6" i="10" s="1"/>
  <c r="S6" i="10" s="1"/>
  <c r="K6" i="10"/>
  <c r="L6" i="10"/>
  <c r="M6" i="10"/>
  <c r="N6" i="10"/>
  <c r="B7" i="10"/>
  <c r="C7" i="10"/>
  <c r="D7" i="10"/>
  <c r="E7" i="10"/>
  <c r="F7" i="10"/>
  <c r="G7" i="10"/>
  <c r="H7" i="10"/>
  <c r="J7" i="10"/>
  <c r="Q7" i="10" s="1"/>
  <c r="S7" i="10" s="1"/>
  <c r="K7" i="10"/>
  <c r="L7" i="10"/>
  <c r="M7" i="10"/>
  <c r="N7" i="10"/>
  <c r="B8" i="10"/>
  <c r="C8" i="10"/>
  <c r="D8" i="10"/>
  <c r="E8" i="10"/>
  <c r="F8" i="10"/>
  <c r="G8" i="10"/>
  <c r="H8" i="10"/>
  <c r="J8" i="10"/>
  <c r="K8" i="10"/>
  <c r="L8" i="10"/>
  <c r="M8" i="10"/>
  <c r="N8" i="10"/>
  <c r="B9" i="10"/>
  <c r="C9" i="10"/>
  <c r="D9" i="10"/>
  <c r="E9" i="10"/>
  <c r="F9" i="10"/>
  <c r="G9" i="10"/>
  <c r="H9" i="10"/>
  <c r="J9" i="10"/>
  <c r="Q9" i="10" s="1"/>
  <c r="S9" i="10" s="1"/>
  <c r="K9" i="10"/>
  <c r="L9" i="10"/>
  <c r="M9" i="10"/>
  <c r="N9" i="10"/>
  <c r="B10" i="10"/>
  <c r="C10" i="10"/>
  <c r="D10" i="10"/>
  <c r="E10" i="10"/>
  <c r="F10" i="10"/>
  <c r="G10" i="10"/>
  <c r="H10" i="10"/>
  <c r="J10" i="10"/>
  <c r="Q10" i="10" s="1"/>
  <c r="S10" i="10" s="1"/>
  <c r="K10" i="10"/>
  <c r="L10" i="10"/>
  <c r="M10" i="10"/>
  <c r="N10" i="10"/>
  <c r="B11" i="10"/>
  <c r="C11" i="10"/>
  <c r="D11" i="10"/>
  <c r="E11" i="10"/>
  <c r="F11" i="10"/>
  <c r="G11" i="10"/>
  <c r="H11" i="10"/>
  <c r="J11" i="10"/>
  <c r="Q11" i="10" s="1"/>
  <c r="S11" i="10" s="1"/>
  <c r="K11" i="10"/>
  <c r="L11" i="10"/>
  <c r="M11" i="10"/>
  <c r="N11" i="10"/>
  <c r="B12" i="10"/>
  <c r="C12" i="10"/>
  <c r="D12" i="10"/>
  <c r="E12" i="10"/>
  <c r="F12" i="10"/>
  <c r="G12" i="10"/>
  <c r="H12" i="10"/>
  <c r="J12" i="10"/>
  <c r="K12" i="10"/>
  <c r="L12" i="10"/>
  <c r="M12" i="10"/>
  <c r="N12" i="10"/>
  <c r="B13" i="10"/>
  <c r="C13" i="10"/>
  <c r="D13" i="10"/>
  <c r="E13" i="10"/>
  <c r="F13" i="10"/>
  <c r="G13" i="10"/>
  <c r="H13" i="10"/>
  <c r="J13" i="10"/>
  <c r="Q13" i="10" s="1"/>
  <c r="S13" i="10" s="1"/>
  <c r="K13" i="10"/>
  <c r="L13" i="10"/>
  <c r="M13" i="10"/>
  <c r="N13" i="10"/>
  <c r="B14" i="10"/>
  <c r="C14" i="10"/>
  <c r="D14" i="10"/>
  <c r="E14" i="10"/>
  <c r="F14" i="10"/>
  <c r="G14" i="10"/>
  <c r="H14" i="10"/>
  <c r="J14" i="10"/>
  <c r="Q14" i="10" s="1"/>
  <c r="S14" i="10" s="1"/>
  <c r="K14" i="10"/>
  <c r="L14" i="10"/>
  <c r="M14" i="10"/>
  <c r="N14" i="10"/>
  <c r="B15" i="10"/>
  <c r="C15" i="10"/>
  <c r="D15" i="10"/>
  <c r="E15" i="10"/>
  <c r="F15" i="10"/>
  <c r="G15" i="10"/>
  <c r="H15" i="10"/>
  <c r="J15" i="10"/>
  <c r="Q15" i="10" s="1"/>
  <c r="S15" i="10" s="1"/>
  <c r="K15" i="10"/>
  <c r="L15" i="10"/>
  <c r="M15" i="10"/>
  <c r="N15" i="10"/>
  <c r="B16" i="10"/>
  <c r="C16" i="10"/>
  <c r="D16" i="10"/>
  <c r="E16" i="10"/>
  <c r="F16" i="10"/>
  <c r="G16" i="10"/>
  <c r="H16" i="10"/>
  <c r="J16" i="10"/>
  <c r="K16" i="10"/>
  <c r="L16" i="10"/>
  <c r="M16" i="10"/>
  <c r="N16" i="10"/>
  <c r="B17" i="10"/>
  <c r="C17" i="10"/>
  <c r="D17" i="10"/>
  <c r="E17" i="10"/>
  <c r="F17" i="10"/>
  <c r="G17" i="10"/>
  <c r="H17" i="10"/>
  <c r="J17" i="10"/>
  <c r="Q17" i="10" s="1"/>
  <c r="S17" i="10" s="1"/>
  <c r="K17" i="10"/>
  <c r="L17" i="10"/>
  <c r="M17" i="10"/>
  <c r="N17" i="10"/>
  <c r="B18" i="10"/>
  <c r="C18" i="10"/>
  <c r="D18" i="10"/>
  <c r="E18" i="10"/>
  <c r="F18" i="10"/>
  <c r="G18" i="10"/>
  <c r="H18" i="10"/>
  <c r="J18" i="10"/>
  <c r="Q18" i="10" s="1"/>
  <c r="S18" i="10" s="1"/>
  <c r="K18" i="10"/>
  <c r="L18" i="10"/>
  <c r="M18" i="10"/>
  <c r="N18" i="10"/>
  <c r="B19" i="10"/>
  <c r="C19" i="10"/>
  <c r="D19" i="10"/>
  <c r="E19" i="10"/>
  <c r="F19" i="10"/>
  <c r="G19" i="10"/>
  <c r="H19" i="10"/>
  <c r="J19" i="10"/>
  <c r="Q19" i="10" s="1"/>
  <c r="S19" i="10" s="1"/>
  <c r="K19" i="10"/>
  <c r="L19" i="10"/>
  <c r="M19" i="10"/>
  <c r="N19" i="10"/>
  <c r="B20" i="10"/>
  <c r="C20" i="10"/>
  <c r="D20" i="10"/>
  <c r="E20" i="10"/>
  <c r="F20" i="10"/>
  <c r="G20" i="10"/>
  <c r="H20" i="10"/>
  <c r="J20" i="10"/>
  <c r="K20" i="10"/>
  <c r="L20" i="10"/>
  <c r="M20" i="10"/>
  <c r="N20" i="10"/>
  <c r="B21" i="10"/>
  <c r="C21" i="10"/>
  <c r="D21" i="10"/>
  <c r="E21" i="10"/>
  <c r="F21" i="10"/>
  <c r="G21" i="10"/>
  <c r="H21" i="10"/>
  <c r="J21" i="10"/>
  <c r="Q21" i="10" s="1"/>
  <c r="S21" i="10" s="1"/>
  <c r="K21" i="10"/>
  <c r="L21" i="10"/>
  <c r="M21" i="10"/>
  <c r="N21" i="10"/>
  <c r="B22" i="10"/>
  <c r="C22" i="10"/>
  <c r="D22" i="10"/>
  <c r="E22" i="10"/>
  <c r="F22" i="10"/>
  <c r="G22" i="10"/>
  <c r="H22" i="10"/>
  <c r="J22" i="10"/>
  <c r="Q22" i="10" s="1"/>
  <c r="S22" i="10" s="1"/>
  <c r="K22" i="10"/>
  <c r="L22" i="10"/>
  <c r="M22" i="10"/>
  <c r="N22" i="10"/>
  <c r="B23" i="10"/>
  <c r="C23" i="10"/>
  <c r="D23" i="10"/>
  <c r="E23" i="10"/>
  <c r="F23" i="10"/>
  <c r="G23" i="10"/>
  <c r="H23" i="10"/>
  <c r="J23" i="10"/>
  <c r="Q23" i="10" s="1"/>
  <c r="S23" i="10" s="1"/>
  <c r="K23" i="10"/>
  <c r="L23" i="10"/>
  <c r="M23" i="10"/>
  <c r="N23" i="10"/>
  <c r="B24" i="10"/>
  <c r="C24" i="10"/>
  <c r="D24" i="10"/>
  <c r="E24" i="10"/>
  <c r="F24" i="10"/>
  <c r="G24" i="10"/>
  <c r="H24" i="10"/>
  <c r="J24" i="10"/>
  <c r="K24" i="10"/>
  <c r="L24" i="10"/>
  <c r="M24" i="10"/>
  <c r="N24" i="10"/>
  <c r="B25" i="10"/>
  <c r="C25" i="10"/>
  <c r="D25" i="10"/>
  <c r="E25" i="10"/>
  <c r="F25" i="10"/>
  <c r="G25" i="10"/>
  <c r="H25" i="10"/>
  <c r="J25" i="10"/>
  <c r="Q25" i="10" s="1"/>
  <c r="S25" i="10" s="1"/>
  <c r="K25" i="10"/>
  <c r="L25" i="10"/>
  <c r="M25" i="10"/>
  <c r="N25" i="10"/>
  <c r="B26" i="10"/>
  <c r="C26" i="10"/>
  <c r="D26" i="10"/>
  <c r="E26" i="10"/>
  <c r="F26" i="10"/>
  <c r="G26" i="10"/>
  <c r="H26" i="10"/>
  <c r="J26" i="10"/>
  <c r="Q26" i="10" s="1"/>
  <c r="S26" i="10" s="1"/>
  <c r="K26" i="10"/>
  <c r="L26" i="10"/>
  <c r="M26" i="10"/>
  <c r="N26" i="10"/>
  <c r="B27" i="10"/>
  <c r="C27" i="10"/>
  <c r="D27" i="10"/>
  <c r="E27" i="10"/>
  <c r="F27" i="10"/>
  <c r="G27" i="10"/>
  <c r="H27" i="10"/>
  <c r="J27" i="10"/>
  <c r="Q27" i="10" s="1"/>
  <c r="S27" i="10" s="1"/>
  <c r="K27" i="10"/>
  <c r="L27" i="10"/>
  <c r="M27" i="10"/>
  <c r="N27" i="10"/>
  <c r="B28" i="10"/>
  <c r="C28" i="10"/>
  <c r="D28" i="10"/>
  <c r="E28" i="10"/>
  <c r="F28" i="10"/>
  <c r="G28" i="10"/>
  <c r="H28" i="10"/>
  <c r="J28" i="10"/>
  <c r="K28" i="10"/>
  <c r="L28" i="10"/>
  <c r="M28" i="10"/>
  <c r="N28" i="10"/>
  <c r="B29" i="10"/>
  <c r="C29" i="10"/>
  <c r="D29" i="10"/>
  <c r="E29" i="10"/>
  <c r="F29" i="10"/>
  <c r="G29" i="10"/>
  <c r="H29" i="10"/>
  <c r="J29" i="10"/>
  <c r="Q29" i="10" s="1"/>
  <c r="S29" i="10" s="1"/>
  <c r="K29" i="10"/>
  <c r="L29" i="10"/>
  <c r="M29" i="10"/>
  <c r="N29" i="10"/>
  <c r="B30" i="10"/>
  <c r="C30" i="10"/>
  <c r="D30" i="10"/>
  <c r="E30" i="10"/>
  <c r="F30" i="10"/>
  <c r="G30" i="10"/>
  <c r="H30" i="10"/>
  <c r="J30" i="10"/>
  <c r="Q30" i="10" s="1"/>
  <c r="S30" i="10" s="1"/>
  <c r="K30" i="10"/>
  <c r="L30" i="10"/>
  <c r="M30" i="10"/>
  <c r="N30" i="10"/>
  <c r="B31" i="10"/>
  <c r="C31" i="10"/>
  <c r="D31" i="10"/>
  <c r="E31" i="10"/>
  <c r="F31" i="10"/>
  <c r="G31" i="10"/>
  <c r="H31" i="10"/>
  <c r="J31" i="10"/>
  <c r="Q31" i="10" s="1"/>
  <c r="S31" i="10" s="1"/>
  <c r="K31" i="10"/>
  <c r="L31" i="10"/>
  <c r="M31" i="10"/>
  <c r="N31" i="10"/>
  <c r="B32" i="10"/>
  <c r="C32" i="10"/>
  <c r="D32" i="10"/>
  <c r="E32" i="10"/>
  <c r="F32" i="10"/>
  <c r="G32" i="10"/>
  <c r="H32" i="10"/>
  <c r="J32" i="10"/>
  <c r="K32" i="10"/>
  <c r="L32" i="10"/>
  <c r="M32" i="10"/>
  <c r="N32" i="10"/>
  <c r="B33" i="10"/>
  <c r="C33" i="10"/>
  <c r="D33" i="10"/>
  <c r="E33" i="10"/>
  <c r="F33" i="10"/>
  <c r="G33" i="10"/>
  <c r="H33" i="10"/>
  <c r="J33" i="10"/>
  <c r="Q33" i="10" s="1"/>
  <c r="S33" i="10" s="1"/>
  <c r="K33" i="10"/>
  <c r="L33" i="10"/>
  <c r="M33" i="10"/>
  <c r="N33" i="10"/>
  <c r="B34" i="10"/>
  <c r="C34" i="10"/>
  <c r="D34" i="10"/>
  <c r="E34" i="10"/>
  <c r="F34" i="10"/>
  <c r="G34" i="10"/>
  <c r="H34" i="10"/>
  <c r="J34" i="10"/>
  <c r="Q34" i="10" s="1"/>
  <c r="S34" i="10" s="1"/>
  <c r="K34" i="10"/>
  <c r="L34" i="10"/>
  <c r="M34" i="10"/>
  <c r="N34" i="10"/>
  <c r="B35" i="10"/>
  <c r="C35" i="10"/>
  <c r="D35" i="10"/>
  <c r="E35" i="10"/>
  <c r="F35" i="10"/>
  <c r="G35" i="10"/>
  <c r="H35" i="10"/>
  <c r="J35" i="10"/>
  <c r="K35" i="10"/>
  <c r="L35" i="10"/>
  <c r="M35" i="10"/>
  <c r="N35" i="10"/>
  <c r="B36" i="10"/>
  <c r="C36" i="10"/>
  <c r="D36" i="10"/>
  <c r="E36" i="10"/>
  <c r="F36" i="10"/>
  <c r="G36" i="10"/>
  <c r="H36" i="10"/>
  <c r="J36" i="10"/>
  <c r="Q36" i="10" s="1"/>
  <c r="S36" i="10" s="1"/>
  <c r="K36" i="10"/>
  <c r="L36" i="10"/>
  <c r="M36" i="10"/>
  <c r="N36" i="10"/>
  <c r="B37" i="10"/>
  <c r="C37" i="10"/>
  <c r="D37" i="10"/>
  <c r="E37" i="10"/>
  <c r="F37" i="10"/>
  <c r="G37" i="10"/>
  <c r="H37" i="10"/>
  <c r="J37" i="10"/>
  <c r="K37" i="10"/>
  <c r="L37" i="10"/>
  <c r="M37" i="10"/>
  <c r="N37" i="10"/>
  <c r="B38" i="10"/>
  <c r="C38" i="10"/>
  <c r="D38" i="10"/>
  <c r="E38" i="10"/>
  <c r="F38" i="10"/>
  <c r="G38" i="10"/>
  <c r="H38" i="10"/>
  <c r="J38" i="10"/>
  <c r="Q38" i="10" s="1"/>
  <c r="S38" i="10" s="1"/>
  <c r="K38" i="10"/>
  <c r="L38" i="10"/>
  <c r="M38" i="10"/>
  <c r="N38" i="10"/>
  <c r="B39" i="10"/>
  <c r="C39" i="10"/>
  <c r="D39" i="10"/>
  <c r="E39" i="10"/>
  <c r="F39" i="10"/>
  <c r="G39" i="10"/>
  <c r="H39" i="10"/>
  <c r="J39" i="10"/>
  <c r="Q39" i="10" s="1"/>
  <c r="S39" i="10" s="1"/>
  <c r="K39" i="10"/>
  <c r="L39" i="10"/>
  <c r="M39" i="10"/>
  <c r="N39" i="10"/>
  <c r="B40" i="10"/>
  <c r="C40" i="10"/>
  <c r="D40" i="10"/>
  <c r="E40" i="10"/>
  <c r="F40" i="10"/>
  <c r="G40" i="10"/>
  <c r="H40" i="10"/>
  <c r="J40" i="10"/>
  <c r="Q40" i="10" s="1"/>
  <c r="S40" i="10" s="1"/>
  <c r="K40" i="10"/>
  <c r="L40" i="10"/>
  <c r="M40" i="10"/>
  <c r="N40" i="10"/>
  <c r="B41" i="10"/>
  <c r="C41" i="10"/>
  <c r="D41" i="10"/>
  <c r="E41" i="10"/>
  <c r="F41" i="10"/>
  <c r="G41" i="10"/>
  <c r="H41" i="10"/>
  <c r="J41" i="10"/>
  <c r="K41" i="10"/>
  <c r="L41" i="10"/>
  <c r="M41" i="10"/>
  <c r="N41" i="10"/>
  <c r="B42" i="10"/>
  <c r="C42" i="10"/>
  <c r="D42" i="10"/>
  <c r="E42" i="10"/>
  <c r="F42" i="10"/>
  <c r="G42" i="10"/>
  <c r="H42" i="10"/>
  <c r="J42" i="10"/>
  <c r="K42" i="10"/>
  <c r="L42" i="10"/>
  <c r="M42" i="10"/>
  <c r="N42" i="10"/>
  <c r="B43" i="10"/>
  <c r="C43" i="10"/>
  <c r="D43" i="10"/>
  <c r="E43" i="10"/>
  <c r="F43" i="10"/>
  <c r="G43" i="10"/>
  <c r="H43" i="10"/>
  <c r="J43" i="10"/>
  <c r="Q43" i="10" s="1"/>
  <c r="S43" i="10" s="1"/>
  <c r="K43" i="10"/>
  <c r="L43" i="10"/>
  <c r="M43" i="10"/>
  <c r="N43" i="10"/>
  <c r="B44" i="10"/>
  <c r="C44" i="10"/>
  <c r="D44" i="10"/>
  <c r="E44" i="10"/>
  <c r="F44" i="10"/>
  <c r="G44" i="10"/>
  <c r="H44" i="10"/>
  <c r="J44" i="10"/>
  <c r="Q44" i="10" s="1"/>
  <c r="S44" i="10" s="1"/>
  <c r="K44" i="10"/>
  <c r="L44" i="10"/>
  <c r="M44" i="10"/>
  <c r="N44" i="10"/>
  <c r="B45" i="10"/>
  <c r="C45" i="10"/>
  <c r="D45" i="10"/>
  <c r="E45" i="10"/>
  <c r="F45" i="10"/>
  <c r="G45" i="10"/>
  <c r="H45" i="10"/>
  <c r="J45" i="10"/>
  <c r="K45" i="10"/>
  <c r="L45" i="10"/>
  <c r="M45" i="10"/>
  <c r="N45" i="10"/>
  <c r="B46" i="10"/>
  <c r="C46" i="10"/>
  <c r="D46" i="10"/>
  <c r="E46" i="10"/>
  <c r="F46" i="10"/>
  <c r="G46" i="10"/>
  <c r="H46" i="10"/>
  <c r="J46" i="10"/>
  <c r="Q46" i="10" s="1"/>
  <c r="S46" i="10" s="1"/>
  <c r="K46" i="10"/>
  <c r="L46" i="10"/>
  <c r="M46" i="10"/>
  <c r="N46" i="10"/>
  <c r="B47" i="10"/>
  <c r="C47" i="10"/>
  <c r="D47" i="10"/>
  <c r="E47" i="10"/>
  <c r="F47" i="10"/>
  <c r="G47" i="10"/>
  <c r="H47" i="10"/>
  <c r="J47" i="10"/>
  <c r="Q47" i="10" s="1"/>
  <c r="S47" i="10" s="1"/>
  <c r="K47" i="10"/>
  <c r="L47" i="10"/>
  <c r="M47" i="10"/>
  <c r="N47" i="10"/>
  <c r="B48" i="10"/>
  <c r="C48" i="10"/>
  <c r="D48" i="10"/>
  <c r="E48" i="10"/>
  <c r="F48" i="10"/>
  <c r="G48" i="10"/>
  <c r="H48" i="10"/>
  <c r="J48" i="10"/>
  <c r="Q48" i="10" s="1"/>
  <c r="S48" i="10" s="1"/>
  <c r="K48" i="10"/>
  <c r="L48" i="10"/>
  <c r="M48" i="10"/>
  <c r="N48" i="10"/>
  <c r="B49" i="10"/>
  <c r="C49" i="10"/>
  <c r="D49" i="10"/>
  <c r="E49" i="10"/>
  <c r="F49" i="10"/>
  <c r="G49" i="10"/>
  <c r="H49" i="10"/>
  <c r="J49" i="10"/>
  <c r="K49" i="10"/>
  <c r="L49" i="10"/>
  <c r="M49" i="10"/>
  <c r="N49" i="10"/>
  <c r="B50" i="10"/>
  <c r="C50" i="10"/>
  <c r="D50" i="10"/>
  <c r="E50" i="10"/>
  <c r="F50" i="10"/>
  <c r="G50" i="10"/>
  <c r="H50" i="10"/>
  <c r="J50" i="10"/>
  <c r="Q50" i="10" s="1"/>
  <c r="S50" i="10" s="1"/>
  <c r="K50" i="10"/>
  <c r="L50" i="10"/>
  <c r="M50" i="10"/>
  <c r="N50" i="10"/>
  <c r="B51" i="10"/>
  <c r="C51" i="10"/>
  <c r="D51" i="10"/>
  <c r="E51" i="10"/>
  <c r="F51" i="10"/>
  <c r="G51" i="10"/>
  <c r="H51" i="10"/>
  <c r="J51" i="10"/>
  <c r="Q51" i="10" s="1"/>
  <c r="S51" i="10" s="1"/>
  <c r="K51" i="10"/>
  <c r="L51" i="10"/>
  <c r="M51" i="10"/>
  <c r="N51" i="10"/>
  <c r="B52" i="10"/>
  <c r="C52" i="10"/>
  <c r="D52" i="10"/>
  <c r="E52" i="10"/>
  <c r="F52" i="10"/>
  <c r="G52" i="10"/>
  <c r="H52" i="10"/>
  <c r="J52" i="10"/>
  <c r="Q52" i="10" s="1"/>
  <c r="S52" i="10" s="1"/>
  <c r="K52" i="10"/>
  <c r="L52" i="10"/>
  <c r="M52" i="10"/>
  <c r="N52" i="10"/>
  <c r="B53" i="10"/>
  <c r="C53" i="10"/>
  <c r="D53" i="10"/>
  <c r="E53" i="10"/>
  <c r="F53" i="10"/>
  <c r="G53" i="10"/>
  <c r="H53" i="10"/>
  <c r="J53" i="10"/>
  <c r="K53" i="10"/>
  <c r="L53" i="10"/>
  <c r="M53" i="10"/>
  <c r="N53" i="10"/>
  <c r="B54" i="10"/>
  <c r="C54" i="10"/>
  <c r="D54" i="10"/>
  <c r="E54" i="10"/>
  <c r="F54" i="10"/>
  <c r="G54" i="10"/>
  <c r="H54" i="10"/>
  <c r="J54" i="10"/>
  <c r="Q54" i="10" s="1"/>
  <c r="S54" i="10" s="1"/>
  <c r="K54" i="10"/>
  <c r="L54" i="10"/>
  <c r="M54" i="10"/>
  <c r="N54" i="10"/>
  <c r="B55" i="10"/>
  <c r="C55" i="10"/>
  <c r="D55" i="10"/>
  <c r="E55" i="10"/>
  <c r="F55" i="10"/>
  <c r="G55" i="10"/>
  <c r="H55" i="10"/>
  <c r="J55" i="10"/>
  <c r="Q55" i="10" s="1"/>
  <c r="S55" i="10" s="1"/>
  <c r="K55" i="10"/>
  <c r="L55" i="10"/>
  <c r="M55" i="10"/>
  <c r="N55" i="10"/>
  <c r="B56" i="10"/>
  <c r="C56" i="10"/>
  <c r="D56" i="10"/>
  <c r="E56" i="10"/>
  <c r="F56" i="10"/>
  <c r="G56" i="10"/>
  <c r="H56" i="10"/>
  <c r="J56" i="10"/>
  <c r="Q56" i="10" s="1"/>
  <c r="S56" i="10" s="1"/>
  <c r="K56" i="10"/>
  <c r="L56" i="10"/>
  <c r="M56" i="10"/>
  <c r="N56" i="10"/>
  <c r="B57" i="10"/>
  <c r="C57" i="10"/>
  <c r="D57" i="10"/>
  <c r="E57" i="10"/>
  <c r="F57" i="10"/>
  <c r="G57" i="10"/>
  <c r="H57" i="10"/>
  <c r="J57" i="10"/>
  <c r="Q57" i="10" s="1"/>
  <c r="S57" i="10" s="1"/>
  <c r="K57" i="10"/>
  <c r="L57" i="10"/>
  <c r="M57" i="10"/>
  <c r="N57" i="10"/>
  <c r="B58" i="10"/>
  <c r="C58" i="10"/>
  <c r="D58" i="10"/>
  <c r="E58" i="10"/>
  <c r="F58" i="10"/>
  <c r="G58" i="10"/>
  <c r="H58" i="10"/>
  <c r="J58" i="10"/>
  <c r="Q58" i="10" s="1"/>
  <c r="S58" i="10" s="1"/>
  <c r="K58" i="10"/>
  <c r="L58" i="10"/>
  <c r="M58" i="10"/>
  <c r="N58" i="10"/>
  <c r="B59" i="10"/>
  <c r="C59" i="10"/>
  <c r="D59" i="10"/>
  <c r="E59" i="10"/>
  <c r="F59" i="10"/>
  <c r="G59" i="10"/>
  <c r="H59" i="10"/>
  <c r="J59" i="10"/>
  <c r="Q59" i="10" s="1"/>
  <c r="S59" i="10" s="1"/>
  <c r="K59" i="10"/>
  <c r="L59" i="10"/>
  <c r="M59" i="10"/>
  <c r="N59" i="10"/>
  <c r="B60" i="10"/>
  <c r="C60" i="10"/>
  <c r="D60" i="10"/>
  <c r="E60" i="10"/>
  <c r="F60" i="10"/>
  <c r="G60" i="10"/>
  <c r="H60" i="10"/>
  <c r="J60" i="10"/>
  <c r="Q60" i="10" s="1"/>
  <c r="S60" i="10" s="1"/>
  <c r="K60" i="10"/>
  <c r="L60" i="10"/>
  <c r="M60" i="10"/>
  <c r="N60" i="10"/>
  <c r="B61" i="10"/>
  <c r="C61" i="10"/>
  <c r="D61" i="10"/>
  <c r="E61" i="10"/>
  <c r="F61" i="10"/>
  <c r="G61" i="10"/>
  <c r="H61" i="10"/>
  <c r="J61" i="10"/>
  <c r="Q61" i="10" s="1"/>
  <c r="S61" i="10" s="1"/>
  <c r="K61" i="10"/>
  <c r="L61" i="10"/>
  <c r="M61" i="10"/>
  <c r="N61" i="10"/>
  <c r="B62" i="10"/>
  <c r="C62" i="10"/>
  <c r="D62" i="10"/>
  <c r="E62" i="10"/>
  <c r="F62" i="10"/>
  <c r="G62" i="10"/>
  <c r="H62" i="10"/>
  <c r="J62" i="10"/>
  <c r="Q62" i="10" s="1"/>
  <c r="S62" i="10" s="1"/>
  <c r="K62" i="10"/>
  <c r="L62" i="10"/>
  <c r="M62" i="10"/>
  <c r="N62" i="10"/>
  <c r="B63" i="10"/>
  <c r="C63" i="10"/>
  <c r="D63" i="10"/>
  <c r="E63" i="10"/>
  <c r="F63" i="10"/>
  <c r="G63" i="10"/>
  <c r="H63" i="10"/>
  <c r="J63" i="10"/>
  <c r="Q63" i="10" s="1"/>
  <c r="S63" i="10" s="1"/>
  <c r="K63" i="10"/>
  <c r="L63" i="10"/>
  <c r="M63" i="10"/>
  <c r="N63" i="10"/>
  <c r="B64" i="10"/>
  <c r="C64" i="10"/>
  <c r="D64" i="10"/>
  <c r="E64" i="10"/>
  <c r="F64" i="10"/>
  <c r="G64" i="10"/>
  <c r="H64" i="10"/>
  <c r="J64" i="10"/>
  <c r="Q64" i="10" s="1"/>
  <c r="S64" i="10" s="1"/>
  <c r="K64" i="10"/>
  <c r="L64" i="10"/>
  <c r="M64" i="10"/>
  <c r="N64" i="10"/>
  <c r="B65" i="10"/>
  <c r="C65" i="10"/>
  <c r="D65" i="10"/>
  <c r="E65" i="10"/>
  <c r="F65" i="10"/>
  <c r="G65" i="10"/>
  <c r="H65" i="10"/>
  <c r="J65" i="10"/>
  <c r="Q65" i="10" s="1"/>
  <c r="S65" i="10" s="1"/>
  <c r="K65" i="10"/>
  <c r="L65" i="10"/>
  <c r="M65" i="10"/>
  <c r="N65" i="10"/>
  <c r="B66" i="10"/>
  <c r="C66" i="10"/>
  <c r="D66" i="10"/>
  <c r="E66" i="10"/>
  <c r="F66" i="10"/>
  <c r="G66" i="10"/>
  <c r="H66" i="10"/>
  <c r="J66" i="10"/>
  <c r="Q66" i="10" s="1"/>
  <c r="S66" i="10" s="1"/>
  <c r="K66" i="10"/>
  <c r="L66" i="10"/>
  <c r="M66" i="10"/>
  <c r="N66" i="10"/>
  <c r="B67" i="10"/>
  <c r="C67" i="10"/>
  <c r="D67" i="10"/>
  <c r="E67" i="10"/>
  <c r="F67" i="10"/>
  <c r="G67" i="10"/>
  <c r="H67" i="10"/>
  <c r="J67" i="10"/>
  <c r="Q67" i="10" s="1"/>
  <c r="S67" i="10" s="1"/>
  <c r="K67" i="10"/>
  <c r="L67" i="10"/>
  <c r="M67" i="10"/>
  <c r="N67" i="10"/>
  <c r="B68" i="10"/>
  <c r="C68" i="10"/>
  <c r="D68" i="10"/>
  <c r="E68" i="10"/>
  <c r="F68" i="10"/>
  <c r="G68" i="10"/>
  <c r="H68" i="10"/>
  <c r="J68" i="10"/>
  <c r="Q68" i="10" s="1"/>
  <c r="S68" i="10" s="1"/>
  <c r="K68" i="10"/>
  <c r="L68" i="10"/>
  <c r="M68" i="10"/>
  <c r="N68" i="10"/>
  <c r="B69" i="10"/>
  <c r="C69" i="10"/>
  <c r="D69" i="10"/>
  <c r="E69" i="10"/>
  <c r="F69" i="10"/>
  <c r="G69" i="10"/>
  <c r="H69" i="10"/>
  <c r="J69" i="10"/>
  <c r="Q69" i="10" s="1"/>
  <c r="S69" i="10" s="1"/>
  <c r="K69" i="10"/>
  <c r="L69" i="10"/>
  <c r="M69" i="10"/>
  <c r="N69" i="10"/>
  <c r="B70" i="10"/>
  <c r="C70" i="10"/>
  <c r="D70" i="10"/>
  <c r="E70" i="10"/>
  <c r="F70" i="10"/>
  <c r="G70" i="10"/>
  <c r="H70" i="10"/>
  <c r="J70" i="10"/>
  <c r="Q70" i="10" s="1"/>
  <c r="S70" i="10" s="1"/>
  <c r="K70" i="10"/>
  <c r="L70" i="10"/>
  <c r="M70" i="10"/>
  <c r="N70" i="10"/>
  <c r="B71" i="10"/>
  <c r="C71" i="10"/>
  <c r="D71" i="10"/>
  <c r="E71" i="10"/>
  <c r="F71" i="10"/>
  <c r="G71" i="10"/>
  <c r="H71" i="10"/>
  <c r="J71" i="10"/>
  <c r="K71" i="10"/>
  <c r="L71" i="10"/>
  <c r="M71" i="10"/>
  <c r="N71" i="10"/>
  <c r="B72" i="10"/>
  <c r="C72" i="10"/>
  <c r="D72" i="10"/>
  <c r="E72" i="10"/>
  <c r="F72" i="10"/>
  <c r="G72" i="10"/>
  <c r="H72" i="10"/>
  <c r="J72" i="10"/>
  <c r="Q72" i="10" s="1"/>
  <c r="S72" i="10" s="1"/>
  <c r="K72" i="10"/>
  <c r="L72" i="10"/>
  <c r="M72" i="10"/>
  <c r="N72" i="10"/>
  <c r="B73" i="10"/>
  <c r="C73" i="10"/>
  <c r="D73" i="10"/>
  <c r="E73" i="10"/>
  <c r="F73" i="10"/>
  <c r="G73" i="10"/>
  <c r="H73" i="10"/>
  <c r="J73" i="10"/>
  <c r="Q73" i="10" s="1"/>
  <c r="S73" i="10" s="1"/>
  <c r="K73" i="10"/>
  <c r="L73" i="10"/>
  <c r="M73" i="10"/>
  <c r="N73" i="10"/>
  <c r="B74" i="10"/>
  <c r="C74" i="10"/>
  <c r="D74" i="10"/>
  <c r="E74" i="10"/>
  <c r="F74" i="10"/>
  <c r="G74" i="10"/>
  <c r="H74" i="10"/>
  <c r="J74" i="10"/>
  <c r="Q74" i="10" s="1"/>
  <c r="S74" i="10" s="1"/>
  <c r="K74" i="10"/>
  <c r="L74" i="10"/>
  <c r="M74" i="10"/>
  <c r="N74" i="10"/>
  <c r="B75" i="10"/>
  <c r="C75" i="10"/>
  <c r="D75" i="10"/>
  <c r="E75" i="10"/>
  <c r="F75" i="10"/>
  <c r="G75" i="10"/>
  <c r="H75" i="10"/>
  <c r="J75" i="10"/>
  <c r="Q75" i="10" s="1"/>
  <c r="S75" i="10" s="1"/>
  <c r="K75" i="10"/>
  <c r="L75" i="10"/>
  <c r="M75" i="10"/>
  <c r="N75" i="10"/>
  <c r="B76" i="10"/>
  <c r="C76" i="10"/>
  <c r="D76" i="10"/>
  <c r="E76" i="10"/>
  <c r="F76" i="10"/>
  <c r="G76" i="10"/>
  <c r="H76" i="10"/>
  <c r="J76" i="10"/>
  <c r="Q76" i="10" s="1"/>
  <c r="S76" i="10" s="1"/>
  <c r="K76" i="10"/>
  <c r="L76" i="10"/>
  <c r="M76" i="10"/>
  <c r="N76" i="10"/>
  <c r="B77" i="10"/>
  <c r="C77" i="10"/>
  <c r="D77" i="10"/>
  <c r="E77" i="10"/>
  <c r="F77" i="10"/>
  <c r="G77" i="10"/>
  <c r="H77" i="10"/>
  <c r="J77" i="10"/>
  <c r="Q77" i="10" s="1"/>
  <c r="S77" i="10" s="1"/>
  <c r="K77" i="10"/>
  <c r="L77" i="10"/>
  <c r="M77" i="10"/>
  <c r="N77" i="10"/>
  <c r="B78" i="10"/>
  <c r="C78" i="10"/>
  <c r="D78" i="10"/>
  <c r="E78" i="10"/>
  <c r="F78" i="10"/>
  <c r="G78" i="10"/>
  <c r="H78" i="10"/>
  <c r="J78" i="10"/>
  <c r="Q78" i="10" s="1"/>
  <c r="S78" i="10" s="1"/>
  <c r="K78" i="10"/>
  <c r="L78" i="10"/>
  <c r="M78" i="10"/>
  <c r="N78" i="10"/>
  <c r="B79" i="10"/>
  <c r="C79" i="10"/>
  <c r="D79" i="10"/>
  <c r="E79" i="10"/>
  <c r="F79" i="10"/>
  <c r="G79" i="10"/>
  <c r="H79" i="10"/>
  <c r="J79" i="10"/>
  <c r="Q79" i="10" s="1"/>
  <c r="S79" i="10" s="1"/>
  <c r="K79" i="10"/>
  <c r="L79" i="10"/>
  <c r="M79" i="10"/>
  <c r="N79" i="10"/>
  <c r="B80" i="10"/>
  <c r="C80" i="10"/>
  <c r="D80" i="10"/>
  <c r="E80" i="10"/>
  <c r="F80" i="10"/>
  <c r="G80" i="10"/>
  <c r="H80" i="10"/>
  <c r="J80" i="10"/>
  <c r="K80" i="10"/>
  <c r="L80" i="10"/>
  <c r="M80" i="10"/>
  <c r="N80" i="10"/>
  <c r="B81" i="10"/>
  <c r="C81" i="10"/>
  <c r="D81" i="10"/>
  <c r="E81" i="10"/>
  <c r="F81" i="10"/>
  <c r="G81" i="10"/>
  <c r="H81" i="10"/>
  <c r="J81" i="10"/>
  <c r="Q81" i="10" s="1"/>
  <c r="S81" i="10" s="1"/>
  <c r="K81" i="10"/>
  <c r="L81" i="10"/>
  <c r="M81" i="10"/>
  <c r="N81" i="10"/>
  <c r="B82" i="10"/>
  <c r="C82" i="10"/>
  <c r="D82" i="10"/>
  <c r="E82" i="10"/>
  <c r="F82" i="10"/>
  <c r="G82" i="10"/>
  <c r="H82" i="10"/>
  <c r="J82" i="10"/>
  <c r="Q82" i="10" s="1"/>
  <c r="S82" i="10" s="1"/>
  <c r="K82" i="10"/>
  <c r="L82" i="10"/>
  <c r="M82" i="10"/>
  <c r="N82" i="10"/>
  <c r="B83" i="10"/>
  <c r="C83" i="10"/>
  <c r="D83" i="10"/>
  <c r="E83" i="10"/>
  <c r="F83" i="10"/>
  <c r="G83" i="10"/>
  <c r="H83" i="10"/>
  <c r="J83" i="10"/>
  <c r="Q83" i="10" s="1"/>
  <c r="S83" i="10" s="1"/>
  <c r="K83" i="10"/>
  <c r="L83" i="10"/>
  <c r="M83" i="10"/>
  <c r="N83" i="10"/>
  <c r="B84" i="10"/>
  <c r="C84" i="10"/>
  <c r="D84" i="10"/>
  <c r="E84" i="10"/>
  <c r="F84" i="10"/>
  <c r="G84" i="10"/>
  <c r="H84" i="10"/>
  <c r="J84" i="10"/>
  <c r="K84" i="10"/>
  <c r="L84" i="10"/>
  <c r="M84" i="10"/>
  <c r="N84" i="10"/>
  <c r="B85" i="10"/>
  <c r="C85" i="10"/>
  <c r="D85" i="10"/>
  <c r="E85" i="10"/>
  <c r="F85" i="10"/>
  <c r="G85" i="10"/>
  <c r="H85" i="10"/>
  <c r="J85" i="10"/>
  <c r="Q85" i="10" s="1"/>
  <c r="S85" i="10" s="1"/>
  <c r="K85" i="10"/>
  <c r="L85" i="10"/>
  <c r="M85" i="10"/>
  <c r="N85" i="10"/>
  <c r="B86" i="10"/>
  <c r="C86" i="10"/>
  <c r="D86" i="10"/>
  <c r="E86" i="10"/>
  <c r="F86" i="10"/>
  <c r="G86" i="10"/>
  <c r="H86" i="10"/>
  <c r="J86" i="10"/>
  <c r="Q86" i="10" s="1"/>
  <c r="S86" i="10" s="1"/>
  <c r="K86" i="10"/>
  <c r="L86" i="10"/>
  <c r="M86" i="10"/>
  <c r="N86" i="10"/>
  <c r="B87" i="10"/>
  <c r="C87" i="10"/>
  <c r="D87" i="10"/>
  <c r="E87" i="10"/>
  <c r="F87" i="10"/>
  <c r="G87" i="10"/>
  <c r="H87" i="10"/>
  <c r="J87" i="10"/>
  <c r="Q87" i="10" s="1"/>
  <c r="S87" i="10" s="1"/>
  <c r="K87" i="10"/>
  <c r="L87" i="10"/>
  <c r="M87" i="10"/>
  <c r="N87" i="10"/>
  <c r="B88" i="10"/>
  <c r="C88" i="10"/>
  <c r="D88" i="10"/>
  <c r="E88" i="10"/>
  <c r="F88" i="10"/>
  <c r="G88" i="10"/>
  <c r="H88" i="10"/>
  <c r="J88" i="10"/>
  <c r="K88" i="10"/>
  <c r="L88" i="10"/>
  <c r="M88" i="10"/>
  <c r="N88" i="10"/>
  <c r="B89" i="10"/>
  <c r="C89" i="10"/>
  <c r="D89" i="10"/>
  <c r="E89" i="10"/>
  <c r="F89" i="10"/>
  <c r="G89" i="10"/>
  <c r="H89" i="10"/>
  <c r="J89" i="10"/>
  <c r="Q89" i="10" s="1"/>
  <c r="S89" i="10" s="1"/>
  <c r="K89" i="10"/>
  <c r="L89" i="10"/>
  <c r="M89" i="10"/>
  <c r="N89" i="10"/>
  <c r="B90" i="10"/>
  <c r="C90" i="10"/>
  <c r="D90" i="10"/>
  <c r="E90" i="10"/>
  <c r="F90" i="10"/>
  <c r="G90" i="10"/>
  <c r="H90" i="10"/>
  <c r="J90" i="10"/>
  <c r="Q90" i="10" s="1"/>
  <c r="S90" i="10" s="1"/>
  <c r="K90" i="10"/>
  <c r="L90" i="10"/>
  <c r="M90" i="10"/>
  <c r="N90" i="10"/>
  <c r="B91" i="10"/>
  <c r="C91" i="10"/>
  <c r="D91" i="10"/>
  <c r="E91" i="10"/>
  <c r="F91" i="10"/>
  <c r="G91" i="10"/>
  <c r="H91" i="10"/>
  <c r="J91" i="10"/>
  <c r="Q91" i="10" s="1"/>
  <c r="S91" i="10" s="1"/>
  <c r="K91" i="10"/>
  <c r="L91" i="10"/>
  <c r="M91" i="10"/>
  <c r="N91" i="10"/>
  <c r="B92" i="10"/>
  <c r="C92" i="10"/>
  <c r="D92" i="10"/>
  <c r="E92" i="10"/>
  <c r="F92" i="10"/>
  <c r="G92" i="10"/>
  <c r="H92" i="10"/>
  <c r="J92" i="10"/>
  <c r="K92" i="10"/>
  <c r="L92" i="10"/>
  <c r="M92" i="10"/>
  <c r="N92" i="10"/>
  <c r="B5" i="1"/>
  <c r="C5" i="1"/>
  <c r="D5" i="1"/>
  <c r="E5" i="1"/>
  <c r="F5" i="1"/>
  <c r="G5" i="1"/>
  <c r="H5" i="1"/>
  <c r="I5" i="1"/>
  <c r="J5" i="1"/>
  <c r="Q5" i="1" s="1"/>
  <c r="K5" i="1"/>
  <c r="L5" i="1"/>
  <c r="M5" i="1"/>
  <c r="N5" i="1"/>
  <c r="B6" i="1"/>
  <c r="C6" i="1"/>
  <c r="D6" i="1"/>
  <c r="E6" i="1"/>
  <c r="F6" i="1"/>
  <c r="G6" i="1"/>
  <c r="H6" i="1"/>
  <c r="I6" i="1"/>
  <c r="J6" i="1"/>
  <c r="Q6" i="1" s="1"/>
  <c r="K6" i="1"/>
  <c r="L6" i="1"/>
  <c r="M6" i="1"/>
  <c r="N6" i="1"/>
  <c r="B7" i="1"/>
  <c r="C7" i="1"/>
  <c r="D7" i="1"/>
  <c r="E7" i="1"/>
  <c r="F7" i="1"/>
  <c r="G7" i="1"/>
  <c r="H7" i="1"/>
  <c r="I7" i="1"/>
  <c r="J7" i="1"/>
  <c r="Q7" i="1" s="1"/>
  <c r="K7" i="1"/>
  <c r="L7" i="1"/>
  <c r="M7" i="1"/>
  <c r="N7" i="1"/>
  <c r="B8" i="1"/>
  <c r="C8" i="1"/>
  <c r="D8" i="1"/>
  <c r="E8" i="1"/>
  <c r="F8" i="1"/>
  <c r="G8" i="1"/>
  <c r="H8" i="1"/>
  <c r="I8" i="1"/>
  <c r="J8" i="1"/>
  <c r="K8" i="1"/>
  <c r="L8" i="1"/>
  <c r="M8" i="1"/>
  <c r="N8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0" i="1"/>
  <c r="C10" i="1"/>
  <c r="D10" i="1"/>
  <c r="E10" i="1"/>
  <c r="F10" i="1"/>
  <c r="G10" i="1"/>
  <c r="H10" i="1"/>
  <c r="I10" i="1"/>
  <c r="J10" i="1"/>
  <c r="Q10" i="1" s="1"/>
  <c r="K10" i="1"/>
  <c r="L10" i="1"/>
  <c r="M10" i="1"/>
  <c r="N10" i="1"/>
  <c r="B11" i="1"/>
  <c r="C11" i="1"/>
  <c r="D11" i="1"/>
  <c r="E11" i="1"/>
  <c r="F11" i="1"/>
  <c r="G11" i="1"/>
  <c r="H11" i="1"/>
  <c r="I11" i="1"/>
  <c r="J11" i="1"/>
  <c r="Q11" i="1" s="1"/>
  <c r="K11" i="1"/>
  <c r="L11" i="1"/>
  <c r="M11" i="1"/>
  <c r="N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B13" i="1"/>
  <c r="C13" i="1"/>
  <c r="D13" i="1"/>
  <c r="E13" i="1"/>
  <c r="F13" i="1"/>
  <c r="G13" i="1"/>
  <c r="H13" i="1"/>
  <c r="I13" i="1"/>
  <c r="J13" i="1"/>
  <c r="Q13" i="1" s="1"/>
  <c r="K13" i="1"/>
  <c r="L13" i="1"/>
  <c r="M13" i="1"/>
  <c r="N13" i="1"/>
  <c r="B14" i="1"/>
  <c r="C14" i="1"/>
  <c r="D14" i="1"/>
  <c r="E14" i="1"/>
  <c r="F14" i="1"/>
  <c r="G14" i="1"/>
  <c r="H14" i="1"/>
  <c r="I14" i="1"/>
  <c r="J14" i="1"/>
  <c r="Q14" i="1" s="1"/>
  <c r="K14" i="1"/>
  <c r="L14" i="1"/>
  <c r="M14" i="1"/>
  <c r="N14" i="1"/>
  <c r="B15" i="1"/>
  <c r="C15" i="1"/>
  <c r="D15" i="1"/>
  <c r="E15" i="1"/>
  <c r="F15" i="1"/>
  <c r="G15" i="1"/>
  <c r="H15" i="1"/>
  <c r="I15" i="1"/>
  <c r="J15" i="1"/>
  <c r="Q15" i="1" s="1"/>
  <c r="K15" i="1"/>
  <c r="L15" i="1"/>
  <c r="M15" i="1"/>
  <c r="N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7" i="1"/>
  <c r="C17" i="1"/>
  <c r="D17" i="1"/>
  <c r="E17" i="1"/>
  <c r="F17" i="1"/>
  <c r="G17" i="1"/>
  <c r="H17" i="1"/>
  <c r="I17" i="1"/>
  <c r="J17" i="1"/>
  <c r="Q17" i="1" s="1"/>
  <c r="K17" i="1"/>
  <c r="L17" i="1"/>
  <c r="M17" i="1"/>
  <c r="N17" i="1"/>
  <c r="B18" i="1"/>
  <c r="C18" i="1"/>
  <c r="D18" i="1"/>
  <c r="E18" i="1"/>
  <c r="F18" i="1"/>
  <c r="G18" i="1"/>
  <c r="H18" i="1"/>
  <c r="I18" i="1"/>
  <c r="J18" i="1"/>
  <c r="Q18" i="1" s="1"/>
  <c r="K18" i="1"/>
  <c r="L18" i="1"/>
  <c r="M18" i="1"/>
  <c r="N18" i="1"/>
  <c r="B19" i="1"/>
  <c r="C19" i="1"/>
  <c r="D19" i="1"/>
  <c r="E19" i="1"/>
  <c r="F19" i="1"/>
  <c r="G19" i="1"/>
  <c r="H19" i="1"/>
  <c r="I19" i="1"/>
  <c r="J19" i="1"/>
  <c r="Q19" i="1" s="1"/>
  <c r="K19" i="1"/>
  <c r="L19" i="1"/>
  <c r="M19" i="1"/>
  <c r="N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B21" i="1"/>
  <c r="C21" i="1"/>
  <c r="D21" i="1"/>
  <c r="E21" i="1"/>
  <c r="F21" i="1"/>
  <c r="G21" i="1"/>
  <c r="H21" i="1"/>
  <c r="I21" i="1"/>
  <c r="J21" i="1"/>
  <c r="Q21" i="1" s="1"/>
  <c r="K21" i="1"/>
  <c r="L21" i="1"/>
  <c r="M21" i="1"/>
  <c r="N21" i="1"/>
  <c r="B22" i="1"/>
  <c r="C22" i="1"/>
  <c r="D22" i="1"/>
  <c r="E22" i="1"/>
  <c r="F22" i="1"/>
  <c r="G22" i="1"/>
  <c r="H22" i="1"/>
  <c r="I22" i="1"/>
  <c r="J22" i="1"/>
  <c r="Q22" i="1" s="1"/>
  <c r="K22" i="1"/>
  <c r="L22" i="1"/>
  <c r="M22" i="1"/>
  <c r="N22" i="1"/>
  <c r="B23" i="1"/>
  <c r="C23" i="1"/>
  <c r="D23" i="1"/>
  <c r="E23" i="1"/>
  <c r="F23" i="1"/>
  <c r="G23" i="1"/>
  <c r="H23" i="1"/>
  <c r="I23" i="1"/>
  <c r="J23" i="1"/>
  <c r="Q23" i="1" s="1"/>
  <c r="K23" i="1"/>
  <c r="L23" i="1"/>
  <c r="M23" i="1"/>
  <c r="N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5" i="1"/>
  <c r="C25" i="1"/>
  <c r="D25" i="1"/>
  <c r="E25" i="1"/>
  <c r="F25" i="1"/>
  <c r="G25" i="1"/>
  <c r="H25" i="1"/>
  <c r="I25" i="1"/>
  <c r="J25" i="1"/>
  <c r="Q25" i="1" s="1"/>
  <c r="K25" i="1"/>
  <c r="L25" i="1"/>
  <c r="M25" i="1"/>
  <c r="N25" i="1"/>
  <c r="B26" i="1"/>
  <c r="C26" i="1"/>
  <c r="D26" i="1"/>
  <c r="E26" i="1"/>
  <c r="F26" i="1"/>
  <c r="G26" i="1"/>
  <c r="H26" i="1"/>
  <c r="I26" i="1"/>
  <c r="J26" i="1"/>
  <c r="Q26" i="1" s="1"/>
  <c r="K26" i="1"/>
  <c r="L26" i="1"/>
  <c r="M26" i="1"/>
  <c r="N26" i="1"/>
  <c r="B27" i="1"/>
  <c r="C27" i="1"/>
  <c r="D27" i="1"/>
  <c r="E27" i="1"/>
  <c r="F27" i="1"/>
  <c r="G27" i="1"/>
  <c r="H27" i="1"/>
  <c r="I27" i="1"/>
  <c r="J27" i="1"/>
  <c r="Q27" i="1" s="1"/>
  <c r="K27" i="1"/>
  <c r="L27" i="1"/>
  <c r="M27" i="1"/>
  <c r="N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B29" i="1"/>
  <c r="C29" i="1"/>
  <c r="D29" i="1"/>
  <c r="E29" i="1"/>
  <c r="F29" i="1"/>
  <c r="G29" i="1"/>
  <c r="H29" i="1"/>
  <c r="I29" i="1"/>
  <c r="J29" i="1"/>
  <c r="Q29" i="1" s="1"/>
  <c r="K29" i="1"/>
  <c r="L29" i="1"/>
  <c r="M29" i="1"/>
  <c r="N29" i="1"/>
  <c r="B30" i="1"/>
  <c r="C30" i="1"/>
  <c r="D30" i="1"/>
  <c r="E30" i="1"/>
  <c r="F30" i="1"/>
  <c r="G30" i="1"/>
  <c r="H30" i="1"/>
  <c r="I30" i="1"/>
  <c r="J30" i="1"/>
  <c r="Q30" i="1" s="1"/>
  <c r="K30" i="1"/>
  <c r="L30" i="1"/>
  <c r="M30" i="1"/>
  <c r="N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B32" i="1"/>
  <c r="C32" i="1"/>
  <c r="D32" i="1"/>
  <c r="E32" i="1"/>
  <c r="F32" i="1"/>
  <c r="G32" i="1"/>
  <c r="H32" i="1"/>
  <c r="I32" i="1"/>
  <c r="J32" i="1"/>
  <c r="Q32" i="1" s="1"/>
  <c r="K32" i="1"/>
  <c r="L32" i="1"/>
  <c r="M32" i="1"/>
  <c r="N32" i="1"/>
  <c r="B33" i="1"/>
  <c r="C33" i="1"/>
  <c r="D33" i="1"/>
  <c r="E33" i="1"/>
  <c r="F33" i="1"/>
  <c r="G33" i="1"/>
  <c r="H33" i="1"/>
  <c r="I33" i="1"/>
  <c r="J33" i="1"/>
  <c r="Q33" i="1" s="1"/>
  <c r="K33" i="1"/>
  <c r="L33" i="1"/>
  <c r="M33" i="1"/>
  <c r="N33" i="1"/>
  <c r="B34" i="1"/>
  <c r="C34" i="1"/>
  <c r="D34" i="1"/>
  <c r="E34" i="1"/>
  <c r="F34" i="1"/>
  <c r="G34" i="1"/>
  <c r="H34" i="1"/>
  <c r="I34" i="1"/>
  <c r="J34" i="1"/>
  <c r="Q34" i="1" s="1"/>
  <c r="K34" i="1"/>
  <c r="L34" i="1"/>
  <c r="M34" i="1"/>
  <c r="N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B36" i="1"/>
  <c r="C36" i="1"/>
  <c r="D36" i="1"/>
  <c r="E36" i="1"/>
  <c r="F36" i="1"/>
  <c r="G36" i="1"/>
  <c r="H36" i="1"/>
  <c r="I36" i="1"/>
  <c r="J36" i="1"/>
  <c r="Q36" i="1" s="1"/>
  <c r="K36" i="1"/>
  <c r="L36" i="1"/>
  <c r="M36" i="1"/>
  <c r="N36" i="1"/>
  <c r="B37" i="1"/>
  <c r="C37" i="1"/>
  <c r="D37" i="1"/>
  <c r="E37" i="1"/>
  <c r="F37" i="1"/>
  <c r="G37" i="1"/>
  <c r="H37" i="1"/>
  <c r="I37" i="1"/>
  <c r="J37" i="1"/>
  <c r="Q37" i="1" s="1"/>
  <c r="K37" i="1"/>
  <c r="L37" i="1"/>
  <c r="M37" i="1"/>
  <c r="N37" i="1"/>
  <c r="B38" i="1"/>
  <c r="C38" i="1"/>
  <c r="D38" i="1"/>
  <c r="E38" i="1"/>
  <c r="F38" i="1"/>
  <c r="G38" i="1"/>
  <c r="H38" i="1"/>
  <c r="I38" i="1"/>
  <c r="J38" i="1"/>
  <c r="Q38" i="1" s="1"/>
  <c r="K38" i="1"/>
  <c r="L38" i="1"/>
  <c r="M38" i="1"/>
  <c r="N38" i="1"/>
  <c r="B39" i="1"/>
  <c r="C39" i="1"/>
  <c r="D39" i="1"/>
  <c r="E39" i="1"/>
  <c r="F39" i="1"/>
  <c r="G39" i="1"/>
  <c r="H39" i="1"/>
  <c r="I39" i="1"/>
  <c r="J39" i="1"/>
  <c r="Q39" i="1" s="1"/>
  <c r="K39" i="1"/>
  <c r="L39" i="1"/>
  <c r="M39" i="1"/>
  <c r="N39" i="1"/>
  <c r="B40" i="1"/>
  <c r="C40" i="1"/>
  <c r="D40" i="1"/>
  <c r="E40" i="1"/>
  <c r="F40" i="1"/>
  <c r="G40" i="1"/>
  <c r="H40" i="1"/>
  <c r="I40" i="1"/>
  <c r="J40" i="1"/>
  <c r="Q40" i="1" s="1"/>
  <c r="K40" i="1"/>
  <c r="L40" i="1"/>
  <c r="M40" i="1"/>
  <c r="N40" i="1"/>
  <c r="B41" i="1"/>
  <c r="C41" i="1"/>
  <c r="D41" i="1"/>
  <c r="E41" i="1"/>
  <c r="F41" i="1"/>
  <c r="G41" i="1"/>
  <c r="H41" i="1"/>
  <c r="I41" i="1"/>
  <c r="J41" i="1"/>
  <c r="Q41" i="1" s="1"/>
  <c r="K41" i="1"/>
  <c r="L41" i="1"/>
  <c r="M41" i="1"/>
  <c r="N41" i="1"/>
  <c r="B42" i="1"/>
  <c r="C42" i="1"/>
  <c r="D42" i="1"/>
  <c r="E42" i="1"/>
  <c r="F42" i="1"/>
  <c r="G42" i="1"/>
  <c r="H42" i="1"/>
  <c r="I42" i="1"/>
  <c r="J42" i="1"/>
  <c r="Q42" i="1" s="1"/>
  <c r="K42" i="1"/>
  <c r="L42" i="1"/>
  <c r="M42" i="1"/>
  <c r="N42" i="1"/>
  <c r="B43" i="1"/>
  <c r="C43" i="1"/>
  <c r="D43" i="1"/>
  <c r="E43" i="1"/>
  <c r="F43" i="1"/>
  <c r="G43" i="1"/>
  <c r="H43" i="1"/>
  <c r="I43" i="1"/>
  <c r="J43" i="1"/>
  <c r="Q43" i="1" s="1"/>
  <c r="K43" i="1"/>
  <c r="L43" i="1"/>
  <c r="M43" i="1"/>
  <c r="N43" i="1"/>
  <c r="B44" i="1"/>
  <c r="C44" i="1"/>
  <c r="D44" i="1"/>
  <c r="E44" i="1"/>
  <c r="F44" i="1"/>
  <c r="G44" i="1"/>
  <c r="H44" i="1"/>
  <c r="I44" i="1"/>
  <c r="J44" i="1"/>
  <c r="Q44" i="1" s="1"/>
  <c r="K44" i="1"/>
  <c r="L44" i="1"/>
  <c r="M44" i="1"/>
  <c r="N44" i="1"/>
  <c r="B45" i="1"/>
  <c r="C45" i="1"/>
  <c r="D45" i="1"/>
  <c r="E45" i="1"/>
  <c r="F45" i="1"/>
  <c r="G45" i="1"/>
  <c r="H45" i="1"/>
  <c r="I45" i="1"/>
  <c r="J45" i="1"/>
  <c r="Q45" i="1" s="1"/>
  <c r="K45" i="1"/>
  <c r="L45" i="1"/>
  <c r="M45" i="1"/>
  <c r="N45" i="1"/>
  <c r="B46" i="1"/>
  <c r="C46" i="1"/>
  <c r="D46" i="1"/>
  <c r="E46" i="1"/>
  <c r="F46" i="1"/>
  <c r="G46" i="1"/>
  <c r="H46" i="1"/>
  <c r="I46" i="1"/>
  <c r="J46" i="1"/>
  <c r="Q46" i="1" s="1"/>
  <c r="K46" i="1"/>
  <c r="L46" i="1"/>
  <c r="M46" i="1"/>
  <c r="N46" i="1"/>
  <c r="B47" i="1"/>
  <c r="C47" i="1"/>
  <c r="D47" i="1"/>
  <c r="E47" i="1"/>
  <c r="F47" i="1"/>
  <c r="G47" i="1"/>
  <c r="H47" i="1"/>
  <c r="I47" i="1"/>
  <c r="J47" i="1"/>
  <c r="Q47" i="1" s="1"/>
  <c r="K47" i="1"/>
  <c r="L47" i="1"/>
  <c r="M47" i="1"/>
  <c r="N47" i="1"/>
  <c r="B48" i="1"/>
  <c r="C48" i="1"/>
  <c r="D48" i="1"/>
  <c r="E48" i="1"/>
  <c r="F48" i="1"/>
  <c r="G48" i="1"/>
  <c r="H48" i="1"/>
  <c r="I48" i="1"/>
  <c r="J48" i="1"/>
  <c r="Q48" i="1" s="1"/>
  <c r="K48" i="1"/>
  <c r="L48" i="1"/>
  <c r="M48" i="1"/>
  <c r="N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B50" i="1"/>
  <c r="C50" i="1"/>
  <c r="D50" i="1"/>
  <c r="E50" i="1"/>
  <c r="F50" i="1"/>
  <c r="G50" i="1"/>
  <c r="H50" i="1"/>
  <c r="I50" i="1"/>
  <c r="J50" i="1"/>
  <c r="Q50" i="1" s="1"/>
  <c r="K50" i="1"/>
  <c r="L50" i="1"/>
  <c r="M50" i="1"/>
  <c r="N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B53" i="1"/>
  <c r="C53" i="1"/>
  <c r="D53" i="1"/>
  <c r="E53" i="1"/>
  <c r="F53" i="1"/>
  <c r="G53" i="1"/>
  <c r="H53" i="1"/>
  <c r="I53" i="1"/>
  <c r="J53" i="1"/>
  <c r="Q53" i="1" s="1"/>
  <c r="K53" i="1"/>
  <c r="L53" i="1"/>
  <c r="M53" i="1"/>
  <c r="N53" i="1"/>
  <c r="B54" i="1"/>
  <c r="C54" i="1"/>
  <c r="D54" i="1"/>
  <c r="E54" i="1"/>
  <c r="F54" i="1"/>
  <c r="G54" i="1"/>
  <c r="H54" i="1"/>
  <c r="I54" i="1"/>
  <c r="J54" i="1"/>
  <c r="Q54" i="1" s="1"/>
  <c r="K54" i="1"/>
  <c r="L54" i="1"/>
  <c r="M54" i="1"/>
  <c r="N54" i="1"/>
  <c r="B55" i="1"/>
  <c r="C55" i="1"/>
  <c r="D55" i="1"/>
  <c r="E55" i="1"/>
  <c r="F55" i="1"/>
  <c r="G55" i="1"/>
  <c r="H55" i="1"/>
  <c r="I55" i="1"/>
  <c r="J55" i="1"/>
  <c r="Q55" i="1" s="1"/>
  <c r="K55" i="1"/>
  <c r="L55" i="1"/>
  <c r="M55" i="1"/>
  <c r="N55" i="1"/>
  <c r="B56" i="1"/>
  <c r="C56" i="1"/>
  <c r="D56" i="1"/>
  <c r="E56" i="1"/>
  <c r="F56" i="1"/>
  <c r="G56" i="1"/>
  <c r="H56" i="1"/>
  <c r="I56" i="1"/>
  <c r="J56" i="1"/>
  <c r="Q56" i="1" s="1"/>
  <c r="K56" i="1"/>
  <c r="L56" i="1"/>
  <c r="M56" i="1"/>
  <c r="N56" i="1"/>
  <c r="B57" i="1"/>
  <c r="C57" i="1"/>
  <c r="D57" i="1"/>
  <c r="E57" i="1"/>
  <c r="F57" i="1"/>
  <c r="G57" i="1"/>
  <c r="H57" i="1"/>
  <c r="I57" i="1"/>
  <c r="J57" i="1"/>
  <c r="Q57" i="1" s="1"/>
  <c r="K57" i="1"/>
  <c r="L57" i="1"/>
  <c r="M57" i="1"/>
  <c r="N57" i="1"/>
  <c r="B58" i="1"/>
  <c r="C58" i="1"/>
  <c r="D58" i="1"/>
  <c r="E58" i="1"/>
  <c r="F58" i="1"/>
  <c r="G58" i="1"/>
  <c r="H58" i="1"/>
  <c r="I58" i="1"/>
  <c r="J58" i="1"/>
  <c r="Q58" i="1" s="1"/>
  <c r="K58" i="1"/>
  <c r="L58" i="1"/>
  <c r="M58" i="1"/>
  <c r="N58" i="1"/>
  <c r="B59" i="1"/>
  <c r="C59" i="1"/>
  <c r="D59" i="1"/>
  <c r="E59" i="1"/>
  <c r="F59" i="1"/>
  <c r="G59" i="1"/>
  <c r="H59" i="1"/>
  <c r="I59" i="1"/>
  <c r="J59" i="1"/>
  <c r="Q59" i="1" s="1"/>
  <c r="K59" i="1"/>
  <c r="L59" i="1"/>
  <c r="M59" i="1"/>
  <c r="N59" i="1"/>
  <c r="B60" i="1"/>
  <c r="C60" i="1"/>
  <c r="D60" i="1"/>
  <c r="E60" i="1"/>
  <c r="F60" i="1"/>
  <c r="G60" i="1"/>
  <c r="H60" i="1"/>
  <c r="I60" i="1"/>
  <c r="J60" i="1"/>
  <c r="Q60" i="1" s="1"/>
  <c r="K60" i="1"/>
  <c r="L60" i="1"/>
  <c r="M60" i="1"/>
  <c r="N60" i="1"/>
  <c r="B61" i="1"/>
  <c r="C61" i="1"/>
  <c r="D61" i="1"/>
  <c r="E61" i="1"/>
  <c r="F61" i="1"/>
  <c r="G61" i="1"/>
  <c r="H61" i="1"/>
  <c r="I61" i="1"/>
  <c r="J61" i="1"/>
  <c r="Q61" i="1" s="1"/>
  <c r="K61" i="1"/>
  <c r="L61" i="1"/>
  <c r="M61" i="1"/>
  <c r="N61" i="1"/>
  <c r="B62" i="1"/>
  <c r="C62" i="1"/>
  <c r="D62" i="1"/>
  <c r="E62" i="1"/>
  <c r="F62" i="1"/>
  <c r="G62" i="1"/>
  <c r="H62" i="1"/>
  <c r="I62" i="1"/>
  <c r="J62" i="1"/>
  <c r="Q62" i="1" s="1"/>
  <c r="K62" i="1"/>
  <c r="L62" i="1"/>
  <c r="M62" i="1"/>
  <c r="N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B65" i="1"/>
  <c r="C65" i="1"/>
  <c r="D65" i="1"/>
  <c r="E65" i="1"/>
  <c r="F65" i="1"/>
  <c r="G65" i="1"/>
  <c r="H65" i="1"/>
  <c r="I65" i="1"/>
  <c r="J65" i="1"/>
  <c r="Q65" i="1" s="1"/>
  <c r="K65" i="1"/>
  <c r="L65" i="1"/>
  <c r="M65" i="1"/>
  <c r="N65" i="1"/>
  <c r="B66" i="1"/>
  <c r="C66" i="1"/>
  <c r="D66" i="1"/>
  <c r="E66" i="1"/>
  <c r="F66" i="1"/>
  <c r="G66" i="1"/>
  <c r="H66" i="1"/>
  <c r="I66" i="1"/>
  <c r="J66" i="1"/>
  <c r="Q66" i="1" s="1"/>
  <c r="K66" i="1"/>
  <c r="L66" i="1"/>
  <c r="M66" i="1"/>
  <c r="N66" i="1"/>
  <c r="B67" i="1"/>
  <c r="C67" i="1"/>
  <c r="D67" i="1"/>
  <c r="E67" i="1"/>
  <c r="F67" i="1"/>
  <c r="G67" i="1"/>
  <c r="H67" i="1"/>
  <c r="I67" i="1"/>
  <c r="J67" i="1"/>
  <c r="Q67" i="1" s="1"/>
  <c r="K67" i="1"/>
  <c r="L67" i="1"/>
  <c r="M67" i="1"/>
  <c r="N67" i="1"/>
  <c r="B68" i="1"/>
  <c r="C68" i="1"/>
  <c r="D68" i="1"/>
  <c r="E68" i="1"/>
  <c r="F68" i="1"/>
  <c r="G68" i="1"/>
  <c r="H68" i="1"/>
  <c r="I68" i="1"/>
  <c r="J68" i="1"/>
  <c r="Q68" i="1" s="1"/>
  <c r="K68" i="1"/>
  <c r="L68" i="1"/>
  <c r="M68" i="1"/>
  <c r="N68" i="1"/>
  <c r="B69" i="1"/>
  <c r="C69" i="1"/>
  <c r="D69" i="1"/>
  <c r="E69" i="1"/>
  <c r="F69" i="1"/>
  <c r="G69" i="1"/>
  <c r="H69" i="1"/>
  <c r="I69" i="1"/>
  <c r="J69" i="1"/>
  <c r="Q69" i="1" s="1"/>
  <c r="K69" i="1"/>
  <c r="L69" i="1"/>
  <c r="M69" i="1"/>
  <c r="N69" i="1"/>
  <c r="B70" i="1"/>
  <c r="C70" i="1"/>
  <c r="D70" i="1"/>
  <c r="E70" i="1"/>
  <c r="F70" i="1"/>
  <c r="G70" i="1"/>
  <c r="H70" i="1"/>
  <c r="I70" i="1"/>
  <c r="J70" i="1"/>
  <c r="Q70" i="1" s="1"/>
  <c r="K70" i="1"/>
  <c r="L70" i="1"/>
  <c r="M70" i="1"/>
  <c r="N70" i="1"/>
  <c r="B71" i="1"/>
  <c r="C71" i="1"/>
  <c r="D71" i="1"/>
  <c r="E71" i="1"/>
  <c r="F71" i="1"/>
  <c r="G71" i="1"/>
  <c r="H71" i="1"/>
  <c r="I71" i="1"/>
  <c r="J71" i="1"/>
  <c r="Q71" i="1" s="1"/>
  <c r="K71" i="1"/>
  <c r="L71" i="1"/>
  <c r="M71" i="1"/>
  <c r="N71" i="1"/>
  <c r="B72" i="1"/>
  <c r="C72" i="1"/>
  <c r="D72" i="1"/>
  <c r="E72" i="1"/>
  <c r="F72" i="1"/>
  <c r="G72" i="1"/>
  <c r="H72" i="1"/>
  <c r="I72" i="1"/>
  <c r="J72" i="1"/>
  <c r="Q72" i="1" s="1"/>
  <c r="K72" i="1"/>
  <c r="L72" i="1"/>
  <c r="M72" i="1"/>
  <c r="N72" i="1"/>
  <c r="B73" i="1"/>
  <c r="C73" i="1"/>
  <c r="D73" i="1"/>
  <c r="E73" i="1"/>
  <c r="F73" i="1"/>
  <c r="G73" i="1"/>
  <c r="H73" i="1"/>
  <c r="I73" i="1"/>
  <c r="J73" i="1"/>
  <c r="Q73" i="1" s="1"/>
  <c r="K73" i="1"/>
  <c r="L73" i="1"/>
  <c r="M73" i="1"/>
  <c r="N73" i="1"/>
  <c r="B74" i="1"/>
  <c r="C74" i="1"/>
  <c r="D74" i="1"/>
  <c r="E74" i="1"/>
  <c r="F74" i="1"/>
  <c r="G74" i="1"/>
  <c r="H74" i="1"/>
  <c r="I74" i="1"/>
  <c r="J74" i="1"/>
  <c r="Q74" i="1" s="1"/>
  <c r="K74" i="1"/>
  <c r="L74" i="1"/>
  <c r="M74" i="1"/>
  <c r="N74" i="1"/>
  <c r="B75" i="1"/>
  <c r="C75" i="1"/>
  <c r="D75" i="1"/>
  <c r="E75" i="1"/>
  <c r="F75" i="1"/>
  <c r="G75" i="1"/>
  <c r="H75" i="1"/>
  <c r="I75" i="1"/>
  <c r="J75" i="1"/>
  <c r="Q75" i="1" s="1"/>
  <c r="K75" i="1"/>
  <c r="L75" i="1"/>
  <c r="M75" i="1"/>
  <c r="N75" i="1"/>
  <c r="B76" i="1"/>
  <c r="C76" i="1"/>
  <c r="D76" i="1"/>
  <c r="E76" i="1"/>
  <c r="F76" i="1"/>
  <c r="G76" i="1"/>
  <c r="H76" i="1"/>
  <c r="I76" i="1"/>
  <c r="J76" i="1"/>
  <c r="Q76" i="1" s="1"/>
  <c r="K76" i="1"/>
  <c r="L76" i="1"/>
  <c r="M76" i="1"/>
  <c r="N76" i="1"/>
  <c r="B77" i="1"/>
  <c r="C77" i="1"/>
  <c r="D77" i="1"/>
  <c r="E77" i="1"/>
  <c r="F77" i="1"/>
  <c r="G77" i="1"/>
  <c r="H77" i="1"/>
  <c r="I77" i="1"/>
  <c r="J77" i="1"/>
  <c r="Q77" i="1" s="1"/>
  <c r="K77" i="1"/>
  <c r="L77" i="1"/>
  <c r="M77" i="1"/>
  <c r="N77" i="1"/>
  <c r="B78" i="1"/>
  <c r="C78" i="1"/>
  <c r="D78" i="1"/>
  <c r="E78" i="1"/>
  <c r="F78" i="1"/>
  <c r="G78" i="1"/>
  <c r="H78" i="1"/>
  <c r="I78" i="1"/>
  <c r="J78" i="1"/>
  <c r="Q78" i="1" s="1"/>
  <c r="K78" i="1"/>
  <c r="L78" i="1"/>
  <c r="M78" i="1"/>
  <c r="N78" i="1"/>
  <c r="B79" i="1"/>
  <c r="C79" i="1"/>
  <c r="D79" i="1"/>
  <c r="E79" i="1"/>
  <c r="F79" i="1"/>
  <c r="G79" i="1"/>
  <c r="H79" i="1"/>
  <c r="I79" i="1"/>
  <c r="J79" i="1"/>
  <c r="Q79" i="1" s="1"/>
  <c r="K79" i="1"/>
  <c r="L79" i="1"/>
  <c r="M79" i="1"/>
  <c r="N79" i="1"/>
  <c r="B80" i="1"/>
  <c r="C80" i="1"/>
  <c r="D80" i="1"/>
  <c r="E80" i="1"/>
  <c r="F80" i="1"/>
  <c r="G80" i="1"/>
  <c r="H80" i="1"/>
  <c r="I80" i="1"/>
  <c r="J80" i="1"/>
  <c r="Q80" i="1" s="1"/>
  <c r="K80" i="1"/>
  <c r="L80" i="1"/>
  <c r="M80" i="1"/>
  <c r="N80" i="1"/>
  <c r="B81" i="1"/>
  <c r="C81" i="1"/>
  <c r="D81" i="1"/>
  <c r="E81" i="1"/>
  <c r="F81" i="1"/>
  <c r="G81" i="1"/>
  <c r="H81" i="1"/>
  <c r="I81" i="1"/>
  <c r="J81" i="1"/>
  <c r="Q81" i="1" s="1"/>
  <c r="K81" i="1"/>
  <c r="L81" i="1"/>
  <c r="M81" i="1"/>
  <c r="N81" i="1"/>
  <c r="B82" i="1"/>
  <c r="C82" i="1"/>
  <c r="D82" i="1"/>
  <c r="E82" i="1"/>
  <c r="F82" i="1"/>
  <c r="G82" i="1"/>
  <c r="H82" i="1"/>
  <c r="I82" i="1"/>
  <c r="J82" i="1"/>
  <c r="Q82" i="1" s="1"/>
  <c r="K82" i="1"/>
  <c r="L82" i="1"/>
  <c r="M82" i="1"/>
  <c r="N82" i="1"/>
  <c r="B83" i="1"/>
  <c r="C83" i="1"/>
  <c r="D83" i="1"/>
  <c r="E83" i="1"/>
  <c r="F83" i="1"/>
  <c r="G83" i="1"/>
  <c r="H83" i="1"/>
  <c r="I83" i="1"/>
  <c r="J83" i="1"/>
  <c r="Q83" i="1" s="1"/>
  <c r="K83" i="1"/>
  <c r="L83" i="1"/>
  <c r="M83" i="1"/>
  <c r="N83" i="1"/>
  <c r="B84" i="1"/>
  <c r="C84" i="1"/>
  <c r="D84" i="1"/>
  <c r="E84" i="1"/>
  <c r="F84" i="1"/>
  <c r="G84" i="1"/>
  <c r="H84" i="1"/>
  <c r="I84" i="1"/>
  <c r="J84" i="1"/>
  <c r="Q84" i="1" s="1"/>
  <c r="K84" i="1"/>
  <c r="L84" i="1"/>
  <c r="M84" i="1"/>
  <c r="N84" i="1"/>
  <c r="B85" i="1"/>
  <c r="C85" i="1"/>
  <c r="D85" i="1"/>
  <c r="E85" i="1"/>
  <c r="F85" i="1"/>
  <c r="G85" i="1"/>
  <c r="H85" i="1"/>
  <c r="I85" i="1"/>
  <c r="J85" i="1"/>
  <c r="Q85" i="1" s="1"/>
  <c r="K85" i="1"/>
  <c r="L85" i="1"/>
  <c r="M85" i="1"/>
  <c r="N85" i="1"/>
  <c r="B86" i="1"/>
  <c r="C86" i="1"/>
  <c r="D86" i="1"/>
  <c r="E86" i="1"/>
  <c r="F86" i="1"/>
  <c r="G86" i="1"/>
  <c r="H86" i="1"/>
  <c r="I86" i="1"/>
  <c r="J86" i="1"/>
  <c r="Q86" i="1" s="1"/>
  <c r="K86" i="1"/>
  <c r="L86" i="1"/>
  <c r="M86" i="1"/>
  <c r="N86" i="1"/>
  <c r="B87" i="1"/>
  <c r="C87" i="1"/>
  <c r="D87" i="1"/>
  <c r="E87" i="1"/>
  <c r="F87" i="1"/>
  <c r="G87" i="1"/>
  <c r="H87" i="1"/>
  <c r="I87" i="1"/>
  <c r="J87" i="1"/>
  <c r="Q87" i="1" s="1"/>
  <c r="K87" i="1"/>
  <c r="L87" i="1"/>
  <c r="M87" i="1"/>
  <c r="N87" i="1"/>
  <c r="B88" i="1"/>
  <c r="C88" i="1"/>
  <c r="D88" i="1"/>
  <c r="E88" i="1"/>
  <c r="F88" i="1"/>
  <c r="G88" i="1"/>
  <c r="H88" i="1"/>
  <c r="I88" i="1"/>
  <c r="J88" i="1"/>
  <c r="Q88" i="1" s="1"/>
  <c r="K88" i="1"/>
  <c r="L88" i="1"/>
  <c r="M88" i="1"/>
  <c r="N88" i="1"/>
  <c r="B89" i="1"/>
  <c r="C89" i="1"/>
  <c r="D89" i="1"/>
  <c r="E89" i="1"/>
  <c r="F89" i="1"/>
  <c r="G89" i="1"/>
  <c r="H89" i="1"/>
  <c r="I89" i="1"/>
  <c r="J89" i="1"/>
  <c r="Q89" i="1" s="1"/>
  <c r="K89" i="1"/>
  <c r="L89" i="1"/>
  <c r="M89" i="1"/>
  <c r="N89" i="1"/>
  <c r="B90" i="1"/>
  <c r="C90" i="1"/>
  <c r="D90" i="1"/>
  <c r="E90" i="1"/>
  <c r="F90" i="1"/>
  <c r="G90" i="1"/>
  <c r="H90" i="1"/>
  <c r="I90" i="1"/>
  <c r="J90" i="1"/>
  <c r="Q90" i="1" s="1"/>
  <c r="K90" i="1"/>
  <c r="L90" i="1"/>
  <c r="M90" i="1"/>
  <c r="N90" i="1"/>
  <c r="B91" i="1"/>
  <c r="C91" i="1"/>
  <c r="D91" i="1"/>
  <c r="E91" i="1"/>
  <c r="F91" i="1"/>
  <c r="G91" i="1"/>
  <c r="H91" i="1"/>
  <c r="I91" i="1"/>
  <c r="J91" i="1"/>
  <c r="Q91" i="1" s="1"/>
  <c r="K91" i="1"/>
  <c r="L91" i="1"/>
  <c r="M91" i="1"/>
  <c r="N91" i="1"/>
  <c r="B92" i="1"/>
  <c r="C92" i="1"/>
  <c r="D92" i="1"/>
  <c r="E92" i="1"/>
  <c r="F92" i="1"/>
  <c r="G92" i="1"/>
  <c r="H92" i="1"/>
  <c r="I92" i="1"/>
  <c r="J92" i="1"/>
  <c r="Q92" i="1" s="1"/>
  <c r="K92" i="1"/>
  <c r="L92" i="1"/>
  <c r="M92" i="1"/>
  <c r="N92" i="1"/>
  <c r="B93" i="1"/>
  <c r="C93" i="1"/>
  <c r="D93" i="1"/>
  <c r="E93" i="1"/>
  <c r="F93" i="1"/>
  <c r="G93" i="1"/>
  <c r="H93" i="1"/>
  <c r="I93" i="1"/>
  <c r="J93" i="1"/>
  <c r="Q93" i="1" s="1"/>
  <c r="K93" i="1"/>
  <c r="L93" i="1"/>
  <c r="M93" i="1"/>
  <c r="N93" i="1"/>
  <c r="B94" i="1"/>
  <c r="C94" i="1"/>
  <c r="D94" i="1"/>
  <c r="E94" i="1"/>
  <c r="F94" i="1"/>
  <c r="G94" i="1"/>
  <c r="H94" i="1"/>
  <c r="I94" i="1"/>
  <c r="J94" i="1"/>
  <c r="Q94" i="1" s="1"/>
  <c r="K94" i="1"/>
  <c r="L94" i="1"/>
  <c r="M94" i="1"/>
  <c r="N94" i="1"/>
  <c r="B95" i="1"/>
  <c r="C95" i="1"/>
  <c r="D95" i="1"/>
  <c r="E95" i="1"/>
  <c r="F95" i="1"/>
  <c r="G95" i="1"/>
  <c r="H95" i="1"/>
  <c r="I95" i="1"/>
  <c r="J95" i="1"/>
  <c r="Q95" i="1" s="1"/>
  <c r="K95" i="1"/>
  <c r="L95" i="1"/>
  <c r="M95" i="1"/>
  <c r="N95" i="1"/>
  <c r="B96" i="1"/>
  <c r="C96" i="1"/>
  <c r="D96" i="1"/>
  <c r="E96" i="1"/>
  <c r="F96" i="1"/>
  <c r="G96" i="1"/>
  <c r="H96" i="1"/>
  <c r="I96" i="1"/>
  <c r="J96" i="1"/>
  <c r="Q96" i="1" s="1"/>
  <c r="K96" i="1"/>
  <c r="L96" i="1"/>
  <c r="M96" i="1"/>
  <c r="N96" i="1"/>
  <c r="B97" i="1"/>
  <c r="C97" i="1"/>
  <c r="D97" i="1"/>
  <c r="E97" i="1"/>
  <c r="F97" i="1"/>
  <c r="G97" i="1"/>
  <c r="H97" i="1"/>
  <c r="I97" i="1"/>
  <c r="J97" i="1"/>
  <c r="Q97" i="1" s="1"/>
  <c r="K97" i="1"/>
  <c r="L97" i="1"/>
  <c r="M97" i="1"/>
  <c r="N97" i="1"/>
  <c r="B98" i="1"/>
  <c r="C98" i="1"/>
  <c r="D98" i="1"/>
  <c r="E98" i="1"/>
  <c r="F98" i="1"/>
  <c r="G98" i="1"/>
  <c r="H98" i="1"/>
  <c r="I98" i="1"/>
  <c r="J98" i="1"/>
  <c r="Q98" i="1" s="1"/>
  <c r="K98" i="1"/>
  <c r="L98" i="1"/>
  <c r="M98" i="1"/>
  <c r="N98" i="1"/>
  <c r="B99" i="1"/>
  <c r="C99" i="1"/>
  <c r="D99" i="1"/>
  <c r="E99" i="1"/>
  <c r="F99" i="1"/>
  <c r="G99" i="1"/>
  <c r="H99" i="1"/>
  <c r="I99" i="1"/>
  <c r="J99" i="1"/>
  <c r="Q99" i="1" s="1"/>
  <c r="K99" i="1"/>
  <c r="L99" i="1"/>
  <c r="M99" i="1"/>
  <c r="N99" i="1"/>
  <c r="B100" i="1"/>
  <c r="C100" i="1"/>
  <c r="D100" i="1"/>
  <c r="E100" i="1"/>
  <c r="F100" i="1"/>
  <c r="G100" i="1"/>
  <c r="H100" i="1"/>
  <c r="I100" i="1"/>
  <c r="J100" i="1"/>
  <c r="Q100" i="1" s="1"/>
  <c r="K100" i="1"/>
  <c r="L100" i="1"/>
  <c r="M100" i="1"/>
  <c r="N100" i="1"/>
  <c r="B101" i="1"/>
  <c r="C101" i="1"/>
  <c r="D101" i="1"/>
  <c r="E101" i="1"/>
  <c r="F101" i="1"/>
  <c r="G101" i="1"/>
  <c r="H101" i="1"/>
  <c r="I101" i="1"/>
  <c r="J101" i="1"/>
  <c r="Q101" i="1" s="1"/>
  <c r="K101" i="1"/>
  <c r="L101" i="1"/>
  <c r="M101" i="1"/>
  <c r="N101" i="1"/>
  <c r="B102" i="1"/>
  <c r="C102" i="1"/>
  <c r="D102" i="1"/>
  <c r="E102" i="1"/>
  <c r="F102" i="1"/>
  <c r="G102" i="1"/>
  <c r="H102" i="1"/>
  <c r="I102" i="1"/>
  <c r="J102" i="1"/>
  <c r="Q102" i="1" s="1"/>
  <c r="K102" i="1"/>
  <c r="L102" i="1"/>
  <c r="M102" i="1"/>
  <c r="N102" i="1"/>
  <c r="B103" i="1"/>
  <c r="C103" i="1"/>
  <c r="D103" i="1"/>
  <c r="E103" i="1"/>
  <c r="F103" i="1"/>
  <c r="G103" i="1"/>
  <c r="H103" i="1"/>
  <c r="I103" i="1"/>
  <c r="J103" i="1"/>
  <c r="Q103" i="1" s="1"/>
  <c r="K103" i="1"/>
  <c r="L103" i="1"/>
  <c r="M103" i="1"/>
  <c r="N103" i="1"/>
  <c r="B104" i="1"/>
  <c r="C104" i="1"/>
  <c r="D104" i="1"/>
  <c r="E104" i="1"/>
  <c r="F104" i="1"/>
  <c r="G104" i="1"/>
  <c r="H104" i="1"/>
  <c r="I104" i="1"/>
  <c r="J104" i="1"/>
  <c r="Q104" i="1" s="1"/>
  <c r="K104" i="1"/>
  <c r="L104" i="1"/>
  <c r="M104" i="1"/>
  <c r="N104" i="1"/>
  <c r="B105" i="1"/>
  <c r="C105" i="1"/>
  <c r="D105" i="1"/>
  <c r="E105" i="1"/>
  <c r="F105" i="1"/>
  <c r="G105" i="1"/>
  <c r="H105" i="1"/>
  <c r="I105" i="1"/>
  <c r="J105" i="1"/>
  <c r="Q105" i="1" s="1"/>
  <c r="K105" i="1"/>
  <c r="L105" i="1"/>
  <c r="M105" i="1"/>
  <c r="N105" i="1"/>
  <c r="B106" i="1"/>
  <c r="C106" i="1"/>
  <c r="D106" i="1"/>
  <c r="E106" i="1"/>
  <c r="F106" i="1"/>
  <c r="G106" i="1"/>
  <c r="H106" i="1"/>
  <c r="I106" i="1"/>
  <c r="J106" i="1"/>
  <c r="Q106" i="1" s="1"/>
  <c r="K106" i="1"/>
  <c r="L106" i="1"/>
  <c r="M106" i="1"/>
  <c r="N106" i="1"/>
  <c r="B107" i="1"/>
  <c r="C107" i="1"/>
  <c r="D107" i="1"/>
  <c r="E107" i="1"/>
  <c r="F107" i="1"/>
  <c r="G107" i="1"/>
  <c r="H107" i="1"/>
  <c r="I107" i="1"/>
  <c r="J107" i="1"/>
  <c r="Q107" i="1" s="1"/>
  <c r="K107" i="1"/>
  <c r="L107" i="1"/>
  <c r="M107" i="1"/>
  <c r="N107" i="1"/>
  <c r="B108" i="1"/>
  <c r="C108" i="1"/>
  <c r="D108" i="1"/>
  <c r="E108" i="1"/>
  <c r="F108" i="1"/>
  <c r="G108" i="1"/>
  <c r="H108" i="1"/>
  <c r="I108" i="1"/>
  <c r="J108" i="1"/>
  <c r="Q108" i="1" s="1"/>
  <c r="K108" i="1"/>
  <c r="L108" i="1"/>
  <c r="M108" i="1"/>
  <c r="N108" i="1"/>
  <c r="B109" i="1"/>
  <c r="C109" i="1"/>
  <c r="D109" i="1"/>
  <c r="E109" i="1"/>
  <c r="F109" i="1"/>
  <c r="G109" i="1"/>
  <c r="H109" i="1"/>
  <c r="I109" i="1"/>
  <c r="J109" i="1"/>
  <c r="Q109" i="1" s="1"/>
  <c r="K109" i="1"/>
  <c r="L109" i="1"/>
  <c r="M109" i="1"/>
  <c r="N109" i="1"/>
  <c r="B110" i="1"/>
  <c r="C110" i="1"/>
  <c r="D110" i="1"/>
  <c r="E110" i="1"/>
  <c r="F110" i="1"/>
  <c r="G110" i="1"/>
  <c r="H110" i="1"/>
  <c r="I110" i="1"/>
  <c r="J110" i="1"/>
  <c r="Q110" i="1" s="1"/>
  <c r="K110" i="1"/>
  <c r="L110" i="1"/>
  <c r="M110" i="1"/>
  <c r="N110" i="1"/>
  <c r="B111" i="1"/>
  <c r="C111" i="1"/>
  <c r="D111" i="1"/>
  <c r="E111" i="1"/>
  <c r="F111" i="1"/>
  <c r="G111" i="1"/>
  <c r="H111" i="1"/>
  <c r="I111" i="1"/>
  <c r="J111" i="1"/>
  <c r="Q111" i="1" s="1"/>
  <c r="K111" i="1"/>
  <c r="L111" i="1"/>
  <c r="M111" i="1"/>
  <c r="N111" i="1"/>
  <c r="B112" i="1"/>
  <c r="C112" i="1"/>
  <c r="D112" i="1"/>
  <c r="E112" i="1"/>
  <c r="F112" i="1"/>
  <c r="G112" i="1"/>
  <c r="H112" i="1"/>
  <c r="I112" i="1"/>
  <c r="J112" i="1"/>
  <c r="Q112" i="1" s="1"/>
  <c r="K112" i="1"/>
  <c r="L112" i="1"/>
  <c r="M112" i="1"/>
  <c r="N112" i="1"/>
  <c r="B113" i="1"/>
  <c r="C113" i="1"/>
  <c r="D113" i="1"/>
  <c r="E113" i="1"/>
  <c r="F113" i="1"/>
  <c r="G113" i="1"/>
  <c r="H113" i="1"/>
  <c r="I113" i="1"/>
  <c r="J113" i="1"/>
  <c r="Q113" i="1" s="1"/>
  <c r="K113" i="1"/>
  <c r="L113" i="1"/>
  <c r="M113" i="1"/>
  <c r="N113" i="1"/>
  <c r="B114" i="1"/>
  <c r="C114" i="1"/>
  <c r="D114" i="1"/>
  <c r="E114" i="1"/>
  <c r="F114" i="1"/>
  <c r="G114" i="1"/>
  <c r="H114" i="1"/>
  <c r="I114" i="1"/>
  <c r="J114" i="1"/>
  <c r="Q114" i="1" s="1"/>
  <c r="K114" i="1"/>
  <c r="L114" i="1"/>
  <c r="M114" i="1"/>
  <c r="N114" i="1"/>
  <c r="B115" i="1"/>
  <c r="C115" i="1"/>
  <c r="D115" i="1"/>
  <c r="E115" i="1"/>
  <c r="F115" i="1"/>
  <c r="G115" i="1"/>
  <c r="H115" i="1"/>
  <c r="I115" i="1"/>
  <c r="J115" i="1"/>
  <c r="Q115" i="1" s="1"/>
  <c r="K115" i="1"/>
  <c r="L115" i="1"/>
  <c r="M115" i="1"/>
  <c r="N115" i="1"/>
  <c r="B116" i="1"/>
  <c r="C116" i="1"/>
  <c r="D116" i="1"/>
  <c r="E116" i="1"/>
  <c r="F116" i="1"/>
  <c r="G116" i="1"/>
  <c r="H116" i="1"/>
  <c r="I116" i="1"/>
  <c r="J116" i="1"/>
  <c r="Q116" i="1" s="1"/>
  <c r="K116" i="1"/>
  <c r="L116" i="1"/>
  <c r="M116" i="1"/>
  <c r="N116" i="1"/>
  <c r="B117" i="1"/>
  <c r="C117" i="1"/>
  <c r="D117" i="1"/>
  <c r="E117" i="1"/>
  <c r="F117" i="1"/>
  <c r="G117" i="1"/>
  <c r="H117" i="1"/>
  <c r="I117" i="1"/>
  <c r="J117" i="1"/>
  <c r="Q117" i="1" s="1"/>
  <c r="K117" i="1"/>
  <c r="L117" i="1"/>
  <c r="M117" i="1"/>
  <c r="N117" i="1"/>
  <c r="B118" i="1"/>
  <c r="C118" i="1"/>
  <c r="D118" i="1"/>
  <c r="E118" i="1"/>
  <c r="F118" i="1"/>
  <c r="G118" i="1"/>
  <c r="H118" i="1"/>
  <c r="I118" i="1"/>
  <c r="J118" i="1"/>
  <c r="Q118" i="1" s="1"/>
  <c r="K118" i="1"/>
  <c r="L118" i="1"/>
  <c r="M118" i="1"/>
  <c r="N118" i="1"/>
  <c r="B119" i="1"/>
  <c r="C119" i="1"/>
  <c r="D119" i="1"/>
  <c r="E119" i="1"/>
  <c r="F119" i="1"/>
  <c r="G119" i="1"/>
  <c r="H119" i="1"/>
  <c r="I119" i="1"/>
  <c r="J119" i="1"/>
  <c r="Q119" i="1" s="1"/>
  <c r="K119" i="1"/>
  <c r="L119" i="1"/>
  <c r="M119" i="1"/>
  <c r="N119" i="1"/>
  <c r="B120" i="1"/>
  <c r="C120" i="1"/>
  <c r="D120" i="1"/>
  <c r="E120" i="1"/>
  <c r="F120" i="1"/>
  <c r="G120" i="1"/>
  <c r="H120" i="1"/>
  <c r="I120" i="1"/>
  <c r="J120" i="1"/>
  <c r="Q120" i="1" s="1"/>
  <c r="K120" i="1"/>
  <c r="L120" i="1"/>
  <c r="M120" i="1"/>
  <c r="N120" i="1"/>
  <c r="B121" i="1"/>
  <c r="C121" i="1"/>
  <c r="D121" i="1"/>
  <c r="E121" i="1"/>
  <c r="F121" i="1"/>
  <c r="G121" i="1"/>
  <c r="H121" i="1"/>
  <c r="I121" i="1"/>
  <c r="J121" i="1"/>
  <c r="Q121" i="1" s="1"/>
  <c r="K121" i="1"/>
  <c r="L121" i="1"/>
  <c r="M121" i="1"/>
  <c r="N121" i="1"/>
  <c r="B122" i="1"/>
  <c r="C122" i="1"/>
  <c r="D122" i="1"/>
  <c r="E122" i="1"/>
  <c r="F122" i="1"/>
  <c r="G122" i="1"/>
  <c r="H122" i="1"/>
  <c r="I122" i="1"/>
  <c r="J122" i="1"/>
  <c r="Q122" i="1" s="1"/>
  <c r="K122" i="1"/>
  <c r="L122" i="1"/>
  <c r="M122" i="1"/>
  <c r="N122" i="1"/>
  <c r="B123" i="1"/>
  <c r="C123" i="1"/>
  <c r="D123" i="1"/>
  <c r="E123" i="1"/>
  <c r="F123" i="1"/>
  <c r="G123" i="1"/>
  <c r="H123" i="1"/>
  <c r="I123" i="1"/>
  <c r="J123" i="1"/>
  <c r="Q123" i="1" s="1"/>
  <c r="K123" i="1"/>
  <c r="L123" i="1"/>
  <c r="M123" i="1"/>
  <c r="N123" i="1"/>
  <c r="B124" i="1"/>
  <c r="C124" i="1"/>
  <c r="D124" i="1"/>
  <c r="E124" i="1"/>
  <c r="F124" i="1"/>
  <c r="G124" i="1"/>
  <c r="H124" i="1"/>
  <c r="I124" i="1"/>
  <c r="J124" i="1"/>
  <c r="Q124" i="1" s="1"/>
  <c r="K124" i="1"/>
  <c r="L124" i="1"/>
  <c r="M124" i="1"/>
  <c r="N124" i="1"/>
  <c r="B125" i="1"/>
  <c r="C125" i="1"/>
  <c r="D125" i="1"/>
  <c r="E125" i="1"/>
  <c r="F125" i="1"/>
  <c r="G125" i="1"/>
  <c r="H125" i="1"/>
  <c r="I125" i="1"/>
  <c r="J125" i="1"/>
  <c r="Q125" i="1" s="1"/>
  <c r="K125" i="1"/>
  <c r="L125" i="1"/>
  <c r="M125" i="1"/>
  <c r="N125" i="1"/>
  <c r="B126" i="1"/>
  <c r="C126" i="1"/>
  <c r="D126" i="1"/>
  <c r="E126" i="1"/>
  <c r="F126" i="1"/>
  <c r="G126" i="1"/>
  <c r="H126" i="1"/>
  <c r="I126" i="1"/>
  <c r="J126" i="1"/>
  <c r="Q126" i="1" s="1"/>
  <c r="K126" i="1"/>
  <c r="L126" i="1"/>
  <c r="M126" i="1"/>
  <c r="N126" i="1"/>
  <c r="B127" i="1"/>
  <c r="C127" i="1"/>
  <c r="D127" i="1"/>
  <c r="E127" i="1"/>
  <c r="F127" i="1"/>
  <c r="G127" i="1"/>
  <c r="H127" i="1"/>
  <c r="I127" i="1"/>
  <c r="J127" i="1"/>
  <c r="Q127" i="1" s="1"/>
  <c r="K127" i="1"/>
  <c r="L127" i="1"/>
  <c r="M127" i="1"/>
  <c r="N127" i="1"/>
  <c r="B128" i="1"/>
  <c r="C128" i="1"/>
  <c r="D128" i="1"/>
  <c r="E128" i="1"/>
  <c r="F128" i="1"/>
  <c r="G128" i="1"/>
  <c r="H128" i="1"/>
  <c r="I128" i="1"/>
  <c r="J128" i="1"/>
  <c r="Q128" i="1" s="1"/>
  <c r="K128" i="1"/>
  <c r="L128" i="1"/>
  <c r="M128" i="1"/>
  <c r="N128" i="1"/>
  <c r="B129" i="1"/>
  <c r="C129" i="1"/>
  <c r="D129" i="1"/>
  <c r="E129" i="1"/>
  <c r="F129" i="1"/>
  <c r="G129" i="1"/>
  <c r="H129" i="1"/>
  <c r="I129" i="1"/>
  <c r="J129" i="1"/>
  <c r="Q129" i="1" s="1"/>
  <c r="K129" i="1"/>
  <c r="L129" i="1"/>
  <c r="M129" i="1"/>
  <c r="N129" i="1"/>
  <c r="B130" i="1"/>
  <c r="C130" i="1"/>
  <c r="D130" i="1"/>
  <c r="E130" i="1"/>
  <c r="F130" i="1"/>
  <c r="G130" i="1"/>
  <c r="H130" i="1"/>
  <c r="I130" i="1"/>
  <c r="J130" i="1"/>
  <c r="Q130" i="1" s="1"/>
  <c r="K130" i="1"/>
  <c r="L130" i="1"/>
  <c r="M130" i="1"/>
  <c r="N130" i="1"/>
  <c r="B131" i="1"/>
  <c r="C131" i="1"/>
  <c r="D131" i="1"/>
  <c r="E131" i="1"/>
  <c r="F131" i="1"/>
  <c r="G131" i="1"/>
  <c r="H131" i="1"/>
  <c r="I131" i="1"/>
  <c r="J131" i="1"/>
  <c r="Q131" i="1" s="1"/>
  <c r="K131" i="1"/>
  <c r="L131" i="1"/>
  <c r="M131" i="1"/>
  <c r="N131" i="1"/>
  <c r="B132" i="1"/>
  <c r="C132" i="1"/>
  <c r="D132" i="1"/>
  <c r="E132" i="1"/>
  <c r="F132" i="1"/>
  <c r="G132" i="1"/>
  <c r="H132" i="1"/>
  <c r="I132" i="1"/>
  <c r="J132" i="1"/>
  <c r="Q132" i="1" s="1"/>
  <c r="K132" i="1"/>
  <c r="L132" i="1"/>
  <c r="M132" i="1"/>
  <c r="N132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B134" i="1"/>
  <c r="C134" i="1"/>
  <c r="D134" i="1"/>
  <c r="E134" i="1"/>
  <c r="F134" i="1"/>
  <c r="G134" i="1"/>
  <c r="H134" i="1"/>
  <c r="I134" i="1"/>
  <c r="J134" i="1"/>
  <c r="Q134" i="1" s="1"/>
  <c r="K134" i="1"/>
  <c r="L134" i="1"/>
  <c r="M134" i="1"/>
  <c r="N134" i="1"/>
  <c r="B135" i="1"/>
  <c r="C135" i="1"/>
  <c r="D135" i="1"/>
  <c r="E135" i="1"/>
  <c r="F135" i="1"/>
  <c r="G135" i="1"/>
  <c r="H135" i="1"/>
  <c r="I135" i="1"/>
  <c r="J135" i="1"/>
  <c r="Q135" i="1" s="1"/>
  <c r="K135" i="1"/>
  <c r="L135" i="1"/>
  <c r="M135" i="1"/>
  <c r="N135" i="1"/>
  <c r="B136" i="1"/>
  <c r="C136" i="1"/>
  <c r="D136" i="1"/>
  <c r="E136" i="1"/>
  <c r="F136" i="1"/>
  <c r="G136" i="1"/>
  <c r="H136" i="1"/>
  <c r="I136" i="1"/>
  <c r="J136" i="1"/>
  <c r="Q136" i="1" s="1"/>
  <c r="K136" i="1"/>
  <c r="L136" i="1"/>
  <c r="M136" i="1"/>
  <c r="N136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B138" i="1"/>
  <c r="C138" i="1"/>
  <c r="D138" i="1"/>
  <c r="E138" i="1"/>
  <c r="F138" i="1"/>
  <c r="G138" i="1"/>
  <c r="H138" i="1"/>
  <c r="I138" i="1"/>
  <c r="J138" i="1"/>
  <c r="Q138" i="1" s="1"/>
  <c r="K138" i="1"/>
  <c r="L138" i="1"/>
  <c r="M138" i="1"/>
  <c r="N138" i="1"/>
  <c r="B139" i="1"/>
  <c r="C139" i="1"/>
  <c r="D139" i="1"/>
  <c r="E139" i="1"/>
  <c r="F139" i="1"/>
  <c r="G139" i="1"/>
  <c r="H139" i="1"/>
  <c r="I139" i="1"/>
  <c r="J139" i="1"/>
  <c r="Q139" i="1" s="1"/>
  <c r="K139" i="1"/>
  <c r="L139" i="1"/>
  <c r="M139" i="1"/>
  <c r="N139" i="1"/>
  <c r="B140" i="1"/>
  <c r="C140" i="1"/>
  <c r="D140" i="1"/>
  <c r="E140" i="1"/>
  <c r="F140" i="1"/>
  <c r="G140" i="1"/>
  <c r="H140" i="1"/>
  <c r="I140" i="1"/>
  <c r="J140" i="1"/>
  <c r="Q140" i="1" s="1"/>
  <c r="K140" i="1"/>
  <c r="L140" i="1"/>
  <c r="M140" i="1"/>
  <c r="N140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B142" i="1"/>
  <c r="C142" i="1"/>
  <c r="D142" i="1"/>
  <c r="E142" i="1"/>
  <c r="F142" i="1"/>
  <c r="G142" i="1"/>
  <c r="H142" i="1"/>
  <c r="I142" i="1"/>
  <c r="J142" i="1"/>
  <c r="Q142" i="1" s="1"/>
  <c r="K142" i="1"/>
  <c r="L142" i="1"/>
  <c r="M142" i="1"/>
  <c r="N142" i="1"/>
  <c r="B143" i="1"/>
  <c r="C143" i="1"/>
  <c r="D143" i="1"/>
  <c r="E143" i="1"/>
  <c r="F143" i="1"/>
  <c r="G143" i="1"/>
  <c r="H143" i="1"/>
  <c r="I143" i="1"/>
  <c r="J143" i="1"/>
  <c r="Q143" i="1" s="1"/>
  <c r="K143" i="1"/>
  <c r="L143" i="1"/>
  <c r="M143" i="1"/>
  <c r="N143" i="1"/>
  <c r="B144" i="1"/>
  <c r="C144" i="1"/>
  <c r="D144" i="1"/>
  <c r="E144" i="1"/>
  <c r="F144" i="1"/>
  <c r="G144" i="1"/>
  <c r="H144" i="1"/>
  <c r="I144" i="1"/>
  <c r="J144" i="1"/>
  <c r="Q144" i="1" s="1"/>
  <c r="K144" i="1"/>
  <c r="L144" i="1"/>
  <c r="M144" i="1"/>
  <c r="N144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B146" i="1"/>
  <c r="C146" i="1"/>
  <c r="D146" i="1"/>
  <c r="E146" i="1"/>
  <c r="F146" i="1"/>
  <c r="G146" i="1"/>
  <c r="H146" i="1"/>
  <c r="I146" i="1"/>
  <c r="J146" i="1"/>
  <c r="Q146" i="1" s="1"/>
  <c r="K146" i="1"/>
  <c r="L146" i="1"/>
  <c r="M146" i="1"/>
  <c r="N146" i="1"/>
  <c r="B147" i="1"/>
  <c r="C147" i="1"/>
  <c r="D147" i="1"/>
  <c r="E147" i="1"/>
  <c r="F147" i="1"/>
  <c r="G147" i="1"/>
  <c r="H147" i="1"/>
  <c r="I147" i="1"/>
  <c r="J147" i="1"/>
  <c r="Q147" i="1" s="1"/>
  <c r="K147" i="1"/>
  <c r="L147" i="1"/>
  <c r="M147" i="1"/>
  <c r="N147" i="1"/>
  <c r="B148" i="1"/>
  <c r="C148" i="1"/>
  <c r="D148" i="1"/>
  <c r="E148" i="1"/>
  <c r="F148" i="1"/>
  <c r="G148" i="1"/>
  <c r="H148" i="1"/>
  <c r="I148" i="1"/>
  <c r="J148" i="1"/>
  <c r="Q148" i="1" s="1"/>
  <c r="K148" i="1"/>
  <c r="L148" i="1"/>
  <c r="M148" i="1"/>
  <c r="N148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B150" i="1"/>
  <c r="C150" i="1"/>
  <c r="D150" i="1"/>
  <c r="E150" i="1"/>
  <c r="F150" i="1"/>
  <c r="G150" i="1"/>
  <c r="H150" i="1"/>
  <c r="I150" i="1"/>
  <c r="J150" i="1"/>
  <c r="Q150" i="1" s="1"/>
  <c r="K150" i="1"/>
  <c r="L150" i="1"/>
  <c r="M150" i="1"/>
  <c r="N150" i="1"/>
  <c r="B151" i="1"/>
  <c r="C151" i="1"/>
  <c r="D151" i="1"/>
  <c r="E151" i="1"/>
  <c r="F151" i="1"/>
  <c r="G151" i="1"/>
  <c r="H151" i="1"/>
  <c r="I151" i="1"/>
  <c r="J151" i="1"/>
  <c r="Q151" i="1" s="1"/>
  <c r="K151" i="1"/>
  <c r="L151" i="1"/>
  <c r="M151" i="1"/>
  <c r="N151" i="1"/>
  <c r="B152" i="1"/>
  <c r="C152" i="1"/>
  <c r="D152" i="1"/>
  <c r="E152" i="1"/>
  <c r="F152" i="1"/>
  <c r="G152" i="1"/>
  <c r="H152" i="1"/>
  <c r="I152" i="1"/>
  <c r="J152" i="1"/>
  <c r="Q152" i="1" s="1"/>
  <c r="K152" i="1"/>
  <c r="L152" i="1"/>
  <c r="M152" i="1"/>
  <c r="N152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B154" i="1"/>
  <c r="C154" i="1"/>
  <c r="D154" i="1"/>
  <c r="E154" i="1"/>
  <c r="F154" i="1"/>
  <c r="G154" i="1"/>
  <c r="H154" i="1"/>
  <c r="I154" i="1"/>
  <c r="J154" i="1"/>
  <c r="Q154" i="1" s="1"/>
  <c r="K154" i="1"/>
  <c r="L154" i="1"/>
  <c r="M154" i="1"/>
  <c r="N154" i="1"/>
  <c r="B155" i="1"/>
  <c r="C155" i="1"/>
  <c r="D155" i="1"/>
  <c r="E155" i="1"/>
  <c r="F155" i="1"/>
  <c r="G155" i="1"/>
  <c r="H155" i="1"/>
  <c r="I155" i="1"/>
  <c r="J155" i="1"/>
  <c r="Q155" i="1" s="1"/>
  <c r="K155" i="1"/>
  <c r="L155" i="1"/>
  <c r="M155" i="1"/>
  <c r="N155" i="1"/>
  <c r="B156" i="1"/>
  <c r="C156" i="1"/>
  <c r="D156" i="1"/>
  <c r="E156" i="1"/>
  <c r="F156" i="1"/>
  <c r="G156" i="1"/>
  <c r="H156" i="1"/>
  <c r="I156" i="1"/>
  <c r="J156" i="1"/>
  <c r="Q156" i="1" s="1"/>
  <c r="K156" i="1"/>
  <c r="L156" i="1"/>
  <c r="M156" i="1"/>
  <c r="N156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B158" i="1"/>
  <c r="C158" i="1"/>
  <c r="D158" i="1"/>
  <c r="E158" i="1"/>
  <c r="F158" i="1"/>
  <c r="G158" i="1"/>
  <c r="H158" i="1"/>
  <c r="I158" i="1"/>
  <c r="J158" i="1"/>
  <c r="Q158" i="1" s="1"/>
  <c r="K158" i="1"/>
  <c r="L158" i="1"/>
  <c r="M158" i="1"/>
  <c r="N158" i="1"/>
  <c r="B159" i="1"/>
  <c r="C159" i="1"/>
  <c r="D159" i="1"/>
  <c r="E159" i="1"/>
  <c r="F159" i="1"/>
  <c r="G159" i="1"/>
  <c r="H159" i="1"/>
  <c r="I159" i="1"/>
  <c r="J159" i="1"/>
  <c r="Q159" i="1" s="1"/>
  <c r="K159" i="1"/>
  <c r="L159" i="1"/>
  <c r="M159" i="1"/>
  <c r="N159" i="1"/>
  <c r="B160" i="1"/>
  <c r="C160" i="1"/>
  <c r="D160" i="1"/>
  <c r="E160" i="1"/>
  <c r="F160" i="1"/>
  <c r="G160" i="1"/>
  <c r="H160" i="1"/>
  <c r="I160" i="1"/>
  <c r="J160" i="1"/>
  <c r="Q160" i="1" s="1"/>
  <c r="K160" i="1"/>
  <c r="L160" i="1"/>
  <c r="M160" i="1"/>
  <c r="N160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B162" i="1"/>
  <c r="C162" i="1"/>
  <c r="D162" i="1"/>
  <c r="E162" i="1"/>
  <c r="F162" i="1"/>
  <c r="G162" i="1"/>
  <c r="H162" i="1"/>
  <c r="I162" i="1"/>
  <c r="J162" i="1"/>
  <c r="Q162" i="1" s="1"/>
  <c r="K162" i="1"/>
  <c r="L162" i="1"/>
  <c r="M162" i="1"/>
  <c r="N162" i="1"/>
  <c r="B163" i="1"/>
  <c r="C163" i="1"/>
  <c r="D163" i="1"/>
  <c r="E163" i="1"/>
  <c r="F163" i="1"/>
  <c r="G163" i="1"/>
  <c r="H163" i="1"/>
  <c r="I163" i="1"/>
  <c r="J163" i="1"/>
  <c r="Q163" i="1" s="1"/>
  <c r="K163" i="1"/>
  <c r="L163" i="1"/>
  <c r="M163" i="1"/>
  <c r="N163" i="1"/>
  <c r="B164" i="1"/>
  <c r="C164" i="1"/>
  <c r="D164" i="1"/>
  <c r="E164" i="1"/>
  <c r="F164" i="1"/>
  <c r="S5" i="1" s="1"/>
  <c r="G164" i="1"/>
  <c r="H164" i="1"/>
  <c r="I164" i="1"/>
  <c r="J164" i="1"/>
  <c r="T5" i="1" s="1"/>
  <c r="K164" i="1"/>
  <c r="L164" i="1"/>
  <c r="M164" i="1"/>
  <c r="N164" i="1"/>
  <c r="B165" i="1"/>
  <c r="C165" i="1"/>
  <c r="D165" i="1"/>
  <c r="E165" i="1"/>
  <c r="F165" i="1"/>
  <c r="G165" i="1"/>
  <c r="H165" i="1"/>
  <c r="I165" i="1"/>
  <c r="J165" i="1"/>
  <c r="Q165" i="1" s="1"/>
  <c r="K165" i="1"/>
  <c r="L165" i="1"/>
  <c r="M165" i="1"/>
  <c r="N165" i="1"/>
  <c r="B166" i="1"/>
  <c r="C166" i="1"/>
  <c r="D166" i="1"/>
  <c r="E166" i="1"/>
  <c r="F166" i="1"/>
  <c r="G166" i="1"/>
  <c r="H166" i="1"/>
  <c r="I166" i="1"/>
  <c r="J166" i="1"/>
  <c r="Q166" i="1" s="1"/>
  <c r="K166" i="1"/>
  <c r="L166" i="1"/>
  <c r="M166" i="1"/>
  <c r="N166" i="1"/>
  <c r="B167" i="1"/>
  <c r="C167" i="1"/>
  <c r="D167" i="1"/>
  <c r="E167" i="1"/>
  <c r="F167" i="1"/>
  <c r="G167" i="1"/>
  <c r="H167" i="1"/>
  <c r="I167" i="1"/>
  <c r="J167" i="1"/>
  <c r="Q167" i="1" s="1"/>
  <c r="K167" i="1"/>
  <c r="L167" i="1"/>
  <c r="M167" i="1"/>
  <c r="N167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B170" i="1"/>
  <c r="C170" i="1"/>
  <c r="D170" i="1"/>
  <c r="E170" i="1"/>
  <c r="F170" i="1"/>
  <c r="G170" i="1"/>
  <c r="H170" i="1"/>
  <c r="I170" i="1"/>
  <c r="J170" i="1"/>
  <c r="Q170" i="1" s="1"/>
  <c r="K170" i="1"/>
  <c r="L170" i="1"/>
  <c r="M170" i="1"/>
  <c r="N170" i="1"/>
  <c r="B171" i="1"/>
  <c r="C171" i="1"/>
  <c r="D171" i="1"/>
  <c r="E171" i="1"/>
  <c r="F171" i="1"/>
  <c r="G171" i="1"/>
  <c r="H171" i="1"/>
  <c r="I171" i="1"/>
  <c r="J171" i="1"/>
  <c r="Q171" i="1" s="1"/>
  <c r="K171" i="1"/>
  <c r="L171" i="1"/>
  <c r="M171" i="1"/>
  <c r="N171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B173" i="1"/>
  <c r="C173" i="1"/>
  <c r="D173" i="1"/>
  <c r="E173" i="1"/>
  <c r="F173" i="1"/>
  <c r="G173" i="1"/>
  <c r="H173" i="1"/>
  <c r="I173" i="1"/>
  <c r="J173" i="1"/>
  <c r="Q173" i="1" s="1"/>
  <c r="K173" i="1"/>
  <c r="L173" i="1"/>
  <c r="M173" i="1"/>
  <c r="N173" i="1"/>
  <c r="B174" i="1"/>
  <c r="C174" i="1"/>
  <c r="D174" i="1"/>
  <c r="E174" i="1"/>
  <c r="F174" i="1"/>
  <c r="G174" i="1"/>
  <c r="H174" i="1"/>
  <c r="I174" i="1"/>
  <c r="J174" i="1"/>
  <c r="Q174" i="1" s="1"/>
  <c r="K174" i="1"/>
  <c r="L174" i="1"/>
  <c r="M174" i="1"/>
  <c r="N174" i="1"/>
  <c r="B175" i="1"/>
  <c r="C175" i="1"/>
  <c r="D175" i="1"/>
  <c r="E175" i="1"/>
  <c r="F175" i="1"/>
  <c r="G175" i="1"/>
  <c r="H175" i="1"/>
  <c r="I175" i="1"/>
  <c r="J175" i="1"/>
  <c r="Q175" i="1" s="1"/>
  <c r="K175" i="1"/>
  <c r="L175" i="1"/>
  <c r="M175" i="1"/>
  <c r="N175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B177" i="1"/>
  <c r="C177" i="1"/>
  <c r="D177" i="1"/>
  <c r="E177" i="1"/>
  <c r="F177" i="1"/>
  <c r="G177" i="1"/>
  <c r="H177" i="1"/>
  <c r="I177" i="1"/>
  <c r="J177" i="1"/>
  <c r="Q177" i="1" s="1"/>
  <c r="K177" i="1"/>
  <c r="L177" i="1"/>
  <c r="M177" i="1"/>
  <c r="N177" i="1"/>
  <c r="B178" i="1"/>
  <c r="C178" i="1"/>
  <c r="D178" i="1"/>
  <c r="E178" i="1"/>
  <c r="F178" i="1"/>
  <c r="G178" i="1"/>
  <c r="H178" i="1"/>
  <c r="I178" i="1"/>
  <c r="J178" i="1"/>
  <c r="Q178" i="1" s="1"/>
  <c r="K178" i="1"/>
  <c r="L178" i="1"/>
  <c r="M178" i="1"/>
  <c r="N178" i="1"/>
  <c r="B179" i="1"/>
  <c r="C179" i="1"/>
  <c r="D179" i="1"/>
  <c r="E179" i="1"/>
  <c r="F179" i="1"/>
  <c r="G179" i="1"/>
  <c r="H179" i="1"/>
  <c r="I179" i="1"/>
  <c r="J179" i="1"/>
  <c r="Q179" i="1" s="1"/>
  <c r="K179" i="1"/>
  <c r="L179" i="1"/>
  <c r="M179" i="1"/>
  <c r="N179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B181" i="1"/>
  <c r="C181" i="1"/>
  <c r="D181" i="1"/>
  <c r="E181" i="1"/>
  <c r="F181" i="1"/>
  <c r="G181" i="1"/>
  <c r="H181" i="1"/>
  <c r="I181" i="1"/>
  <c r="J181" i="1"/>
  <c r="Q181" i="1" s="1"/>
  <c r="K181" i="1"/>
  <c r="L181" i="1"/>
  <c r="M181" i="1"/>
  <c r="N181" i="1"/>
  <c r="B182" i="1"/>
  <c r="C182" i="1"/>
  <c r="D182" i="1"/>
  <c r="E182" i="1"/>
  <c r="F182" i="1"/>
  <c r="G182" i="1"/>
  <c r="H182" i="1"/>
  <c r="I182" i="1"/>
  <c r="J182" i="1"/>
  <c r="Q182" i="1" s="1"/>
  <c r="K182" i="1"/>
  <c r="L182" i="1"/>
  <c r="M182" i="1"/>
  <c r="N182" i="1"/>
  <c r="B183" i="1"/>
  <c r="C183" i="1"/>
  <c r="D183" i="1"/>
  <c r="E183" i="1"/>
  <c r="F183" i="1"/>
  <c r="G183" i="1"/>
  <c r="H183" i="1"/>
  <c r="I183" i="1"/>
  <c r="J183" i="1"/>
  <c r="Q183" i="1" s="1"/>
  <c r="K183" i="1"/>
  <c r="L183" i="1"/>
  <c r="M183" i="1"/>
  <c r="N183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B186" i="1"/>
  <c r="C186" i="1"/>
  <c r="D186" i="1"/>
  <c r="E186" i="1"/>
  <c r="F186" i="1"/>
  <c r="G186" i="1"/>
  <c r="H186" i="1"/>
  <c r="I186" i="1"/>
  <c r="J186" i="1"/>
  <c r="Q186" i="1" s="1"/>
  <c r="K186" i="1"/>
  <c r="L186" i="1"/>
  <c r="M186" i="1"/>
  <c r="N186" i="1"/>
  <c r="B187" i="1"/>
  <c r="C187" i="1"/>
  <c r="D187" i="1"/>
  <c r="E187" i="1"/>
  <c r="F187" i="1"/>
  <c r="G187" i="1"/>
  <c r="H187" i="1"/>
  <c r="I187" i="1"/>
  <c r="J187" i="1"/>
  <c r="Q187" i="1" s="1"/>
  <c r="K187" i="1"/>
  <c r="L187" i="1"/>
  <c r="M187" i="1"/>
  <c r="N187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B189" i="1"/>
  <c r="C189" i="1"/>
  <c r="D189" i="1"/>
  <c r="E189" i="1"/>
  <c r="F189" i="1"/>
  <c r="G189" i="1"/>
  <c r="H189" i="1"/>
  <c r="I189" i="1"/>
  <c r="J189" i="1"/>
  <c r="Q189" i="1" s="1"/>
  <c r="K189" i="1"/>
  <c r="L189" i="1"/>
  <c r="M189" i="1"/>
  <c r="N189" i="1"/>
  <c r="B190" i="1"/>
  <c r="C190" i="1"/>
  <c r="D190" i="1"/>
  <c r="E190" i="1"/>
  <c r="F190" i="1"/>
  <c r="G190" i="1"/>
  <c r="H190" i="1"/>
  <c r="I190" i="1"/>
  <c r="J190" i="1"/>
  <c r="Q190" i="1" s="1"/>
  <c r="K190" i="1"/>
  <c r="L190" i="1"/>
  <c r="M190" i="1"/>
  <c r="N190" i="1"/>
  <c r="B191" i="1"/>
  <c r="C191" i="1"/>
  <c r="D191" i="1"/>
  <c r="E191" i="1"/>
  <c r="F191" i="1"/>
  <c r="G191" i="1"/>
  <c r="H191" i="1"/>
  <c r="I191" i="1"/>
  <c r="J191" i="1"/>
  <c r="Q191" i="1" s="1"/>
  <c r="K191" i="1"/>
  <c r="L191" i="1"/>
  <c r="M191" i="1"/>
  <c r="N191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B193" i="1"/>
  <c r="C193" i="1"/>
  <c r="D193" i="1"/>
  <c r="E193" i="1"/>
  <c r="F193" i="1"/>
  <c r="G193" i="1"/>
  <c r="H193" i="1"/>
  <c r="I193" i="1"/>
  <c r="J193" i="1"/>
  <c r="Q193" i="1" s="1"/>
  <c r="K193" i="1"/>
  <c r="L193" i="1"/>
  <c r="M193" i="1"/>
  <c r="N193" i="1"/>
  <c r="B194" i="1"/>
  <c r="C194" i="1"/>
  <c r="D194" i="1"/>
  <c r="E194" i="1"/>
  <c r="F194" i="1"/>
  <c r="G194" i="1"/>
  <c r="H194" i="1"/>
  <c r="I194" i="1"/>
  <c r="J194" i="1"/>
  <c r="Q194" i="1" s="1"/>
  <c r="K194" i="1"/>
  <c r="L194" i="1"/>
  <c r="M194" i="1"/>
  <c r="N194" i="1"/>
  <c r="B195" i="1"/>
  <c r="C195" i="1"/>
  <c r="D195" i="1"/>
  <c r="E195" i="1"/>
  <c r="F195" i="1"/>
  <c r="G195" i="1"/>
  <c r="H195" i="1"/>
  <c r="I195" i="1"/>
  <c r="J195" i="1"/>
  <c r="Q195" i="1" s="1"/>
  <c r="K195" i="1"/>
  <c r="L195" i="1"/>
  <c r="M195" i="1"/>
  <c r="N195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B197" i="1"/>
  <c r="C197" i="1"/>
  <c r="D197" i="1"/>
  <c r="E197" i="1"/>
  <c r="F197" i="1"/>
  <c r="G197" i="1"/>
  <c r="H197" i="1"/>
  <c r="I197" i="1"/>
  <c r="J197" i="1"/>
  <c r="Q197" i="1" s="1"/>
  <c r="K197" i="1"/>
  <c r="L197" i="1"/>
  <c r="M197" i="1"/>
  <c r="N197" i="1"/>
  <c r="B198" i="1"/>
  <c r="C198" i="1"/>
  <c r="D198" i="1"/>
  <c r="E198" i="1"/>
  <c r="F198" i="1"/>
  <c r="G198" i="1"/>
  <c r="H198" i="1"/>
  <c r="I198" i="1"/>
  <c r="J198" i="1"/>
  <c r="Q198" i="1" s="1"/>
  <c r="K198" i="1"/>
  <c r="L198" i="1"/>
  <c r="M198" i="1"/>
  <c r="N198" i="1"/>
  <c r="B199" i="1"/>
  <c r="C199" i="1"/>
  <c r="D199" i="1"/>
  <c r="E199" i="1"/>
  <c r="F199" i="1"/>
  <c r="G199" i="1"/>
  <c r="H199" i="1"/>
  <c r="I199" i="1"/>
  <c r="J199" i="1"/>
  <c r="Q199" i="1" s="1"/>
  <c r="K199" i="1"/>
  <c r="L199" i="1"/>
  <c r="M199" i="1"/>
  <c r="N199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B202" i="1"/>
  <c r="C202" i="1"/>
  <c r="D202" i="1"/>
  <c r="E202" i="1"/>
  <c r="F202" i="1"/>
  <c r="G202" i="1"/>
  <c r="H202" i="1"/>
  <c r="I202" i="1"/>
  <c r="J202" i="1"/>
  <c r="Q202" i="1" s="1"/>
  <c r="K202" i="1"/>
  <c r="L202" i="1"/>
  <c r="M202" i="1"/>
  <c r="N202" i="1"/>
  <c r="B203" i="1"/>
  <c r="C203" i="1"/>
  <c r="D203" i="1"/>
  <c r="E203" i="1"/>
  <c r="F203" i="1"/>
  <c r="G203" i="1"/>
  <c r="H203" i="1"/>
  <c r="I203" i="1"/>
  <c r="J203" i="1"/>
  <c r="Q203" i="1" s="1"/>
  <c r="K203" i="1"/>
  <c r="L203" i="1"/>
  <c r="M203" i="1"/>
  <c r="N203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B205" i="1"/>
  <c r="C205" i="1"/>
  <c r="D205" i="1"/>
  <c r="E205" i="1"/>
  <c r="F205" i="1"/>
  <c r="G205" i="1"/>
  <c r="H205" i="1"/>
  <c r="I205" i="1"/>
  <c r="J205" i="1"/>
  <c r="Q205" i="1" s="1"/>
  <c r="K205" i="1"/>
  <c r="L205" i="1"/>
  <c r="M205" i="1"/>
  <c r="N205" i="1"/>
  <c r="B206" i="1"/>
  <c r="C206" i="1"/>
  <c r="D206" i="1"/>
  <c r="E206" i="1"/>
  <c r="F206" i="1"/>
  <c r="G206" i="1"/>
  <c r="H206" i="1"/>
  <c r="I206" i="1"/>
  <c r="J206" i="1"/>
  <c r="Q206" i="1" s="1"/>
  <c r="K206" i="1"/>
  <c r="L206" i="1"/>
  <c r="M206" i="1"/>
  <c r="N206" i="1"/>
  <c r="B207" i="1"/>
  <c r="C207" i="1"/>
  <c r="D207" i="1"/>
  <c r="E207" i="1"/>
  <c r="F207" i="1"/>
  <c r="G207" i="1"/>
  <c r="H207" i="1"/>
  <c r="I207" i="1"/>
  <c r="J207" i="1"/>
  <c r="Q207" i="1" s="1"/>
  <c r="K207" i="1"/>
  <c r="L207" i="1"/>
  <c r="M207" i="1"/>
  <c r="N207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B209" i="1"/>
  <c r="C209" i="1"/>
  <c r="D209" i="1"/>
  <c r="E209" i="1"/>
  <c r="F209" i="1"/>
  <c r="G209" i="1"/>
  <c r="H209" i="1"/>
  <c r="I209" i="1"/>
  <c r="J209" i="1"/>
  <c r="Q209" i="1" s="1"/>
  <c r="K209" i="1"/>
  <c r="L209" i="1"/>
  <c r="M209" i="1"/>
  <c r="N209" i="1"/>
  <c r="B210" i="1"/>
  <c r="C210" i="1"/>
  <c r="D210" i="1"/>
  <c r="E210" i="1"/>
  <c r="F210" i="1"/>
  <c r="G210" i="1"/>
  <c r="H210" i="1"/>
  <c r="I210" i="1"/>
  <c r="J210" i="1"/>
  <c r="Q210" i="1" s="1"/>
  <c r="K210" i="1"/>
  <c r="L210" i="1"/>
  <c r="M210" i="1"/>
  <c r="N210" i="1"/>
  <c r="B211" i="1"/>
  <c r="C211" i="1"/>
  <c r="D211" i="1"/>
  <c r="E211" i="1"/>
  <c r="F211" i="1"/>
  <c r="G211" i="1"/>
  <c r="H211" i="1"/>
  <c r="I211" i="1"/>
  <c r="J211" i="1"/>
  <c r="Q211" i="1" s="1"/>
  <c r="K211" i="1"/>
  <c r="L211" i="1"/>
  <c r="M211" i="1"/>
  <c r="N211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B213" i="1"/>
  <c r="C213" i="1"/>
  <c r="D213" i="1"/>
  <c r="E213" i="1"/>
  <c r="F213" i="1"/>
  <c r="G213" i="1"/>
  <c r="H213" i="1"/>
  <c r="I213" i="1"/>
  <c r="J213" i="1"/>
  <c r="Q213" i="1" s="1"/>
  <c r="K213" i="1"/>
  <c r="L213" i="1"/>
  <c r="M213" i="1"/>
  <c r="N213" i="1"/>
  <c r="B214" i="1"/>
  <c r="C214" i="1"/>
  <c r="D214" i="1"/>
  <c r="E214" i="1"/>
  <c r="F214" i="1"/>
  <c r="G214" i="1"/>
  <c r="H214" i="1"/>
  <c r="I214" i="1"/>
  <c r="J214" i="1"/>
  <c r="Q214" i="1" s="1"/>
  <c r="K214" i="1"/>
  <c r="L214" i="1"/>
  <c r="M214" i="1"/>
  <c r="N214" i="1"/>
  <c r="B215" i="1"/>
  <c r="C215" i="1"/>
  <c r="D215" i="1"/>
  <c r="E215" i="1"/>
  <c r="F215" i="1"/>
  <c r="G215" i="1"/>
  <c r="H215" i="1"/>
  <c r="I215" i="1"/>
  <c r="J215" i="1"/>
  <c r="Q215" i="1" s="1"/>
  <c r="K215" i="1"/>
  <c r="L215" i="1"/>
  <c r="M215" i="1"/>
  <c r="N215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B218" i="1"/>
  <c r="C218" i="1"/>
  <c r="D218" i="1"/>
  <c r="E218" i="1"/>
  <c r="F218" i="1"/>
  <c r="G218" i="1"/>
  <c r="H218" i="1"/>
  <c r="I218" i="1"/>
  <c r="J218" i="1"/>
  <c r="Q218" i="1" s="1"/>
  <c r="K218" i="1"/>
  <c r="L218" i="1"/>
  <c r="M218" i="1"/>
  <c r="N218" i="1"/>
  <c r="B219" i="1"/>
  <c r="C219" i="1"/>
  <c r="D219" i="1"/>
  <c r="E219" i="1"/>
  <c r="F219" i="1"/>
  <c r="G219" i="1"/>
  <c r="H219" i="1"/>
  <c r="I219" i="1"/>
  <c r="J219" i="1"/>
  <c r="Q219" i="1" s="1"/>
  <c r="K219" i="1"/>
  <c r="L219" i="1"/>
  <c r="M219" i="1"/>
  <c r="N219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B221" i="1"/>
  <c r="C221" i="1"/>
  <c r="D221" i="1"/>
  <c r="E221" i="1"/>
  <c r="F221" i="1"/>
  <c r="G221" i="1"/>
  <c r="H221" i="1"/>
  <c r="I221" i="1"/>
  <c r="J221" i="1"/>
  <c r="Q221" i="1" s="1"/>
  <c r="K221" i="1"/>
  <c r="L221" i="1"/>
  <c r="M221" i="1"/>
  <c r="N221" i="1"/>
  <c r="B222" i="1"/>
  <c r="C222" i="1"/>
  <c r="D222" i="1"/>
  <c r="E222" i="1"/>
  <c r="F222" i="1"/>
  <c r="G222" i="1"/>
  <c r="H222" i="1"/>
  <c r="I222" i="1"/>
  <c r="J222" i="1"/>
  <c r="Q222" i="1" s="1"/>
  <c r="K222" i="1"/>
  <c r="L222" i="1"/>
  <c r="M222" i="1"/>
  <c r="N222" i="1"/>
  <c r="B223" i="1"/>
  <c r="C223" i="1"/>
  <c r="D223" i="1"/>
  <c r="E223" i="1"/>
  <c r="F223" i="1"/>
  <c r="G223" i="1"/>
  <c r="H223" i="1"/>
  <c r="I223" i="1"/>
  <c r="J223" i="1"/>
  <c r="Q223" i="1" s="1"/>
  <c r="K223" i="1"/>
  <c r="L223" i="1"/>
  <c r="M223" i="1"/>
  <c r="N223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B225" i="1"/>
  <c r="C225" i="1"/>
  <c r="D225" i="1"/>
  <c r="E225" i="1"/>
  <c r="F225" i="1"/>
  <c r="G225" i="1"/>
  <c r="H225" i="1"/>
  <c r="I225" i="1"/>
  <c r="J225" i="1"/>
  <c r="Q225" i="1" s="1"/>
  <c r="K225" i="1"/>
  <c r="L225" i="1"/>
  <c r="M225" i="1"/>
  <c r="N225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B227" i="1"/>
  <c r="C227" i="1"/>
  <c r="D227" i="1"/>
  <c r="E227" i="1"/>
  <c r="F227" i="1"/>
  <c r="G227" i="1"/>
  <c r="H227" i="1"/>
  <c r="I227" i="1"/>
  <c r="J227" i="1"/>
  <c r="Q227" i="1" s="1"/>
  <c r="K227" i="1"/>
  <c r="L227" i="1"/>
  <c r="M227" i="1"/>
  <c r="N227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B229" i="1"/>
  <c r="C229" i="1"/>
  <c r="D229" i="1"/>
  <c r="E229" i="1"/>
  <c r="F229" i="1"/>
  <c r="G229" i="1"/>
  <c r="H229" i="1"/>
  <c r="I229" i="1"/>
  <c r="J229" i="1"/>
  <c r="Q229" i="1" s="1"/>
  <c r="K229" i="1"/>
  <c r="L229" i="1"/>
  <c r="M229" i="1"/>
  <c r="N229" i="1"/>
  <c r="B230" i="1"/>
  <c r="C230" i="1"/>
  <c r="D230" i="1"/>
  <c r="E230" i="1"/>
  <c r="F230" i="1"/>
  <c r="G230" i="1"/>
  <c r="H230" i="1"/>
  <c r="I230" i="1"/>
  <c r="J230" i="1"/>
  <c r="Q230" i="1" s="1"/>
  <c r="K230" i="1"/>
  <c r="L230" i="1"/>
  <c r="M230" i="1"/>
  <c r="N230" i="1"/>
  <c r="B231" i="1"/>
  <c r="C231" i="1"/>
  <c r="D231" i="1"/>
  <c r="E231" i="1"/>
  <c r="F231" i="1"/>
  <c r="G231" i="1"/>
  <c r="H231" i="1"/>
  <c r="I231" i="1"/>
  <c r="J231" i="1"/>
  <c r="Q231" i="1" s="1"/>
  <c r="K231" i="1"/>
  <c r="L231" i="1"/>
  <c r="M231" i="1"/>
  <c r="N231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B234" i="1"/>
  <c r="C234" i="1"/>
  <c r="D234" i="1"/>
  <c r="E234" i="1"/>
  <c r="F234" i="1"/>
  <c r="G234" i="1"/>
  <c r="H234" i="1"/>
  <c r="I234" i="1"/>
  <c r="J234" i="1"/>
  <c r="Q234" i="1" s="1"/>
  <c r="K234" i="1"/>
  <c r="L234" i="1"/>
  <c r="M234" i="1"/>
  <c r="N234" i="1"/>
  <c r="B235" i="1"/>
  <c r="C235" i="1"/>
  <c r="D235" i="1"/>
  <c r="E235" i="1"/>
  <c r="F235" i="1"/>
  <c r="G235" i="1"/>
  <c r="H235" i="1"/>
  <c r="I235" i="1"/>
  <c r="J235" i="1"/>
  <c r="Q235" i="1" s="1"/>
  <c r="K235" i="1"/>
  <c r="L235" i="1"/>
  <c r="M235" i="1"/>
  <c r="N235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B237" i="1"/>
  <c r="C237" i="1"/>
  <c r="D237" i="1"/>
  <c r="E237" i="1"/>
  <c r="F237" i="1"/>
  <c r="G237" i="1"/>
  <c r="H237" i="1"/>
  <c r="I237" i="1"/>
  <c r="J237" i="1"/>
  <c r="Q237" i="1" s="1"/>
  <c r="K237" i="1"/>
  <c r="L237" i="1"/>
  <c r="M237" i="1"/>
  <c r="N237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B239" i="1"/>
  <c r="C239" i="1"/>
  <c r="D239" i="1"/>
  <c r="E239" i="1"/>
  <c r="F239" i="1"/>
  <c r="G239" i="1"/>
  <c r="H239" i="1"/>
  <c r="I239" i="1"/>
  <c r="J239" i="1"/>
  <c r="Q239" i="1" s="1"/>
  <c r="K239" i="1"/>
  <c r="L239" i="1"/>
  <c r="M239" i="1"/>
  <c r="N239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B242" i="1"/>
  <c r="C242" i="1"/>
  <c r="D242" i="1"/>
  <c r="E242" i="1"/>
  <c r="F242" i="1"/>
  <c r="G242" i="1"/>
  <c r="H242" i="1"/>
  <c r="I242" i="1"/>
  <c r="J242" i="1"/>
  <c r="Q242" i="1" s="1"/>
  <c r="K242" i="1"/>
  <c r="L242" i="1"/>
  <c r="M242" i="1"/>
  <c r="N242" i="1"/>
  <c r="B243" i="1"/>
  <c r="C243" i="1"/>
  <c r="D243" i="1"/>
  <c r="E243" i="1"/>
  <c r="F243" i="1"/>
  <c r="G243" i="1"/>
  <c r="H243" i="1"/>
  <c r="I243" i="1"/>
  <c r="J243" i="1"/>
  <c r="Q243" i="1" s="1"/>
  <c r="K243" i="1"/>
  <c r="L243" i="1"/>
  <c r="M243" i="1"/>
  <c r="N243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B246" i="1"/>
  <c r="C246" i="1"/>
  <c r="D246" i="1"/>
  <c r="E246" i="1"/>
  <c r="F246" i="1"/>
  <c r="G246" i="1"/>
  <c r="H246" i="1"/>
  <c r="I246" i="1"/>
  <c r="J246" i="1"/>
  <c r="Q246" i="1" s="1"/>
  <c r="K246" i="1"/>
  <c r="L246" i="1"/>
  <c r="M246" i="1"/>
  <c r="N246" i="1"/>
  <c r="B247" i="1"/>
  <c r="C247" i="1"/>
  <c r="D247" i="1"/>
  <c r="E247" i="1"/>
  <c r="F247" i="1"/>
  <c r="G247" i="1"/>
  <c r="H247" i="1"/>
  <c r="I247" i="1"/>
  <c r="J247" i="1"/>
  <c r="Q247" i="1" s="1"/>
  <c r="K247" i="1"/>
  <c r="L247" i="1"/>
  <c r="M247" i="1"/>
  <c r="N247" i="1"/>
  <c r="B248" i="1"/>
  <c r="C248" i="1"/>
  <c r="D248" i="1"/>
  <c r="E248" i="1"/>
  <c r="F248" i="1"/>
  <c r="G248" i="1"/>
  <c r="H248" i="1"/>
  <c r="I248" i="1"/>
  <c r="J248" i="1"/>
  <c r="Q248" i="1" s="1"/>
  <c r="K248" i="1"/>
  <c r="L248" i="1"/>
  <c r="M248" i="1"/>
  <c r="N248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B251" i="1"/>
  <c r="C251" i="1"/>
  <c r="D251" i="1"/>
  <c r="E251" i="1"/>
  <c r="F251" i="1"/>
  <c r="G251" i="1"/>
  <c r="H251" i="1"/>
  <c r="I251" i="1"/>
  <c r="J251" i="1"/>
  <c r="Q251" i="1" s="1"/>
  <c r="K251" i="1"/>
  <c r="L251" i="1"/>
  <c r="M251" i="1"/>
  <c r="N251" i="1"/>
  <c r="B252" i="1"/>
  <c r="C252" i="1"/>
  <c r="D252" i="1"/>
  <c r="E252" i="1"/>
  <c r="F252" i="1"/>
  <c r="G252" i="1"/>
  <c r="H252" i="1"/>
  <c r="I252" i="1"/>
  <c r="J252" i="1"/>
  <c r="Q252" i="1" s="1"/>
  <c r="K252" i="1"/>
  <c r="L252" i="1"/>
  <c r="M252" i="1"/>
  <c r="N252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B254" i="1"/>
  <c r="C254" i="1"/>
  <c r="D254" i="1"/>
  <c r="E254" i="1"/>
  <c r="F254" i="1"/>
  <c r="G254" i="1"/>
  <c r="H254" i="1"/>
  <c r="I254" i="1"/>
  <c r="J254" i="1"/>
  <c r="Q254" i="1" s="1"/>
  <c r="K254" i="1"/>
  <c r="L254" i="1"/>
  <c r="M254" i="1"/>
  <c r="N254" i="1"/>
  <c r="B255" i="1"/>
  <c r="C255" i="1"/>
  <c r="D255" i="1"/>
  <c r="E255" i="1"/>
  <c r="F255" i="1"/>
  <c r="G255" i="1"/>
  <c r="H255" i="1"/>
  <c r="I255" i="1"/>
  <c r="J255" i="1"/>
  <c r="Q255" i="1" s="1"/>
  <c r="K255" i="1"/>
  <c r="L255" i="1"/>
  <c r="M255" i="1"/>
  <c r="N255" i="1"/>
  <c r="B256" i="1"/>
  <c r="C256" i="1"/>
  <c r="D256" i="1"/>
  <c r="E256" i="1"/>
  <c r="F256" i="1"/>
  <c r="G256" i="1"/>
  <c r="H256" i="1"/>
  <c r="I256" i="1"/>
  <c r="J256" i="1"/>
  <c r="Q256" i="1" s="1"/>
  <c r="K256" i="1"/>
  <c r="L256" i="1"/>
  <c r="M256" i="1"/>
  <c r="N256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B258" i="1"/>
  <c r="C258" i="1"/>
  <c r="D258" i="1"/>
  <c r="E258" i="1"/>
  <c r="F258" i="1"/>
  <c r="G258" i="1"/>
  <c r="H258" i="1"/>
  <c r="I258" i="1"/>
  <c r="J258" i="1"/>
  <c r="Q258" i="1" s="1"/>
  <c r="K258" i="1"/>
  <c r="L258" i="1"/>
  <c r="M258" i="1"/>
  <c r="N258" i="1"/>
  <c r="B259" i="1"/>
  <c r="C259" i="1"/>
  <c r="D259" i="1"/>
  <c r="E259" i="1"/>
  <c r="F259" i="1"/>
  <c r="G259" i="1"/>
  <c r="H259" i="1"/>
  <c r="I259" i="1"/>
  <c r="J259" i="1"/>
  <c r="Q259" i="1" s="1"/>
  <c r="K259" i="1"/>
  <c r="L259" i="1"/>
  <c r="M259" i="1"/>
  <c r="N259" i="1"/>
  <c r="B260" i="1"/>
  <c r="C260" i="1"/>
  <c r="D260" i="1"/>
  <c r="E260" i="1"/>
  <c r="F260" i="1"/>
  <c r="G260" i="1"/>
  <c r="H260" i="1"/>
  <c r="I260" i="1"/>
  <c r="J260" i="1"/>
  <c r="Q260" i="1" s="1"/>
  <c r="K260" i="1"/>
  <c r="L260" i="1"/>
  <c r="M260" i="1"/>
  <c r="N260" i="1"/>
  <c r="B261" i="1"/>
  <c r="C261" i="1"/>
  <c r="D261" i="1"/>
  <c r="E261" i="1"/>
  <c r="F261" i="1"/>
  <c r="G261" i="1"/>
  <c r="H261" i="1"/>
  <c r="I261" i="1"/>
  <c r="J261" i="1"/>
  <c r="Q261" i="1" s="1"/>
  <c r="K261" i="1"/>
  <c r="L261" i="1"/>
  <c r="M261" i="1"/>
  <c r="N261" i="1"/>
  <c r="B262" i="1"/>
  <c r="C262" i="1"/>
  <c r="D262" i="1"/>
  <c r="E262" i="1"/>
  <c r="F262" i="1"/>
  <c r="G262" i="1"/>
  <c r="H262" i="1"/>
  <c r="I262" i="1"/>
  <c r="J262" i="1"/>
  <c r="Q262" i="1" s="1"/>
  <c r="K262" i="1"/>
  <c r="L262" i="1"/>
  <c r="M262" i="1"/>
  <c r="N262" i="1"/>
  <c r="B263" i="1"/>
  <c r="C263" i="1"/>
  <c r="D263" i="1"/>
  <c r="E263" i="1"/>
  <c r="F263" i="1"/>
  <c r="G263" i="1"/>
  <c r="H263" i="1"/>
  <c r="I263" i="1"/>
  <c r="J263" i="1"/>
  <c r="Q263" i="1" s="1"/>
  <c r="K263" i="1"/>
  <c r="L263" i="1"/>
  <c r="M263" i="1"/>
  <c r="N263" i="1"/>
  <c r="B264" i="1"/>
  <c r="C264" i="1"/>
  <c r="D264" i="1"/>
  <c r="E264" i="1"/>
  <c r="F264" i="1"/>
  <c r="G264" i="1"/>
  <c r="H264" i="1"/>
  <c r="I264" i="1"/>
  <c r="J264" i="1"/>
  <c r="Q264" i="1" s="1"/>
  <c r="K264" i="1"/>
  <c r="L264" i="1"/>
  <c r="M264" i="1"/>
  <c r="N264" i="1"/>
  <c r="B265" i="1"/>
  <c r="C265" i="1"/>
  <c r="D265" i="1"/>
  <c r="E265" i="1"/>
  <c r="F265" i="1"/>
  <c r="G265" i="1"/>
  <c r="H265" i="1"/>
  <c r="I265" i="1"/>
  <c r="J265" i="1"/>
  <c r="Q265" i="1" s="1"/>
  <c r="K265" i="1"/>
  <c r="L265" i="1"/>
  <c r="M265" i="1"/>
  <c r="N265" i="1"/>
  <c r="B266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B267" i="1"/>
  <c r="C267" i="1"/>
  <c r="D267" i="1"/>
  <c r="E267" i="1"/>
  <c r="F267" i="1"/>
  <c r="G267" i="1"/>
  <c r="H267" i="1"/>
  <c r="I267" i="1"/>
  <c r="J267" i="1"/>
  <c r="Q267" i="1" s="1"/>
  <c r="K267" i="1"/>
  <c r="L267" i="1"/>
  <c r="M267" i="1"/>
  <c r="N267" i="1"/>
  <c r="B268" i="1"/>
  <c r="C268" i="1"/>
  <c r="D268" i="1"/>
  <c r="E268" i="1"/>
  <c r="F268" i="1"/>
  <c r="G268" i="1"/>
  <c r="H268" i="1"/>
  <c r="I268" i="1"/>
  <c r="J268" i="1"/>
  <c r="Q268" i="1" s="1"/>
  <c r="K268" i="1"/>
  <c r="L268" i="1"/>
  <c r="M268" i="1"/>
  <c r="N268" i="1"/>
  <c r="B269" i="1"/>
  <c r="C269" i="1"/>
  <c r="D269" i="1"/>
  <c r="E269" i="1"/>
  <c r="F269" i="1"/>
  <c r="G269" i="1"/>
  <c r="H269" i="1"/>
  <c r="I269" i="1"/>
  <c r="J269" i="1"/>
  <c r="Q269" i="1" s="1"/>
  <c r="K269" i="1"/>
  <c r="L269" i="1"/>
  <c r="M269" i="1"/>
  <c r="N269" i="1"/>
  <c r="B270" i="1"/>
  <c r="C270" i="1"/>
  <c r="D270" i="1"/>
  <c r="E270" i="1"/>
  <c r="F270" i="1"/>
  <c r="G270" i="1"/>
  <c r="H270" i="1"/>
  <c r="I270" i="1"/>
  <c r="J270" i="1"/>
  <c r="Q270" i="1" s="1"/>
  <c r="K270" i="1"/>
  <c r="L270" i="1"/>
  <c r="M270" i="1"/>
  <c r="N270" i="1"/>
  <c r="B271" i="1"/>
  <c r="C271" i="1"/>
  <c r="D271" i="1"/>
  <c r="E271" i="1"/>
  <c r="F271" i="1"/>
  <c r="G271" i="1"/>
  <c r="H271" i="1"/>
  <c r="I271" i="1"/>
  <c r="J271" i="1"/>
  <c r="Q271" i="1" s="1"/>
  <c r="K271" i="1"/>
  <c r="L271" i="1"/>
  <c r="M271" i="1"/>
  <c r="N271" i="1"/>
  <c r="B272" i="1"/>
  <c r="C272" i="1"/>
  <c r="D272" i="1"/>
  <c r="E272" i="1"/>
  <c r="F272" i="1"/>
  <c r="G272" i="1"/>
  <c r="H272" i="1"/>
  <c r="I272" i="1"/>
  <c r="J272" i="1"/>
  <c r="Q272" i="1" s="1"/>
  <c r="K272" i="1"/>
  <c r="L272" i="1"/>
  <c r="M272" i="1"/>
  <c r="N272" i="1"/>
  <c r="B273" i="1"/>
  <c r="C273" i="1"/>
  <c r="D273" i="1"/>
  <c r="E273" i="1"/>
  <c r="F273" i="1"/>
  <c r="G273" i="1"/>
  <c r="H273" i="1"/>
  <c r="I273" i="1"/>
  <c r="J273" i="1"/>
  <c r="Q273" i="1" s="1"/>
  <c r="K273" i="1"/>
  <c r="L273" i="1"/>
  <c r="M273" i="1"/>
  <c r="N273" i="1"/>
  <c r="B274" i="1"/>
  <c r="C274" i="1"/>
  <c r="D274" i="1"/>
  <c r="E274" i="1"/>
  <c r="F274" i="1"/>
  <c r="G274" i="1"/>
  <c r="H274" i="1"/>
  <c r="I274" i="1"/>
  <c r="J274" i="1"/>
  <c r="K274" i="1"/>
  <c r="L274" i="1"/>
  <c r="M274" i="1"/>
  <c r="N274" i="1"/>
  <c r="B275" i="1"/>
  <c r="C275" i="1"/>
  <c r="D275" i="1"/>
  <c r="E275" i="1"/>
  <c r="F275" i="1"/>
  <c r="G275" i="1"/>
  <c r="H275" i="1"/>
  <c r="I275" i="1"/>
  <c r="J275" i="1"/>
  <c r="Q275" i="1" s="1"/>
  <c r="K275" i="1"/>
  <c r="L275" i="1"/>
  <c r="M275" i="1"/>
  <c r="N275" i="1"/>
  <c r="B276" i="1"/>
  <c r="C276" i="1"/>
  <c r="D276" i="1"/>
  <c r="E276" i="1"/>
  <c r="F276" i="1"/>
  <c r="G276" i="1"/>
  <c r="H276" i="1"/>
  <c r="I276" i="1"/>
  <c r="J276" i="1"/>
  <c r="Q276" i="1" s="1"/>
  <c r="K276" i="1"/>
  <c r="L276" i="1"/>
  <c r="M276" i="1"/>
  <c r="N276" i="1"/>
  <c r="B277" i="1"/>
  <c r="C277" i="1"/>
  <c r="D277" i="1"/>
  <c r="E277" i="1"/>
  <c r="F277" i="1"/>
  <c r="G277" i="1"/>
  <c r="H277" i="1"/>
  <c r="I277" i="1"/>
  <c r="J277" i="1"/>
  <c r="Q277" i="1" s="1"/>
  <c r="K277" i="1"/>
  <c r="L277" i="1"/>
  <c r="M277" i="1"/>
  <c r="N277" i="1"/>
  <c r="B278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B279" i="1"/>
  <c r="C279" i="1"/>
  <c r="D279" i="1"/>
  <c r="E279" i="1"/>
  <c r="F279" i="1"/>
  <c r="G279" i="1"/>
  <c r="H279" i="1"/>
  <c r="I279" i="1"/>
  <c r="J279" i="1"/>
  <c r="Q279" i="1" s="1"/>
  <c r="K279" i="1"/>
  <c r="L279" i="1"/>
  <c r="M279" i="1"/>
  <c r="N279" i="1"/>
  <c r="B280" i="1"/>
  <c r="C280" i="1"/>
  <c r="D280" i="1"/>
  <c r="E280" i="1"/>
  <c r="F280" i="1"/>
  <c r="G280" i="1"/>
  <c r="H280" i="1"/>
  <c r="I280" i="1"/>
  <c r="J280" i="1"/>
  <c r="Q280" i="1" s="1"/>
  <c r="K280" i="1"/>
  <c r="L280" i="1"/>
  <c r="M280" i="1"/>
  <c r="N280" i="1"/>
  <c r="B281" i="1"/>
  <c r="C281" i="1"/>
  <c r="D281" i="1"/>
  <c r="E281" i="1"/>
  <c r="F281" i="1"/>
  <c r="G281" i="1"/>
  <c r="H281" i="1"/>
  <c r="I281" i="1"/>
  <c r="J281" i="1"/>
  <c r="Q281" i="1" s="1"/>
  <c r="K281" i="1"/>
  <c r="L281" i="1"/>
  <c r="M281" i="1"/>
  <c r="N281" i="1"/>
  <c r="B282" i="1"/>
  <c r="C282" i="1"/>
  <c r="D282" i="1"/>
  <c r="E282" i="1"/>
  <c r="F282" i="1"/>
  <c r="G282" i="1"/>
  <c r="H282" i="1"/>
  <c r="I282" i="1"/>
  <c r="J282" i="1"/>
  <c r="K282" i="1"/>
  <c r="L282" i="1"/>
  <c r="M282" i="1"/>
  <c r="N282" i="1"/>
  <c r="B283" i="1"/>
  <c r="C283" i="1"/>
  <c r="D283" i="1"/>
  <c r="E283" i="1"/>
  <c r="F283" i="1"/>
  <c r="G283" i="1"/>
  <c r="H283" i="1"/>
  <c r="I283" i="1"/>
  <c r="J283" i="1"/>
  <c r="Q283" i="1" s="1"/>
  <c r="K283" i="1"/>
  <c r="L283" i="1"/>
  <c r="M283" i="1"/>
  <c r="N283" i="1"/>
  <c r="B284" i="1"/>
  <c r="C284" i="1"/>
  <c r="D284" i="1"/>
  <c r="E284" i="1"/>
  <c r="F284" i="1"/>
  <c r="G284" i="1"/>
  <c r="H284" i="1"/>
  <c r="I284" i="1"/>
  <c r="J284" i="1"/>
  <c r="Q284" i="1" s="1"/>
  <c r="K284" i="1"/>
  <c r="L284" i="1"/>
  <c r="M284" i="1"/>
  <c r="N284" i="1"/>
  <c r="B285" i="1"/>
  <c r="C285" i="1"/>
  <c r="D285" i="1"/>
  <c r="E285" i="1"/>
  <c r="F285" i="1"/>
  <c r="G285" i="1"/>
  <c r="H285" i="1"/>
  <c r="I285" i="1"/>
  <c r="J285" i="1"/>
  <c r="Q285" i="1" s="1"/>
  <c r="K285" i="1"/>
  <c r="L285" i="1"/>
  <c r="M285" i="1"/>
  <c r="N285" i="1"/>
  <c r="B286" i="1"/>
  <c r="C286" i="1"/>
  <c r="D286" i="1"/>
  <c r="E286" i="1"/>
  <c r="F286" i="1"/>
  <c r="G286" i="1"/>
  <c r="H286" i="1"/>
  <c r="I286" i="1"/>
  <c r="J286" i="1"/>
  <c r="K286" i="1"/>
  <c r="L286" i="1"/>
  <c r="M286" i="1"/>
  <c r="N286" i="1"/>
  <c r="B287" i="1"/>
  <c r="C287" i="1"/>
  <c r="D287" i="1"/>
  <c r="E287" i="1"/>
  <c r="F287" i="1"/>
  <c r="G287" i="1"/>
  <c r="H287" i="1"/>
  <c r="I287" i="1"/>
  <c r="J287" i="1"/>
  <c r="Q287" i="1" s="1"/>
  <c r="K287" i="1"/>
  <c r="L287" i="1"/>
  <c r="M287" i="1"/>
  <c r="N287" i="1"/>
  <c r="B288" i="1"/>
  <c r="C288" i="1"/>
  <c r="D288" i="1"/>
  <c r="E288" i="1"/>
  <c r="F288" i="1"/>
  <c r="G288" i="1"/>
  <c r="H288" i="1"/>
  <c r="I288" i="1"/>
  <c r="J288" i="1"/>
  <c r="Q288" i="1" s="1"/>
  <c r="K288" i="1"/>
  <c r="L288" i="1"/>
  <c r="M288" i="1"/>
  <c r="N288" i="1"/>
  <c r="B289" i="1"/>
  <c r="C289" i="1"/>
  <c r="D289" i="1"/>
  <c r="E289" i="1"/>
  <c r="F289" i="1"/>
  <c r="G289" i="1"/>
  <c r="H289" i="1"/>
  <c r="I289" i="1"/>
  <c r="J289" i="1"/>
  <c r="Q289" i="1" s="1"/>
  <c r="K289" i="1"/>
  <c r="L289" i="1"/>
  <c r="M289" i="1"/>
  <c r="N289" i="1"/>
  <c r="B290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B291" i="1"/>
  <c r="C291" i="1"/>
  <c r="D291" i="1"/>
  <c r="E291" i="1"/>
  <c r="F291" i="1"/>
  <c r="G291" i="1"/>
  <c r="H291" i="1"/>
  <c r="I291" i="1"/>
  <c r="J291" i="1"/>
  <c r="Q291" i="1" s="1"/>
  <c r="K291" i="1"/>
  <c r="L291" i="1"/>
  <c r="M291" i="1"/>
  <c r="N291" i="1"/>
  <c r="B292" i="1"/>
  <c r="C292" i="1"/>
  <c r="D292" i="1"/>
  <c r="E292" i="1"/>
  <c r="F292" i="1"/>
  <c r="G292" i="1"/>
  <c r="H292" i="1"/>
  <c r="I292" i="1"/>
  <c r="J292" i="1"/>
  <c r="Q292" i="1" s="1"/>
  <c r="K292" i="1"/>
  <c r="L292" i="1"/>
  <c r="M292" i="1"/>
  <c r="N292" i="1"/>
  <c r="B293" i="1"/>
  <c r="C293" i="1"/>
  <c r="D293" i="1"/>
  <c r="E293" i="1"/>
  <c r="F293" i="1"/>
  <c r="G293" i="1"/>
  <c r="H293" i="1"/>
  <c r="I293" i="1"/>
  <c r="J293" i="1"/>
  <c r="Q293" i="1" s="1"/>
  <c r="K293" i="1"/>
  <c r="L293" i="1"/>
  <c r="M293" i="1"/>
  <c r="N293" i="1"/>
  <c r="B294" i="1"/>
  <c r="C294" i="1"/>
  <c r="D294" i="1"/>
  <c r="E294" i="1"/>
  <c r="F294" i="1"/>
  <c r="G294" i="1"/>
  <c r="H294" i="1"/>
  <c r="I294" i="1"/>
  <c r="J294" i="1"/>
  <c r="K294" i="1"/>
  <c r="L294" i="1"/>
  <c r="M294" i="1"/>
  <c r="N294" i="1"/>
  <c r="B295" i="1"/>
  <c r="C295" i="1"/>
  <c r="D295" i="1"/>
  <c r="E295" i="1"/>
  <c r="F295" i="1"/>
  <c r="G295" i="1"/>
  <c r="H295" i="1"/>
  <c r="I295" i="1"/>
  <c r="J295" i="1"/>
  <c r="K295" i="1"/>
  <c r="L295" i="1"/>
  <c r="M295" i="1"/>
  <c r="N295" i="1"/>
  <c r="B296" i="1"/>
  <c r="C296" i="1"/>
  <c r="D296" i="1"/>
  <c r="E296" i="1"/>
  <c r="F296" i="1"/>
  <c r="G296" i="1"/>
  <c r="H296" i="1"/>
  <c r="I296" i="1"/>
  <c r="J296" i="1"/>
  <c r="Q296" i="1" s="1"/>
  <c r="K296" i="1"/>
  <c r="L296" i="1"/>
  <c r="M296" i="1"/>
  <c r="N296" i="1"/>
  <c r="B297" i="1"/>
  <c r="C297" i="1"/>
  <c r="D297" i="1"/>
  <c r="E297" i="1"/>
  <c r="F297" i="1"/>
  <c r="G297" i="1"/>
  <c r="H297" i="1"/>
  <c r="I297" i="1"/>
  <c r="J297" i="1"/>
  <c r="Q297" i="1" s="1"/>
  <c r="K297" i="1"/>
  <c r="L297" i="1"/>
  <c r="M297" i="1"/>
  <c r="N297" i="1"/>
  <c r="B298" i="1"/>
  <c r="C298" i="1"/>
  <c r="D298" i="1"/>
  <c r="E298" i="1"/>
  <c r="F298" i="1"/>
  <c r="G298" i="1"/>
  <c r="H298" i="1"/>
  <c r="I298" i="1"/>
  <c r="J298" i="1"/>
  <c r="K298" i="1"/>
  <c r="L298" i="1"/>
  <c r="M298" i="1"/>
  <c r="N298" i="1"/>
  <c r="B299" i="1"/>
  <c r="C299" i="1"/>
  <c r="D299" i="1"/>
  <c r="E299" i="1"/>
  <c r="F299" i="1"/>
  <c r="G299" i="1"/>
  <c r="H299" i="1"/>
  <c r="I299" i="1"/>
  <c r="J299" i="1"/>
  <c r="Q299" i="1" s="1"/>
  <c r="K299" i="1"/>
  <c r="L299" i="1"/>
  <c r="M299" i="1"/>
  <c r="N299" i="1"/>
  <c r="B300" i="1"/>
  <c r="C300" i="1"/>
  <c r="D300" i="1"/>
  <c r="E300" i="1"/>
  <c r="F300" i="1"/>
  <c r="G300" i="1"/>
  <c r="H300" i="1"/>
  <c r="I300" i="1"/>
  <c r="J300" i="1"/>
  <c r="Q300" i="1" s="1"/>
  <c r="K300" i="1"/>
  <c r="L300" i="1"/>
  <c r="M300" i="1"/>
  <c r="N300" i="1"/>
  <c r="S290" i="1" l="1"/>
  <c r="S250" i="1"/>
  <c r="S240" i="1"/>
  <c r="T240" i="1" s="1"/>
  <c r="Q80" i="10"/>
  <c r="S80" i="10" s="1"/>
  <c r="Q32" i="10"/>
  <c r="Q28" i="10"/>
  <c r="S28" i="10" s="1"/>
  <c r="Q24" i="10"/>
  <c r="Q20" i="10"/>
  <c r="S20" i="10" s="1"/>
  <c r="Q16" i="10"/>
  <c r="Q12" i="10"/>
  <c r="S12" i="10" s="1"/>
  <c r="Q8" i="10"/>
  <c r="Q71" i="10"/>
  <c r="S71" i="10" s="1"/>
  <c r="Q35" i="10"/>
  <c r="Q42" i="10"/>
  <c r="S42" i="10" s="1"/>
  <c r="Q53" i="10"/>
  <c r="Q49" i="10"/>
  <c r="S49" i="10" s="1"/>
  <c r="Q45" i="10"/>
  <c r="Q41" i="10"/>
  <c r="Q37" i="10"/>
  <c r="S30" i="1"/>
  <c r="T30" i="1" s="1"/>
  <c r="Q292" i="10"/>
  <c r="S292" i="10" s="1"/>
  <c r="Q163" i="10"/>
  <c r="Q116" i="10"/>
  <c r="Q219" i="10"/>
  <c r="Q183" i="10"/>
  <c r="Q88" i="10"/>
  <c r="Q290" i="10"/>
  <c r="Q247" i="10"/>
  <c r="Q214" i="10"/>
  <c r="R66" i="10"/>
  <c r="R234" i="1"/>
  <c r="S298" i="1"/>
  <c r="T298" i="1" s="1"/>
  <c r="S294" i="1"/>
  <c r="T294" i="1" s="1"/>
  <c r="R12" i="10"/>
  <c r="Q249" i="10"/>
  <c r="Q179" i="10"/>
  <c r="Q84" i="10"/>
  <c r="R58" i="10"/>
  <c r="Q206" i="10"/>
  <c r="Q203" i="10"/>
  <c r="Q197" i="10"/>
  <c r="Q171" i="10"/>
  <c r="Q237" i="10"/>
  <c r="Q230" i="10"/>
  <c r="Q221" i="10"/>
  <c r="Q190" i="10"/>
  <c r="Q181" i="10"/>
  <c r="Q169" i="10"/>
  <c r="Q120" i="10"/>
  <c r="Q92" i="10"/>
  <c r="R68" i="10"/>
  <c r="Q286" i="10"/>
  <c r="Q201" i="10"/>
  <c r="Q177" i="10"/>
  <c r="Q161" i="10"/>
  <c r="Q107" i="10"/>
  <c r="R77" i="10"/>
  <c r="R63" i="10"/>
  <c r="R56" i="10"/>
  <c r="R42" i="10"/>
  <c r="Q300" i="10"/>
  <c r="Q245" i="10"/>
  <c r="R75" i="10"/>
  <c r="R70" i="10"/>
  <c r="R62" i="10"/>
  <c r="R59" i="10"/>
  <c r="R55" i="10"/>
  <c r="Q296" i="10"/>
  <c r="Q251" i="10"/>
  <c r="Q233" i="10"/>
  <c r="Q229" i="10"/>
  <c r="Q205" i="10"/>
  <c r="Q198" i="10"/>
  <c r="Q187" i="10"/>
  <c r="Q185" i="10"/>
  <c r="Q173" i="10"/>
  <c r="Q165" i="10"/>
  <c r="Q109" i="10"/>
  <c r="Q253" i="10"/>
  <c r="Q246" i="10"/>
  <c r="Q235" i="10"/>
  <c r="Q217" i="10"/>
  <c r="Q213" i="10"/>
  <c r="Q189" i="10"/>
  <c r="Q175" i="10"/>
  <c r="Q167" i="10"/>
  <c r="Q135" i="10"/>
  <c r="Q111" i="10"/>
  <c r="Q104" i="10"/>
  <c r="R69" i="10"/>
  <c r="Q119" i="10"/>
  <c r="Q103" i="10"/>
  <c r="R79" i="10"/>
  <c r="R67" i="10"/>
  <c r="Q241" i="10"/>
  <c r="Q225" i="10"/>
  <c r="Q209" i="10"/>
  <c r="Q193" i="10"/>
  <c r="Q139" i="10"/>
  <c r="Q136" i="10"/>
  <c r="Q115" i="10"/>
  <c r="Q99" i="10"/>
  <c r="Q95" i="10"/>
  <c r="S241" i="1"/>
  <c r="T241" i="1" s="1"/>
  <c r="S278" i="1"/>
  <c r="T278" i="1" s="1"/>
  <c r="S274" i="1"/>
  <c r="T274" i="1" s="1"/>
  <c r="S277" i="1"/>
  <c r="T277" i="1" s="1"/>
  <c r="S239" i="1"/>
  <c r="T239" i="1" s="1"/>
  <c r="S171" i="1"/>
  <c r="T171" i="1" s="1"/>
  <c r="R124" i="1"/>
  <c r="R120" i="1"/>
  <c r="R60" i="1"/>
  <c r="R29" i="1"/>
  <c r="S289" i="1"/>
  <c r="T289" i="1" s="1"/>
  <c r="S223" i="1"/>
  <c r="T223" i="1" s="1"/>
  <c r="S211" i="1"/>
  <c r="T211" i="1" s="1"/>
  <c r="S191" i="1"/>
  <c r="T191" i="1" s="1"/>
  <c r="S273" i="1"/>
  <c r="T273" i="1" s="1"/>
  <c r="S225" i="1"/>
  <c r="T225" i="1" s="1"/>
  <c r="S62" i="1"/>
  <c r="T62" i="1" s="1"/>
  <c r="S46" i="1"/>
  <c r="T46" i="1" s="1"/>
  <c r="S15" i="1"/>
  <c r="T15" i="1" s="1"/>
  <c r="S147" i="1"/>
  <c r="T147" i="1" s="1"/>
  <c r="S280" i="1"/>
  <c r="T280" i="1" s="1"/>
  <c r="S78" i="1"/>
  <c r="T78" i="1" s="1"/>
  <c r="S300" i="1"/>
  <c r="T300" i="1" s="1"/>
  <c r="R146" i="1"/>
  <c r="S262" i="1"/>
  <c r="T262" i="1" s="1"/>
  <c r="S258" i="1"/>
  <c r="T258" i="1" s="1"/>
  <c r="S243" i="1"/>
  <c r="T243" i="1" s="1"/>
  <c r="S179" i="1"/>
  <c r="T179" i="1" s="1"/>
  <c r="S175" i="1"/>
  <c r="T175" i="1" s="1"/>
  <c r="S160" i="1"/>
  <c r="T160" i="1" s="1"/>
  <c r="S152" i="1"/>
  <c r="T152" i="1" s="1"/>
  <c r="R19" i="1"/>
  <c r="S284" i="1"/>
  <c r="T284" i="1" s="1"/>
  <c r="S297" i="1"/>
  <c r="T297" i="1" s="1"/>
  <c r="R229" i="1"/>
  <c r="S219" i="1"/>
  <c r="T219" i="1" s="1"/>
  <c r="S215" i="1"/>
  <c r="T215" i="1" s="1"/>
  <c r="S208" i="1"/>
  <c r="T208" i="1" s="1"/>
  <c r="S163" i="1"/>
  <c r="T163" i="1" s="1"/>
  <c r="S159" i="1"/>
  <c r="T159" i="1" s="1"/>
  <c r="S151" i="1"/>
  <c r="T151" i="1" s="1"/>
  <c r="S296" i="1"/>
  <c r="T296" i="1" s="1"/>
  <c r="S292" i="1"/>
  <c r="T292" i="1" s="1"/>
  <c r="S264" i="1"/>
  <c r="T264" i="1" s="1"/>
  <c r="S260" i="1"/>
  <c r="T260" i="1" s="1"/>
  <c r="S256" i="1"/>
  <c r="T256" i="1" s="1"/>
  <c r="S252" i="1"/>
  <c r="T252" i="1" s="1"/>
  <c r="S270" i="1"/>
  <c r="T270" i="1" s="1"/>
  <c r="R267" i="1"/>
  <c r="S244" i="1"/>
  <c r="T244" i="1" s="1"/>
  <c r="S231" i="1"/>
  <c r="T231" i="1" s="1"/>
  <c r="S224" i="1"/>
  <c r="T224" i="1" s="1"/>
  <c r="S195" i="1"/>
  <c r="T195" i="1" s="1"/>
  <c r="S176" i="1"/>
  <c r="T176" i="1" s="1"/>
  <c r="R165" i="1"/>
  <c r="S157" i="1"/>
  <c r="T157" i="1" s="1"/>
  <c r="S285" i="1"/>
  <c r="T285" i="1" s="1"/>
  <c r="R281" i="1"/>
  <c r="S281" i="1"/>
  <c r="T281" i="1" s="1"/>
  <c r="S268" i="1"/>
  <c r="T268" i="1" s="1"/>
  <c r="R221" i="1"/>
  <c r="S209" i="1"/>
  <c r="T209" i="1" s="1"/>
  <c r="S205" i="1"/>
  <c r="T205" i="1" s="1"/>
  <c r="R202" i="1"/>
  <c r="R181" i="1"/>
  <c r="R178" i="1"/>
  <c r="S293" i="1"/>
  <c r="T293" i="1" s="1"/>
  <c r="R269" i="1"/>
  <c r="S266" i="1"/>
  <c r="T266" i="1" s="1"/>
  <c r="R263" i="1"/>
  <c r="R261" i="1"/>
  <c r="S248" i="1"/>
  <c r="T248" i="1" s="1"/>
  <c r="S237" i="1"/>
  <c r="T237" i="1" s="1"/>
  <c r="S228" i="1"/>
  <c r="T228" i="1" s="1"/>
  <c r="S207" i="1"/>
  <c r="T207" i="1" s="1"/>
  <c r="S187" i="1"/>
  <c r="T187" i="1" s="1"/>
  <c r="S183" i="1"/>
  <c r="T183" i="1" s="1"/>
  <c r="R174" i="1"/>
  <c r="S167" i="1"/>
  <c r="T167" i="1" s="1"/>
  <c r="S164" i="1"/>
  <c r="T164" i="1" s="1"/>
  <c r="R162" i="1"/>
  <c r="S156" i="1"/>
  <c r="T156" i="1" s="1"/>
  <c r="S143" i="1"/>
  <c r="T143" i="1" s="1"/>
  <c r="R136" i="1"/>
  <c r="S288" i="1"/>
  <c r="T288" i="1" s="1"/>
  <c r="S286" i="1"/>
  <c r="T286" i="1" s="1"/>
  <c r="S282" i="1"/>
  <c r="T282" i="1" s="1"/>
  <c r="S276" i="1"/>
  <c r="T276" i="1" s="1"/>
  <c r="S227" i="1"/>
  <c r="T227" i="1" s="1"/>
  <c r="R222" i="1"/>
  <c r="R213" i="1"/>
  <c r="S203" i="1"/>
  <c r="T203" i="1" s="1"/>
  <c r="S199" i="1"/>
  <c r="T199" i="1" s="1"/>
  <c r="S193" i="1"/>
  <c r="T193" i="1" s="1"/>
  <c r="R190" i="1"/>
  <c r="R186" i="1"/>
  <c r="S173" i="1"/>
  <c r="T173" i="1" s="1"/>
  <c r="R170" i="1"/>
  <c r="S149" i="1"/>
  <c r="T149" i="1" s="1"/>
  <c r="S217" i="1"/>
  <c r="T217" i="1" s="1"/>
  <c r="S188" i="1"/>
  <c r="T188" i="1" s="1"/>
  <c r="S168" i="1"/>
  <c r="T168" i="1" s="1"/>
  <c r="S196" i="1"/>
  <c r="T196" i="1" s="1"/>
  <c r="R76" i="1"/>
  <c r="R71" i="1"/>
  <c r="S144" i="1"/>
  <c r="T144" i="1" s="1"/>
  <c r="R273" i="1"/>
  <c r="R251" i="1"/>
  <c r="R237" i="1"/>
  <c r="S221" i="1"/>
  <c r="T221" i="1" s="1"/>
  <c r="S216" i="1"/>
  <c r="T216" i="1" s="1"/>
  <c r="R206" i="1"/>
  <c r="S185" i="1"/>
  <c r="T185" i="1" s="1"/>
  <c r="S165" i="1"/>
  <c r="T165" i="1" s="1"/>
  <c r="S236" i="1"/>
  <c r="T236" i="1" s="1"/>
  <c r="S233" i="1"/>
  <c r="T233" i="1" s="1"/>
  <c r="R218" i="1"/>
  <c r="S213" i="1"/>
  <c r="T213" i="1" s="1"/>
  <c r="R197" i="1"/>
  <c r="S184" i="1"/>
  <c r="T184" i="1" s="1"/>
  <c r="S181" i="1"/>
  <c r="T181" i="1" s="1"/>
  <c r="S155" i="1"/>
  <c r="T155" i="1" s="1"/>
  <c r="R69" i="1"/>
  <c r="R57" i="1"/>
  <c r="R297" i="1"/>
  <c r="R247" i="1"/>
  <c r="R242" i="1"/>
  <c r="S232" i="1"/>
  <c r="T232" i="1" s="1"/>
  <c r="R205" i="1"/>
  <c r="S197" i="1"/>
  <c r="T197" i="1" s="1"/>
  <c r="R189" i="1"/>
  <c r="S169" i="1"/>
  <c r="T169" i="1" s="1"/>
  <c r="R277" i="1"/>
  <c r="S254" i="1"/>
  <c r="T254" i="1" s="1"/>
  <c r="S177" i="1"/>
  <c r="T177" i="1" s="1"/>
  <c r="R56" i="1"/>
  <c r="R42" i="1"/>
  <c r="S212" i="1"/>
  <c r="T212" i="1" s="1"/>
  <c r="S272" i="1"/>
  <c r="T272" i="1" s="1"/>
  <c r="R92" i="1"/>
  <c r="S235" i="1"/>
  <c r="T235" i="1" s="1"/>
  <c r="R37" i="1"/>
  <c r="S180" i="1"/>
  <c r="T180" i="1" s="1"/>
  <c r="R106" i="1"/>
  <c r="S189" i="1"/>
  <c r="T189" i="1" s="1"/>
  <c r="S192" i="1"/>
  <c r="T192" i="1" s="1"/>
  <c r="S148" i="1"/>
  <c r="T148" i="1" s="1"/>
  <c r="R158" i="1"/>
  <c r="R156" i="1"/>
  <c r="R61" i="1"/>
  <c r="S7" i="1"/>
  <c r="T7" i="1" s="1"/>
  <c r="Q287" i="10"/>
  <c r="Q240" i="10"/>
  <c r="Q224" i="10"/>
  <c r="Q208" i="10"/>
  <c r="Q192" i="10"/>
  <c r="R82" i="10"/>
  <c r="S141" i="1"/>
  <c r="T141" i="1" s="1"/>
  <c r="S136" i="1"/>
  <c r="T136" i="1" s="1"/>
  <c r="R293" i="1"/>
  <c r="S127" i="1"/>
  <c r="T127" i="1" s="1"/>
  <c r="S125" i="1"/>
  <c r="T125" i="1" s="1"/>
  <c r="R265" i="1"/>
  <c r="R259" i="1"/>
  <c r="R255" i="1"/>
  <c r="S80" i="1"/>
  <c r="T80" i="1" s="1"/>
  <c r="S66" i="1"/>
  <c r="T66" i="1" s="1"/>
  <c r="S220" i="1"/>
  <c r="T220" i="1" s="1"/>
  <c r="S59" i="1"/>
  <c r="T59" i="1" s="1"/>
  <c r="S50" i="1"/>
  <c r="T50" i="1" s="1"/>
  <c r="S48" i="1"/>
  <c r="T48" i="1" s="1"/>
  <c r="S34" i="1"/>
  <c r="T34" i="1" s="1"/>
  <c r="S32" i="1"/>
  <c r="T32" i="1" s="1"/>
  <c r="S27" i="1"/>
  <c r="T27" i="1" s="1"/>
  <c r="S19" i="1"/>
  <c r="T19" i="1" s="1"/>
  <c r="R48" i="10"/>
  <c r="R298" i="10"/>
  <c r="R294" i="10"/>
  <c r="Q252" i="10"/>
  <c r="Q236" i="10"/>
  <c r="Q220" i="10"/>
  <c r="Q204" i="10"/>
  <c r="Q188" i="10"/>
  <c r="Q184" i="10"/>
  <c r="Q180" i="10"/>
  <c r="Q176" i="10"/>
  <c r="Q172" i="10"/>
  <c r="Q168" i="10"/>
  <c r="Q164" i="10"/>
  <c r="R90" i="10"/>
  <c r="R287" i="1"/>
  <c r="S83" i="1"/>
  <c r="T83" i="1" s="1"/>
  <c r="S72" i="1"/>
  <c r="T72" i="1" s="1"/>
  <c r="S68" i="1"/>
  <c r="T68" i="1" s="1"/>
  <c r="S56" i="1"/>
  <c r="T56" i="1" s="1"/>
  <c r="S52" i="1"/>
  <c r="T52" i="1" s="1"/>
  <c r="S201" i="1"/>
  <c r="T201" i="1" s="1"/>
  <c r="S40" i="1"/>
  <c r="T40" i="1" s="1"/>
  <c r="S36" i="1"/>
  <c r="T36" i="1" s="1"/>
  <c r="S23" i="1"/>
  <c r="T23" i="1" s="1"/>
  <c r="R173" i="1"/>
  <c r="S14" i="1"/>
  <c r="T14" i="1" s="1"/>
  <c r="R138" i="1"/>
  <c r="R91" i="1"/>
  <c r="R88" i="1"/>
  <c r="R75" i="1"/>
  <c r="R39" i="1"/>
  <c r="R33" i="1"/>
  <c r="R27" i="1"/>
  <c r="R11" i="1"/>
  <c r="R78" i="10"/>
  <c r="R76" i="10"/>
  <c r="R74" i="10"/>
  <c r="R72" i="10"/>
  <c r="R64" i="10"/>
  <c r="R61" i="10"/>
  <c r="R57" i="10"/>
  <c r="R54" i="10"/>
  <c r="R27" i="10"/>
  <c r="R23" i="10"/>
  <c r="R19" i="10"/>
  <c r="R15" i="10"/>
  <c r="R11" i="10"/>
  <c r="R7" i="10"/>
  <c r="Q299" i="10"/>
  <c r="Q295" i="10"/>
  <c r="S295" i="10" s="1"/>
  <c r="Q291" i="10"/>
  <c r="Q248" i="10"/>
  <c r="Q232" i="10"/>
  <c r="Q216" i="10"/>
  <c r="Q200" i="10"/>
  <c r="R86" i="10"/>
  <c r="S87" i="1"/>
  <c r="T87" i="1" s="1"/>
  <c r="S76" i="1"/>
  <c r="T76" i="1" s="1"/>
  <c r="S71" i="1"/>
  <c r="T71" i="1" s="1"/>
  <c r="S60" i="1"/>
  <c r="T60" i="1" s="1"/>
  <c r="S55" i="1"/>
  <c r="T55" i="1" s="1"/>
  <c r="R210" i="1"/>
  <c r="S44" i="1"/>
  <c r="T44" i="1" s="1"/>
  <c r="S200" i="1"/>
  <c r="T200" i="1" s="1"/>
  <c r="R194" i="1"/>
  <c r="S28" i="1"/>
  <c r="T28" i="1" s="1"/>
  <c r="S18" i="1"/>
  <c r="T18" i="1" s="1"/>
  <c r="S172" i="1"/>
  <c r="T172" i="1" s="1"/>
  <c r="S11" i="1"/>
  <c r="T11" i="1" s="1"/>
  <c r="R154" i="1"/>
  <c r="R152" i="1"/>
  <c r="R122" i="1"/>
  <c r="R108" i="1"/>
  <c r="R104" i="1"/>
  <c r="R87" i="1"/>
  <c r="R67" i="1"/>
  <c r="R59" i="1"/>
  <c r="R55" i="1"/>
  <c r="R50" i="1"/>
  <c r="R47" i="1"/>
  <c r="R38" i="1"/>
  <c r="R89" i="10"/>
  <c r="R85" i="10"/>
  <c r="R81" i="10"/>
  <c r="R60" i="10"/>
  <c r="R295" i="10"/>
  <c r="Q244" i="10"/>
  <c r="Q228" i="10"/>
  <c r="Q212" i="10"/>
  <c r="Q196" i="10"/>
  <c r="R292" i="10"/>
  <c r="R297" i="10"/>
  <c r="R293" i="10"/>
  <c r="R84" i="1"/>
  <c r="R80" i="1"/>
  <c r="R150" i="1"/>
  <c r="R291" i="1"/>
  <c r="R271" i="1"/>
  <c r="R144" i="1"/>
  <c r="R132" i="1"/>
  <c r="R299" i="1"/>
  <c r="R289" i="1"/>
  <c r="R285" i="1"/>
  <c r="R279" i="1"/>
  <c r="R160" i="1"/>
  <c r="R140" i="1"/>
  <c r="R112" i="1"/>
  <c r="R100" i="1"/>
  <c r="R96" i="1"/>
  <c r="R83" i="1"/>
  <c r="R79" i="1"/>
  <c r="R283" i="1"/>
  <c r="R128" i="1"/>
  <c r="R99" i="1"/>
  <c r="R95" i="1"/>
  <c r="R116" i="1"/>
  <c r="S107" i="1"/>
  <c r="T107" i="1" s="1"/>
  <c r="S105" i="1"/>
  <c r="T105" i="1" s="1"/>
  <c r="S96" i="1"/>
  <c r="T96" i="1" s="1"/>
  <c r="Q253" i="1"/>
  <c r="R253" i="1" s="1"/>
  <c r="S94" i="1"/>
  <c r="T94" i="1" s="1"/>
  <c r="T250" i="1"/>
  <c r="S91" i="1"/>
  <c r="T91" i="1" s="1"/>
  <c r="S245" i="1"/>
  <c r="T245" i="1" s="1"/>
  <c r="S86" i="1"/>
  <c r="T86" i="1" s="1"/>
  <c r="Q241" i="1"/>
  <c r="R241" i="1" s="1"/>
  <c r="S82" i="1"/>
  <c r="T82" i="1" s="1"/>
  <c r="S139" i="1"/>
  <c r="T139" i="1" s="1"/>
  <c r="S137" i="1"/>
  <c r="T137" i="1" s="1"/>
  <c r="S123" i="1"/>
  <c r="T123" i="1" s="1"/>
  <c r="S121" i="1"/>
  <c r="T121" i="1" s="1"/>
  <c r="R275" i="1"/>
  <c r="S103" i="1"/>
  <c r="T103" i="1" s="1"/>
  <c r="S92" i="1"/>
  <c r="T92" i="1" s="1"/>
  <c r="Q249" i="1"/>
  <c r="R249" i="1" s="1"/>
  <c r="S90" i="1"/>
  <c r="T90" i="1" s="1"/>
  <c r="S88" i="1"/>
  <c r="T88" i="1" s="1"/>
  <c r="S84" i="1"/>
  <c r="T84" i="1" s="1"/>
  <c r="S75" i="1"/>
  <c r="T75" i="1" s="1"/>
  <c r="S229" i="1"/>
  <c r="T229" i="1" s="1"/>
  <c r="S70" i="1"/>
  <c r="T70" i="1" s="1"/>
  <c r="S204" i="1"/>
  <c r="T204" i="1" s="1"/>
  <c r="S45" i="1"/>
  <c r="T45" i="1" s="1"/>
  <c r="S135" i="1"/>
  <c r="T135" i="1" s="1"/>
  <c r="S119" i="1"/>
  <c r="T119" i="1" s="1"/>
  <c r="S117" i="1"/>
  <c r="T117" i="1" s="1"/>
  <c r="S115" i="1"/>
  <c r="T115" i="1" s="1"/>
  <c r="S113" i="1"/>
  <c r="T113" i="1" s="1"/>
  <c r="S99" i="1"/>
  <c r="T99" i="1" s="1"/>
  <c r="Q238" i="1"/>
  <c r="R238" i="1" s="1"/>
  <c r="S238" i="1"/>
  <c r="T238" i="1" s="1"/>
  <c r="S79" i="1"/>
  <c r="T79" i="1" s="1"/>
  <c r="S140" i="1"/>
  <c r="T140" i="1" s="1"/>
  <c r="Q295" i="1"/>
  <c r="R295" i="1" s="1"/>
  <c r="S131" i="1"/>
  <c r="T131" i="1" s="1"/>
  <c r="S129" i="1"/>
  <c r="T129" i="1" s="1"/>
  <c r="S111" i="1"/>
  <c r="T111" i="1" s="1"/>
  <c r="S109" i="1"/>
  <c r="T109" i="1" s="1"/>
  <c r="Q266" i="1"/>
  <c r="R266" i="1" s="1"/>
  <c r="S100" i="1"/>
  <c r="T100" i="1" s="1"/>
  <c r="Q257" i="1"/>
  <c r="R257" i="1" s="1"/>
  <c r="S98" i="1"/>
  <c r="T98" i="1" s="1"/>
  <c r="S95" i="1"/>
  <c r="T95" i="1" s="1"/>
  <c r="Q250" i="1"/>
  <c r="R250" i="1" s="1"/>
  <c r="Q245" i="1"/>
  <c r="R245" i="1" s="1"/>
  <c r="Q226" i="1"/>
  <c r="R226" i="1" s="1"/>
  <c r="S67" i="1"/>
  <c r="T67" i="1" s="1"/>
  <c r="R73" i="1"/>
  <c r="R230" i="1"/>
  <c r="R214" i="1"/>
  <c r="R198" i="1"/>
  <c r="R182" i="1"/>
  <c r="R166" i="1"/>
  <c r="R148" i="1"/>
  <c r="S132" i="1"/>
  <c r="T132" i="1" s="1"/>
  <c r="R130" i="1"/>
  <c r="R114" i="1"/>
  <c r="R77" i="1"/>
  <c r="S74" i="1"/>
  <c r="T74" i="1" s="1"/>
  <c r="R72" i="1"/>
  <c r="S64" i="1"/>
  <c r="T64" i="1" s="1"/>
  <c r="R43" i="1"/>
  <c r="S41" i="1"/>
  <c r="T41" i="1" s="1"/>
  <c r="S26" i="1"/>
  <c r="T26" i="1" s="1"/>
  <c r="R22" i="1"/>
  <c r="S10" i="1"/>
  <c r="T10" i="1" s="1"/>
  <c r="S9" i="1"/>
  <c r="T9" i="1" s="1"/>
  <c r="R6" i="1"/>
  <c r="R126" i="1"/>
  <c r="R110" i="1"/>
  <c r="R66" i="1"/>
  <c r="R62" i="1"/>
  <c r="R53" i="1"/>
  <c r="S42" i="1"/>
  <c r="T42" i="1" s="1"/>
  <c r="R41" i="1"/>
  <c r="S22" i="1"/>
  <c r="T22" i="1" s="1"/>
  <c r="S21" i="1"/>
  <c r="T21" i="1" s="1"/>
  <c r="R18" i="1"/>
  <c r="R15" i="1"/>
  <c r="S6" i="1"/>
  <c r="T6" i="1" s="1"/>
  <c r="S133" i="1"/>
  <c r="T133" i="1" s="1"/>
  <c r="S65" i="1"/>
  <c r="T65" i="1" s="1"/>
  <c r="S58" i="1"/>
  <c r="T58" i="1" s="1"/>
  <c r="S54" i="1"/>
  <c r="T54" i="1" s="1"/>
  <c r="S37" i="1"/>
  <c r="T37" i="1" s="1"/>
  <c r="R32" i="1"/>
  <c r="S17" i="1"/>
  <c r="T17" i="1" s="1"/>
  <c r="R14" i="1"/>
  <c r="R246" i="1"/>
  <c r="R225" i="1"/>
  <c r="R209" i="1"/>
  <c r="R193" i="1"/>
  <c r="R177" i="1"/>
  <c r="R118" i="1"/>
  <c r="R102" i="1"/>
  <c r="Q64" i="1"/>
  <c r="R64" i="1" s="1"/>
  <c r="R45" i="1"/>
  <c r="S38" i="1"/>
  <c r="T38" i="1" s="1"/>
  <c r="R23" i="1"/>
  <c r="S13" i="1"/>
  <c r="T13" i="1" s="1"/>
  <c r="R10" i="1"/>
  <c r="Q9" i="1"/>
  <c r="R9" i="1" s="1"/>
  <c r="R7" i="1"/>
  <c r="Q282" i="10"/>
  <c r="Q278" i="10"/>
  <c r="Q274" i="10"/>
  <c r="Q270" i="10"/>
  <c r="Q266" i="10"/>
  <c r="Q262" i="10"/>
  <c r="Q258" i="10"/>
  <c r="Q254" i="10"/>
  <c r="R93" i="10"/>
  <c r="Q289" i="10"/>
  <c r="Q285" i="10"/>
  <c r="Q284" i="10"/>
  <c r="Q279" i="10"/>
  <c r="Q275" i="10"/>
  <c r="Q271" i="10"/>
  <c r="Q267" i="10"/>
  <c r="Q263" i="10"/>
  <c r="Q259" i="10"/>
  <c r="Q255" i="10"/>
  <c r="Q280" i="10"/>
  <c r="Q276" i="10"/>
  <c r="Q272" i="10"/>
  <c r="Q268" i="10"/>
  <c r="Q264" i="10"/>
  <c r="Q260" i="10"/>
  <c r="Q256" i="10"/>
  <c r="Q159" i="10"/>
  <c r="Q155" i="10"/>
  <c r="Q151" i="10"/>
  <c r="Q147" i="10"/>
  <c r="Q143" i="10"/>
  <c r="Q288" i="10"/>
  <c r="Q283" i="10"/>
  <c r="Q281" i="10"/>
  <c r="Q277" i="10"/>
  <c r="Q273" i="10"/>
  <c r="Q269" i="10"/>
  <c r="Q265" i="10"/>
  <c r="Q261" i="10"/>
  <c r="Q257" i="10"/>
  <c r="R250" i="10"/>
  <c r="R242" i="10"/>
  <c r="R239" i="10"/>
  <c r="R231" i="10"/>
  <c r="R227" i="10"/>
  <c r="R223" i="10"/>
  <c r="R215" i="10"/>
  <c r="R211" i="10"/>
  <c r="R207" i="10"/>
  <c r="Q157" i="10"/>
  <c r="Q153" i="10"/>
  <c r="Q149" i="10"/>
  <c r="Q145" i="10"/>
  <c r="Q141" i="10"/>
  <c r="R243" i="10"/>
  <c r="R238" i="10"/>
  <c r="R234" i="10"/>
  <c r="R226" i="10"/>
  <c r="R222" i="10"/>
  <c r="R218" i="10"/>
  <c r="R210" i="10"/>
  <c r="R202" i="10"/>
  <c r="R194" i="10"/>
  <c r="R186" i="10"/>
  <c r="R182" i="10"/>
  <c r="R178" i="10"/>
  <c r="Q131" i="10"/>
  <c r="R199" i="10"/>
  <c r="R195" i="10"/>
  <c r="R191" i="10"/>
  <c r="R174" i="10"/>
  <c r="R170" i="10"/>
  <c r="R166" i="10"/>
  <c r="R162" i="10"/>
  <c r="Q127" i="10"/>
  <c r="Q123" i="10"/>
  <c r="Q158" i="10"/>
  <c r="Q156" i="10"/>
  <c r="Q154" i="10"/>
  <c r="Q152" i="10"/>
  <c r="Q150" i="10"/>
  <c r="Q148" i="10"/>
  <c r="Q146" i="10"/>
  <c r="Q144" i="10"/>
  <c r="Q142" i="10"/>
  <c r="Q140" i="10"/>
  <c r="Q138" i="10"/>
  <c r="R101" i="10"/>
  <c r="Q160" i="10"/>
  <c r="Q137" i="10"/>
  <c r="Q132" i="10"/>
  <c r="Q128" i="10"/>
  <c r="Q124" i="10"/>
  <c r="Q134" i="10"/>
  <c r="Q133" i="10"/>
  <c r="Q129" i="10"/>
  <c r="Q125" i="10"/>
  <c r="R105" i="10"/>
  <c r="R97" i="10"/>
  <c r="Q130" i="10"/>
  <c r="Q126" i="10"/>
  <c r="Q122" i="10"/>
  <c r="R112" i="10"/>
  <c r="R108" i="10"/>
  <c r="R100" i="10"/>
  <c r="R96" i="10"/>
  <c r="R121" i="10"/>
  <c r="R117" i="10"/>
  <c r="R113" i="10"/>
  <c r="R118" i="10"/>
  <c r="R114" i="10"/>
  <c r="R110" i="10"/>
  <c r="R106" i="10"/>
  <c r="R102" i="10"/>
  <c r="R98" i="10"/>
  <c r="R94" i="10"/>
  <c r="R91" i="10"/>
  <c r="R87" i="10"/>
  <c r="R83" i="10"/>
  <c r="R43" i="10"/>
  <c r="R73" i="10"/>
  <c r="R65" i="10"/>
  <c r="R5" i="10"/>
  <c r="R52" i="10"/>
  <c r="R44" i="10"/>
  <c r="R13" i="10"/>
  <c r="R40" i="10"/>
  <c r="R36" i="10"/>
  <c r="R50" i="10"/>
  <c r="R46" i="10"/>
  <c r="R17" i="10"/>
  <c r="R9" i="10"/>
  <c r="R51" i="10"/>
  <c r="R47" i="10"/>
  <c r="R38" i="10"/>
  <c r="R34" i="10"/>
  <c r="R28" i="10"/>
  <c r="R33" i="10"/>
  <c r="R29" i="10"/>
  <c r="R25" i="10"/>
  <c r="R21" i="10"/>
  <c r="R39" i="10"/>
  <c r="R30" i="10"/>
  <c r="R26" i="10"/>
  <c r="R22" i="10"/>
  <c r="R31" i="10"/>
  <c r="R18" i="10"/>
  <c r="R14" i="10"/>
  <c r="R10" i="10"/>
  <c r="R6" i="10"/>
  <c r="S214" i="1"/>
  <c r="T214" i="1" s="1"/>
  <c r="R94" i="1"/>
  <c r="R5" i="1"/>
  <c r="T290" i="1"/>
  <c r="R272" i="1"/>
  <c r="S269" i="1"/>
  <c r="T269" i="1" s="1"/>
  <c r="R268" i="1"/>
  <c r="S265" i="1"/>
  <c r="T265" i="1" s="1"/>
  <c r="R264" i="1"/>
  <c r="S261" i="1"/>
  <c r="T261" i="1" s="1"/>
  <c r="R260" i="1"/>
  <c r="S257" i="1"/>
  <c r="T257" i="1" s="1"/>
  <c r="R256" i="1"/>
  <c r="S253" i="1"/>
  <c r="T253" i="1" s="1"/>
  <c r="R252" i="1"/>
  <c r="S249" i="1"/>
  <c r="T249" i="1" s="1"/>
  <c r="R248" i="1"/>
  <c r="S242" i="1"/>
  <c r="T242" i="1" s="1"/>
  <c r="Q232" i="1"/>
  <c r="R232" i="1" s="1"/>
  <c r="S226" i="1"/>
  <c r="T226" i="1" s="1"/>
  <c r="Q216" i="1"/>
  <c r="R216" i="1" s="1"/>
  <c r="S210" i="1"/>
  <c r="T210" i="1" s="1"/>
  <c r="Q200" i="1"/>
  <c r="R200" i="1" s="1"/>
  <c r="S194" i="1"/>
  <c r="T194" i="1" s="1"/>
  <c r="Q184" i="1"/>
  <c r="R184" i="1" s="1"/>
  <c r="Q168" i="1"/>
  <c r="R168" i="1" s="1"/>
  <c r="R117" i="1"/>
  <c r="Q236" i="1"/>
  <c r="R236" i="1" s="1"/>
  <c r="Q220" i="1"/>
  <c r="R220" i="1" s="1"/>
  <c r="Q145" i="1"/>
  <c r="R145" i="1" s="1"/>
  <c r="S145" i="1"/>
  <c r="T145" i="1" s="1"/>
  <c r="R142" i="1"/>
  <c r="R300" i="1"/>
  <c r="R292" i="1"/>
  <c r="R284" i="1"/>
  <c r="R276" i="1"/>
  <c r="Q244" i="1"/>
  <c r="R244" i="1" s="1"/>
  <c r="Q228" i="1"/>
  <c r="R228" i="1" s="1"/>
  <c r="S222" i="1"/>
  <c r="T222" i="1" s="1"/>
  <c r="Q212" i="1"/>
  <c r="R212" i="1" s="1"/>
  <c r="S206" i="1"/>
  <c r="T206" i="1" s="1"/>
  <c r="Q196" i="1"/>
  <c r="R196" i="1" s="1"/>
  <c r="S190" i="1"/>
  <c r="T190" i="1" s="1"/>
  <c r="Q180" i="1"/>
  <c r="R180" i="1" s="1"/>
  <c r="S174" i="1"/>
  <c r="T174" i="1" s="1"/>
  <c r="Q164" i="1"/>
  <c r="R164" i="1" s="1"/>
  <c r="R86" i="1"/>
  <c r="S246" i="1"/>
  <c r="T246" i="1" s="1"/>
  <c r="S230" i="1"/>
  <c r="T230" i="1" s="1"/>
  <c r="Q204" i="1"/>
  <c r="R204" i="1" s="1"/>
  <c r="S198" i="1"/>
  <c r="T198" i="1" s="1"/>
  <c r="Q188" i="1"/>
  <c r="R188" i="1" s="1"/>
  <c r="S182" i="1"/>
  <c r="T182" i="1" s="1"/>
  <c r="Q172" i="1"/>
  <c r="R172" i="1" s="1"/>
  <c r="S166" i="1"/>
  <c r="T166" i="1" s="1"/>
  <c r="R159" i="1"/>
  <c r="R296" i="1"/>
  <c r="R288" i="1"/>
  <c r="R280" i="1"/>
  <c r="Q153" i="1"/>
  <c r="R153" i="1" s="1"/>
  <c r="S153" i="1"/>
  <c r="T153" i="1" s="1"/>
  <c r="R134" i="1"/>
  <c r="S299" i="1"/>
  <c r="T299" i="1" s="1"/>
  <c r="Q298" i="1"/>
  <c r="R298" i="1" s="1"/>
  <c r="S295" i="1"/>
  <c r="T295" i="1" s="1"/>
  <c r="Q294" i="1"/>
  <c r="R294" i="1" s="1"/>
  <c r="S291" i="1"/>
  <c r="T291" i="1" s="1"/>
  <c r="Q290" i="1"/>
  <c r="R290" i="1" s="1"/>
  <c r="S287" i="1"/>
  <c r="T287" i="1" s="1"/>
  <c r="Q286" i="1"/>
  <c r="R286" i="1" s="1"/>
  <c r="S283" i="1"/>
  <c r="T283" i="1" s="1"/>
  <c r="Q282" i="1"/>
  <c r="R282" i="1" s="1"/>
  <c r="S279" i="1"/>
  <c r="T279" i="1" s="1"/>
  <c r="Q278" i="1"/>
  <c r="R278" i="1" s="1"/>
  <c r="S275" i="1"/>
  <c r="T275" i="1" s="1"/>
  <c r="Q274" i="1"/>
  <c r="R274" i="1" s="1"/>
  <c r="S271" i="1"/>
  <c r="T271" i="1" s="1"/>
  <c r="R270" i="1"/>
  <c r="S267" i="1"/>
  <c r="T267" i="1" s="1"/>
  <c r="S263" i="1"/>
  <c r="T263" i="1" s="1"/>
  <c r="R262" i="1"/>
  <c r="S259" i="1"/>
  <c r="T259" i="1" s="1"/>
  <c r="R258" i="1"/>
  <c r="S255" i="1"/>
  <c r="T255" i="1" s="1"/>
  <c r="R254" i="1"/>
  <c r="S251" i="1"/>
  <c r="T251" i="1" s="1"/>
  <c r="S247" i="1"/>
  <c r="T247" i="1" s="1"/>
  <c r="Q240" i="1"/>
  <c r="R240" i="1" s="1"/>
  <c r="S234" i="1"/>
  <c r="T234" i="1" s="1"/>
  <c r="Q233" i="1"/>
  <c r="R233" i="1" s="1"/>
  <c r="Q224" i="1"/>
  <c r="R224" i="1" s="1"/>
  <c r="S218" i="1"/>
  <c r="T218" i="1" s="1"/>
  <c r="Q217" i="1"/>
  <c r="R217" i="1" s="1"/>
  <c r="Q208" i="1"/>
  <c r="R208" i="1" s="1"/>
  <c r="S202" i="1"/>
  <c r="T202" i="1" s="1"/>
  <c r="Q201" i="1"/>
  <c r="R201" i="1" s="1"/>
  <c r="Q192" i="1"/>
  <c r="R192" i="1" s="1"/>
  <c r="S186" i="1"/>
  <c r="T186" i="1" s="1"/>
  <c r="Q185" i="1"/>
  <c r="R185" i="1" s="1"/>
  <c r="Q176" i="1"/>
  <c r="R176" i="1" s="1"/>
  <c r="S170" i="1"/>
  <c r="T170" i="1" s="1"/>
  <c r="Q169" i="1"/>
  <c r="R169" i="1" s="1"/>
  <c r="Q161" i="1"/>
  <c r="R161" i="1" s="1"/>
  <c r="S161" i="1"/>
  <c r="T161" i="1" s="1"/>
  <c r="R151" i="1"/>
  <c r="R125" i="1"/>
  <c r="R109" i="1"/>
  <c r="R243" i="1"/>
  <c r="R239" i="1"/>
  <c r="R235" i="1"/>
  <c r="R231" i="1"/>
  <c r="R227" i="1"/>
  <c r="R223" i="1"/>
  <c r="R219" i="1"/>
  <c r="R215" i="1"/>
  <c r="R211" i="1"/>
  <c r="R207" i="1"/>
  <c r="R203" i="1"/>
  <c r="R199" i="1"/>
  <c r="R195" i="1"/>
  <c r="R191" i="1"/>
  <c r="R187" i="1"/>
  <c r="R183" i="1"/>
  <c r="R179" i="1"/>
  <c r="R175" i="1"/>
  <c r="R171" i="1"/>
  <c r="R167" i="1"/>
  <c r="R155" i="1"/>
  <c r="Q149" i="1"/>
  <c r="R149" i="1" s="1"/>
  <c r="R147" i="1"/>
  <c r="Q137" i="1"/>
  <c r="R137" i="1" s="1"/>
  <c r="R129" i="1"/>
  <c r="R113" i="1"/>
  <c r="R97" i="1"/>
  <c r="R89" i="1"/>
  <c r="R81" i="1"/>
  <c r="R90" i="1"/>
  <c r="R82" i="1"/>
  <c r="R98" i="1"/>
  <c r="R163" i="1"/>
  <c r="Q157" i="1"/>
  <c r="R157" i="1" s="1"/>
  <c r="R121" i="1"/>
  <c r="R105" i="1"/>
  <c r="R101" i="1"/>
  <c r="R93" i="1"/>
  <c r="R85" i="1"/>
  <c r="Q133" i="1"/>
  <c r="R133" i="1" s="1"/>
  <c r="S126" i="1"/>
  <c r="T126" i="1" s="1"/>
  <c r="S118" i="1"/>
  <c r="T118" i="1" s="1"/>
  <c r="S110" i="1"/>
  <c r="T110" i="1" s="1"/>
  <c r="S102" i="1"/>
  <c r="T102" i="1" s="1"/>
  <c r="R78" i="1"/>
  <c r="R74" i="1"/>
  <c r="R68" i="1"/>
  <c r="S162" i="1"/>
  <c r="T162" i="1" s="1"/>
  <c r="S158" i="1"/>
  <c r="T158" i="1" s="1"/>
  <c r="S154" i="1"/>
  <c r="T154" i="1" s="1"/>
  <c r="S150" i="1"/>
  <c r="T150" i="1" s="1"/>
  <c r="Q141" i="1"/>
  <c r="R141" i="1" s="1"/>
  <c r="S130" i="1"/>
  <c r="T130" i="1" s="1"/>
  <c r="S122" i="1"/>
  <c r="T122" i="1" s="1"/>
  <c r="S114" i="1"/>
  <c r="T114" i="1" s="1"/>
  <c r="S106" i="1"/>
  <c r="T106" i="1" s="1"/>
  <c r="R143" i="1"/>
  <c r="R139" i="1"/>
  <c r="R135" i="1"/>
  <c r="R131" i="1"/>
  <c r="S128" i="1"/>
  <c r="T128" i="1" s="1"/>
  <c r="R127" i="1"/>
  <c r="S124" i="1"/>
  <c r="T124" i="1" s="1"/>
  <c r="R123" i="1"/>
  <c r="S120" i="1"/>
  <c r="T120" i="1" s="1"/>
  <c r="R119" i="1"/>
  <c r="S116" i="1"/>
  <c r="T116" i="1" s="1"/>
  <c r="R115" i="1"/>
  <c r="S112" i="1"/>
  <c r="T112" i="1" s="1"/>
  <c r="R111" i="1"/>
  <c r="S108" i="1"/>
  <c r="T108" i="1" s="1"/>
  <c r="R107" i="1"/>
  <c r="S104" i="1"/>
  <c r="T104" i="1" s="1"/>
  <c r="R103" i="1"/>
  <c r="R17" i="1"/>
  <c r="S142" i="1"/>
  <c r="T142" i="1" s="1"/>
  <c r="S138" i="1"/>
  <c r="T138" i="1" s="1"/>
  <c r="S134" i="1"/>
  <c r="T134" i="1" s="1"/>
  <c r="R70" i="1"/>
  <c r="Q49" i="1"/>
  <c r="R49" i="1" s="1"/>
  <c r="S49" i="1"/>
  <c r="T49" i="1" s="1"/>
  <c r="Q24" i="1"/>
  <c r="R24" i="1" s="1"/>
  <c r="S24" i="1"/>
  <c r="T24" i="1" s="1"/>
  <c r="S101" i="1"/>
  <c r="T101" i="1" s="1"/>
  <c r="S97" i="1"/>
  <c r="T97" i="1" s="1"/>
  <c r="S93" i="1"/>
  <c r="T93" i="1" s="1"/>
  <c r="S89" i="1"/>
  <c r="T89" i="1" s="1"/>
  <c r="S85" i="1"/>
  <c r="T85" i="1" s="1"/>
  <c r="S81" i="1"/>
  <c r="T81" i="1" s="1"/>
  <c r="S77" i="1"/>
  <c r="T77" i="1" s="1"/>
  <c r="S73" i="1"/>
  <c r="T73" i="1" s="1"/>
  <c r="S69" i="1"/>
  <c r="T69" i="1" s="1"/>
  <c r="R48" i="1"/>
  <c r="Q63" i="1"/>
  <c r="R63" i="1" s="1"/>
  <c r="S63" i="1"/>
  <c r="T63" i="1" s="1"/>
  <c r="Q51" i="1"/>
  <c r="R51" i="1" s="1"/>
  <c r="S51" i="1"/>
  <c r="T51" i="1" s="1"/>
  <c r="R65" i="1"/>
  <c r="R46" i="1"/>
  <c r="Q35" i="1"/>
  <c r="R35" i="1" s="1"/>
  <c r="S35" i="1"/>
  <c r="T35" i="1" s="1"/>
  <c r="S47" i="1"/>
  <c r="T47" i="1" s="1"/>
  <c r="R44" i="1"/>
  <c r="R34" i="1"/>
  <c r="R13" i="1"/>
  <c r="R58" i="1"/>
  <c r="R54" i="1"/>
  <c r="Q52" i="1"/>
  <c r="R52" i="1" s="1"/>
  <c r="S43" i="1"/>
  <c r="T43" i="1" s="1"/>
  <c r="R40" i="1"/>
  <c r="S61" i="1"/>
  <c r="T61" i="1" s="1"/>
  <c r="S57" i="1"/>
  <c r="T57" i="1" s="1"/>
  <c r="S53" i="1"/>
  <c r="T53" i="1" s="1"/>
  <c r="S39" i="1"/>
  <c r="T39" i="1" s="1"/>
  <c r="R36" i="1"/>
  <c r="Q31" i="1"/>
  <c r="R31" i="1" s="1"/>
  <c r="S31" i="1"/>
  <c r="T31" i="1" s="1"/>
  <c r="R21" i="1"/>
  <c r="S33" i="1"/>
  <c r="T33" i="1" s="1"/>
  <c r="R25" i="1"/>
  <c r="S29" i="1"/>
  <c r="T29" i="1" s="1"/>
  <c r="R30" i="1"/>
  <c r="Q28" i="1"/>
  <c r="R28" i="1" s="1"/>
  <c r="R26" i="1"/>
  <c r="Q20" i="1"/>
  <c r="R20" i="1" s="1"/>
  <c r="S20" i="1"/>
  <c r="T20" i="1" s="1"/>
  <c r="Q12" i="1"/>
  <c r="R12" i="1" s="1"/>
  <c r="S12" i="1"/>
  <c r="T12" i="1" s="1"/>
  <c r="S25" i="1"/>
  <c r="T25" i="1" s="1"/>
  <c r="Q16" i="1"/>
  <c r="R16" i="1" s="1"/>
  <c r="S16" i="1"/>
  <c r="T16" i="1" s="1"/>
  <c r="Q8" i="1"/>
  <c r="R8" i="1" s="1"/>
  <c r="S8" i="1"/>
  <c r="T8" i="1" s="1"/>
  <c r="A12" i="11"/>
  <c r="A11" i="11"/>
  <c r="A10" i="11"/>
  <c r="A15" i="11"/>
  <c r="A9" i="11"/>
  <c r="A13" i="11"/>
  <c r="A14" i="11"/>
  <c r="R20" i="10" l="1"/>
  <c r="R71" i="10"/>
  <c r="R80" i="10"/>
  <c r="R122" i="10"/>
  <c r="S122" i="10"/>
  <c r="R134" i="10"/>
  <c r="S134" i="10"/>
  <c r="R137" i="10"/>
  <c r="S137" i="10"/>
  <c r="R140" i="10"/>
  <c r="S140" i="10"/>
  <c r="R148" i="10"/>
  <c r="S148" i="10"/>
  <c r="R156" i="10"/>
  <c r="S156" i="10"/>
  <c r="R141" i="10"/>
  <c r="S141" i="10"/>
  <c r="R157" i="10"/>
  <c r="S157" i="10"/>
  <c r="R265" i="10"/>
  <c r="S265" i="10"/>
  <c r="R281" i="10"/>
  <c r="S281" i="10"/>
  <c r="R147" i="10"/>
  <c r="S147" i="10"/>
  <c r="R256" i="10"/>
  <c r="S256" i="10"/>
  <c r="R272" i="10"/>
  <c r="S272" i="10"/>
  <c r="R259" i="10"/>
  <c r="S259" i="10"/>
  <c r="R275" i="10"/>
  <c r="S275" i="10"/>
  <c r="R289" i="10"/>
  <c r="S289" i="10"/>
  <c r="R262" i="10"/>
  <c r="S262" i="10"/>
  <c r="R278" i="10"/>
  <c r="S278" i="10"/>
  <c r="R212" i="10"/>
  <c r="S212" i="10"/>
  <c r="R232" i="10"/>
  <c r="S232" i="10"/>
  <c r="R299" i="10"/>
  <c r="S299" i="10"/>
  <c r="R164" i="10"/>
  <c r="S164" i="10"/>
  <c r="R180" i="10"/>
  <c r="S180" i="10"/>
  <c r="R220" i="10"/>
  <c r="S220" i="10"/>
  <c r="R240" i="10"/>
  <c r="S240" i="10"/>
  <c r="R136" i="10"/>
  <c r="S136" i="10"/>
  <c r="R225" i="10"/>
  <c r="S225" i="10"/>
  <c r="R103" i="10"/>
  <c r="S103" i="10"/>
  <c r="R111" i="10"/>
  <c r="S111" i="10"/>
  <c r="R189" i="10"/>
  <c r="S189" i="10"/>
  <c r="R246" i="10"/>
  <c r="S246" i="10"/>
  <c r="R173" i="10"/>
  <c r="S173" i="10"/>
  <c r="R205" i="10"/>
  <c r="S205" i="10"/>
  <c r="R296" i="10"/>
  <c r="S296" i="10"/>
  <c r="R177" i="10"/>
  <c r="S177" i="10"/>
  <c r="R181" i="10"/>
  <c r="S181" i="10"/>
  <c r="R237" i="10"/>
  <c r="S237" i="10"/>
  <c r="R206" i="10"/>
  <c r="S206" i="10"/>
  <c r="R249" i="10"/>
  <c r="S249" i="10"/>
  <c r="R290" i="10"/>
  <c r="S290" i="10"/>
  <c r="R219" i="10"/>
  <c r="S219" i="10"/>
  <c r="R49" i="10"/>
  <c r="R116" i="10"/>
  <c r="S116" i="10"/>
  <c r="R37" i="10"/>
  <c r="S37" i="10"/>
  <c r="R53" i="10"/>
  <c r="S53" i="10"/>
  <c r="R8" i="10"/>
  <c r="S8" i="10"/>
  <c r="R24" i="10"/>
  <c r="S24" i="10"/>
  <c r="R126" i="10"/>
  <c r="S126" i="10"/>
  <c r="R124" i="10"/>
  <c r="S124" i="10"/>
  <c r="R142" i="10"/>
  <c r="S142" i="10"/>
  <c r="R145" i="10"/>
  <c r="S145" i="10"/>
  <c r="R269" i="10"/>
  <c r="S269" i="10"/>
  <c r="R283" i="10"/>
  <c r="S283" i="10"/>
  <c r="R260" i="10"/>
  <c r="S260" i="10"/>
  <c r="R279" i="10"/>
  <c r="S279" i="10"/>
  <c r="R228" i="10"/>
  <c r="S228" i="10"/>
  <c r="R248" i="10"/>
  <c r="S248" i="10"/>
  <c r="R168" i="10"/>
  <c r="S168" i="10"/>
  <c r="R192" i="10"/>
  <c r="S192" i="10"/>
  <c r="R130" i="10"/>
  <c r="S130" i="10"/>
  <c r="R129" i="10"/>
  <c r="S129" i="10"/>
  <c r="R128" i="10"/>
  <c r="S128" i="10"/>
  <c r="R144" i="10"/>
  <c r="S144" i="10"/>
  <c r="R152" i="10"/>
  <c r="S152" i="10"/>
  <c r="R123" i="10"/>
  <c r="S123" i="10"/>
  <c r="R149" i="10"/>
  <c r="S149" i="10"/>
  <c r="R257" i="10"/>
  <c r="S257" i="10"/>
  <c r="R273" i="10"/>
  <c r="S273" i="10"/>
  <c r="R288" i="10"/>
  <c r="S288" i="10"/>
  <c r="R155" i="10"/>
  <c r="S155" i="10"/>
  <c r="R264" i="10"/>
  <c r="S264" i="10"/>
  <c r="R280" i="10"/>
  <c r="S280" i="10"/>
  <c r="R267" i="10"/>
  <c r="S267" i="10"/>
  <c r="R284" i="10"/>
  <c r="S284" i="10"/>
  <c r="R254" i="10"/>
  <c r="S254" i="10"/>
  <c r="R270" i="10"/>
  <c r="S270" i="10"/>
  <c r="R244" i="10"/>
  <c r="S244" i="10"/>
  <c r="R200" i="10"/>
  <c r="S200" i="10"/>
  <c r="R291" i="10"/>
  <c r="S291" i="10"/>
  <c r="R172" i="10"/>
  <c r="S172" i="10"/>
  <c r="R188" i="10"/>
  <c r="S188" i="10"/>
  <c r="R252" i="10"/>
  <c r="S252" i="10"/>
  <c r="R208" i="10"/>
  <c r="S208" i="10"/>
  <c r="R99" i="10"/>
  <c r="S99" i="10"/>
  <c r="R193" i="10"/>
  <c r="S193" i="10"/>
  <c r="R167" i="10"/>
  <c r="S167" i="10"/>
  <c r="R217" i="10"/>
  <c r="S217" i="10"/>
  <c r="R109" i="10"/>
  <c r="S109" i="10"/>
  <c r="R187" i="10"/>
  <c r="S187" i="10"/>
  <c r="R233" i="10"/>
  <c r="S233" i="10"/>
  <c r="R245" i="10"/>
  <c r="S245" i="10"/>
  <c r="R107" i="10"/>
  <c r="S107" i="10"/>
  <c r="R286" i="10"/>
  <c r="S286" i="10"/>
  <c r="R120" i="10"/>
  <c r="S120" i="10"/>
  <c r="R221" i="10"/>
  <c r="S221" i="10"/>
  <c r="R197" i="10"/>
  <c r="S197" i="10"/>
  <c r="R84" i="10"/>
  <c r="S84" i="10"/>
  <c r="R214" i="10"/>
  <c r="S214" i="10"/>
  <c r="R88" i="10"/>
  <c r="S88" i="10"/>
  <c r="R163" i="10"/>
  <c r="S163" i="10"/>
  <c r="R41" i="10"/>
  <c r="S41" i="10"/>
  <c r="R125" i="10"/>
  <c r="S125" i="10"/>
  <c r="R160" i="10"/>
  <c r="S160" i="10"/>
  <c r="R150" i="10"/>
  <c r="S150" i="10"/>
  <c r="R158" i="10"/>
  <c r="S158" i="10"/>
  <c r="R151" i="10"/>
  <c r="S151" i="10"/>
  <c r="R276" i="10"/>
  <c r="S276" i="10"/>
  <c r="R263" i="10"/>
  <c r="S263" i="10"/>
  <c r="R266" i="10"/>
  <c r="S266" i="10"/>
  <c r="R282" i="10"/>
  <c r="S282" i="10"/>
  <c r="R184" i="10"/>
  <c r="S184" i="10"/>
  <c r="R236" i="10"/>
  <c r="S236" i="10"/>
  <c r="R287" i="10"/>
  <c r="S287" i="10"/>
  <c r="R95" i="10"/>
  <c r="S95" i="10"/>
  <c r="R139" i="10"/>
  <c r="S139" i="10"/>
  <c r="R241" i="10"/>
  <c r="S241" i="10"/>
  <c r="R119" i="10"/>
  <c r="S119" i="10"/>
  <c r="R135" i="10"/>
  <c r="S135" i="10"/>
  <c r="R213" i="10"/>
  <c r="S213" i="10"/>
  <c r="R253" i="10"/>
  <c r="S253" i="10"/>
  <c r="R185" i="10"/>
  <c r="S185" i="10"/>
  <c r="R229" i="10"/>
  <c r="S229" i="10"/>
  <c r="R201" i="10"/>
  <c r="S201" i="10"/>
  <c r="R92" i="10"/>
  <c r="S92" i="10"/>
  <c r="R190" i="10"/>
  <c r="S190" i="10"/>
  <c r="R171" i="10"/>
  <c r="S171" i="10"/>
  <c r="R133" i="10"/>
  <c r="S133" i="10"/>
  <c r="R132" i="10"/>
  <c r="S132" i="10"/>
  <c r="R138" i="10"/>
  <c r="S138" i="10"/>
  <c r="R146" i="10"/>
  <c r="S146" i="10"/>
  <c r="R154" i="10"/>
  <c r="S154" i="10"/>
  <c r="R127" i="10"/>
  <c r="S127" i="10"/>
  <c r="R131" i="10"/>
  <c r="S131" i="10"/>
  <c r="R153" i="10"/>
  <c r="S153" i="10"/>
  <c r="R261" i="10"/>
  <c r="S261" i="10"/>
  <c r="R277" i="10"/>
  <c r="S277" i="10"/>
  <c r="R143" i="10"/>
  <c r="S143" i="10"/>
  <c r="R159" i="10"/>
  <c r="S159" i="10"/>
  <c r="R268" i="10"/>
  <c r="S268" i="10"/>
  <c r="R255" i="10"/>
  <c r="S255" i="10"/>
  <c r="R271" i="10"/>
  <c r="S271" i="10"/>
  <c r="R285" i="10"/>
  <c r="S285" i="10"/>
  <c r="R258" i="10"/>
  <c r="S258" i="10"/>
  <c r="R274" i="10"/>
  <c r="S274" i="10"/>
  <c r="R196" i="10"/>
  <c r="S196" i="10"/>
  <c r="R216" i="10"/>
  <c r="S216" i="10"/>
  <c r="R176" i="10"/>
  <c r="S176" i="10"/>
  <c r="R204" i="10"/>
  <c r="S204" i="10"/>
  <c r="R224" i="10"/>
  <c r="S224" i="10"/>
  <c r="R115" i="10"/>
  <c r="S115" i="10"/>
  <c r="R209" i="10"/>
  <c r="S209" i="10"/>
  <c r="R104" i="10"/>
  <c r="S104" i="10"/>
  <c r="R175" i="10"/>
  <c r="S175" i="10"/>
  <c r="R235" i="10"/>
  <c r="S235" i="10"/>
  <c r="R165" i="10"/>
  <c r="S165" i="10"/>
  <c r="R198" i="10"/>
  <c r="S198" i="10"/>
  <c r="R251" i="10"/>
  <c r="S251" i="10"/>
  <c r="R300" i="10"/>
  <c r="S300" i="10"/>
  <c r="R161" i="10"/>
  <c r="S161" i="10"/>
  <c r="R169" i="10"/>
  <c r="S169" i="10"/>
  <c r="R230" i="10"/>
  <c r="S230" i="10"/>
  <c r="R203" i="10"/>
  <c r="S203" i="10"/>
  <c r="R179" i="10"/>
  <c r="S179" i="10"/>
  <c r="R247" i="10"/>
  <c r="S247" i="10"/>
  <c r="R183" i="10"/>
  <c r="S183" i="10"/>
  <c r="R45" i="10"/>
  <c r="S45" i="10"/>
  <c r="R35" i="10"/>
  <c r="S35" i="10"/>
  <c r="R16" i="10"/>
  <c r="S16" i="10"/>
  <c r="R32" i="10"/>
  <c r="S32" i="10"/>
  <c r="N4" i="10"/>
  <c r="M4" i="10"/>
  <c r="L4" i="10"/>
  <c r="K4" i="10"/>
  <c r="J4" i="10"/>
  <c r="H4" i="10"/>
  <c r="G4" i="10"/>
  <c r="F4" i="10"/>
  <c r="E4" i="10"/>
  <c r="D4" i="10"/>
  <c r="C4" i="10"/>
  <c r="B4" i="10"/>
  <c r="Q4" i="10" l="1"/>
  <c r="L4" i="1"/>
  <c r="K4" i="1"/>
  <c r="R4" i="10" l="1"/>
  <c r="O299" i="10" s="1"/>
  <c r="S4" i="10"/>
  <c r="T292" i="10"/>
  <c r="O103" i="10"/>
  <c r="T116" i="10"/>
  <c r="O130" i="10"/>
  <c r="O124" i="10"/>
  <c r="T136" i="10"/>
  <c r="T148" i="10"/>
  <c r="O192" i="10"/>
  <c r="T162" i="10"/>
  <c r="T163" i="10"/>
  <c r="O186" i="10"/>
  <c r="O194" i="10"/>
  <c r="T202" i="10"/>
  <c r="T238" i="10"/>
  <c r="T201" i="10"/>
  <c r="T245" i="10"/>
  <c r="O268" i="10"/>
  <c r="T287" i="10"/>
  <c r="O118" i="10"/>
  <c r="T158" i="10"/>
  <c r="O180" i="10"/>
  <c r="O179" i="10"/>
  <c r="O195" i="10"/>
  <c r="O204" i="10"/>
  <c r="T253" i="10"/>
  <c r="T153" i="10"/>
  <c r="O189" i="10"/>
  <c r="T215" i="10"/>
  <c r="T231" i="10"/>
  <c r="O246" i="10"/>
  <c r="T224" i="10"/>
  <c r="O241" i="10"/>
  <c r="T257" i="10"/>
  <c r="T273" i="10"/>
  <c r="T288" i="10"/>
  <c r="T155" i="10"/>
  <c r="T259" i="10"/>
  <c r="T275" i="10"/>
  <c r="T225" i="10"/>
  <c r="T266" i="10"/>
  <c r="T282" i="10"/>
  <c r="T286" i="10"/>
  <c r="O106" i="10"/>
  <c r="O100" i="10"/>
  <c r="T120" i="10"/>
  <c r="T101" i="10"/>
  <c r="O115" i="10"/>
  <c r="T154" i="10"/>
  <c r="O188" i="10"/>
  <c r="T127" i="10"/>
  <c r="T138" i="10"/>
  <c r="O247" i="10"/>
  <c r="T141" i="10"/>
  <c r="T157" i="10"/>
  <c r="O197" i="10"/>
  <c r="T219" i="10"/>
  <c r="T235" i="10"/>
  <c r="T220" i="10"/>
  <c r="T236" i="10"/>
  <c r="T164" i="10"/>
  <c r="T261" i="10"/>
  <c r="T277" i="10"/>
  <c r="T143" i="10"/>
  <c r="T159" i="10"/>
  <c r="O255" i="10"/>
  <c r="O271" i="10"/>
  <c r="O285" i="10"/>
  <c r="O254" i="10"/>
  <c r="O270" i="10"/>
  <c r="O296" i="10"/>
  <c r="T102" i="10"/>
  <c r="T96" i="10"/>
  <c r="O112" i="10"/>
  <c r="T105" i="10"/>
  <c r="T99" i="10"/>
  <c r="O121" i="10"/>
  <c r="T125" i="10"/>
  <c r="T128" i="10"/>
  <c r="T160" i="10"/>
  <c r="T152" i="10"/>
  <c r="T169" i="10"/>
  <c r="O184" i="10"/>
  <c r="T166" i="10"/>
  <c r="O206" i="10"/>
  <c r="T298" i="10"/>
  <c r="O294" i="10"/>
  <c r="T103" i="10"/>
  <c r="O116" i="10"/>
  <c r="T130" i="10"/>
  <c r="T129" i="10"/>
  <c r="T124" i="10"/>
  <c r="O140" i="10"/>
  <c r="O156" i="10"/>
  <c r="O173" i="10"/>
  <c r="T196" i="10"/>
  <c r="O170" i="10"/>
  <c r="O171" i="10"/>
  <c r="T182" i="10"/>
  <c r="T190" i="10"/>
  <c r="T198" i="10"/>
  <c r="O214" i="10"/>
  <c r="O230" i="10"/>
  <c r="O201" i="10"/>
  <c r="O245" i="10"/>
  <c r="T237" i="10"/>
  <c r="T268" i="10"/>
  <c r="T291" i="10"/>
  <c r="O150" i="10"/>
  <c r="O139" i="10"/>
  <c r="O109" i="10"/>
  <c r="T183" i="10"/>
  <c r="T191" i="10"/>
  <c r="T199" i="10"/>
  <c r="O131" i="10"/>
  <c r="O145" i="10"/>
  <c r="O168" i="10"/>
  <c r="O203" i="10"/>
  <c r="O223" i="10"/>
  <c r="O239" i="10"/>
  <c r="O216" i="10"/>
  <c r="O232" i="10"/>
  <c r="T240" i="10"/>
  <c r="O265" i="10"/>
  <c r="O281" i="10"/>
  <c r="O147" i="10"/>
  <c r="O213" i="10"/>
  <c r="O267" i="10"/>
  <c r="O284" i="10"/>
  <c r="O258" i="10"/>
  <c r="O274" i="10"/>
  <c r="T297" i="10"/>
  <c r="O291" i="10"/>
  <c r="T106" i="10"/>
  <c r="T100" i="10"/>
  <c r="O120" i="10"/>
  <c r="T119" i="10"/>
  <c r="O146" i="10"/>
  <c r="O123" i="10"/>
  <c r="T200" i="10"/>
  <c r="T208" i="10"/>
  <c r="T243" i="10"/>
  <c r="O251" i="10"/>
  <c r="O149" i="10"/>
  <c r="T181" i="10"/>
  <c r="O211" i="10"/>
  <c r="O227" i="10"/>
  <c r="O212" i="10"/>
  <c r="O228" i="10"/>
  <c r="T249" i="10"/>
  <c r="T248" i="10"/>
  <c r="O269" i="10"/>
  <c r="O283" i="10"/>
  <c r="O151" i="10"/>
  <c r="T135" i="10"/>
  <c r="O293" i="10"/>
  <c r="O95" i="10"/>
  <c r="T113" i="10"/>
  <c r="O122" i="10"/>
  <c r="O97" i="10"/>
  <c r="O134" i="10"/>
  <c r="O132" i="10"/>
  <c r="T140" i="10"/>
  <c r="T156" i="10"/>
  <c r="T173" i="10"/>
  <c r="O196" i="10"/>
  <c r="T170" i="10"/>
  <c r="T171" i="10"/>
  <c r="O182" i="10"/>
  <c r="O190" i="10"/>
  <c r="T295" i="10"/>
  <c r="T95" i="10"/>
  <c r="O113" i="10"/>
  <c r="T122" i="10"/>
  <c r="T97" i="10"/>
  <c r="T134" i="10"/>
  <c r="T132" i="10"/>
  <c r="O148" i="10"/>
  <c r="O165" i="10"/>
  <c r="T192" i="10"/>
  <c r="O162" i="10"/>
  <c r="O163" i="10"/>
  <c r="T178" i="10"/>
  <c r="T186" i="10"/>
  <c r="T194" i="10"/>
  <c r="O202" i="10"/>
  <c r="O222" i="10"/>
  <c r="O238" i="10"/>
  <c r="O185" i="10"/>
  <c r="O250" i="10"/>
  <c r="T205" i="10"/>
  <c r="T260" i="10"/>
  <c r="T276" i="10"/>
  <c r="T217" i="10"/>
  <c r="O292" i="10"/>
  <c r="T118" i="10"/>
  <c r="O142" i="10"/>
  <c r="O158" i="10"/>
  <c r="T180" i="10"/>
  <c r="T179" i="10"/>
  <c r="T187" i="10"/>
  <c r="T195" i="10"/>
  <c r="T204" i="10"/>
  <c r="O253" i="10"/>
  <c r="O153" i="10"/>
  <c r="T189" i="10"/>
  <c r="O215" i="10"/>
  <c r="O231" i="10"/>
  <c r="T246" i="10"/>
  <c r="O224" i="10"/>
  <c r="T241" i="10"/>
  <c r="O257" i="10"/>
  <c r="O273" i="10"/>
  <c r="O288" i="10"/>
  <c r="O155" i="10"/>
  <c r="O259" i="10"/>
  <c r="O275" i="10"/>
  <c r="O225" i="10"/>
  <c r="O266" i="10"/>
  <c r="O282" i="10"/>
  <c r="T300" i="10"/>
  <c r="T98" i="10"/>
  <c r="O117" i="10"/>
  <c r="T108" i="10"/>
  <c r="O101" i="10"/>
  <c r="T115" i="10"/>
  <c r="O154" i="10"/>
  <c r="T188" i="10"/>
  <c r="O127" i="10"/>
  <c r="O138" i="10"/>
  <c r="T247" i="10"/>
  <c r="O141" i="10"/>
  <c r="O157" i="10"/>
  <c r="T197" i="10"/>
  <c r="O219" i="10"/>
  <c r="O235" i="10"/>
  <c r="O220" i="10"/>
  <c r="O236" i="10"/>
  <c r="O164" i="10"/>
  <c r="O261" i="10"/>
  <c r="O277" i="10"/>
  <c r="O143" i="10"/>
  <c r="O159" i="10"/>
  <c r="O198" i="10"/>
  <c r="T250" i="10"/>
  <c r="O276" i="10"/>
  <c r="O136" i="10"/>
  <c r="O183" i="10"/>
  <c r="T145" i="10"/>
  <c r="T239" i="10"/>
  <c r="T265" i="10"/>
  <c r="T267" i="10"/>
  <c r="O290" i="10"/>
  <c r="T123" i="10"/>
  <c r="T251" i="10"/>
  <c r="T227" i="10"/>
  <c r="O248" i="10"/>
  <c r="O229" i="10"/>
  <c r="T255" i="10"/>
  <c r="O279" i="10"/>
  <c r="T209" i="10"/>
  <c r="T270" i="10"/>
  <c r="T94" i="10"/>
  <c r="O96" i="10"/>
  <c r="O105" i="10"/>
  <c r="T114" i="10"/>
  <c r="T107" i="10"/>
  <c r="O125" i="10"/>
  <c r="O137" i="10"/>
  <c r="T144" i="10"/>
  <c r="O169" i="10"/>
  <c r="T111" i="10"/>
  <c r="T174" i="10"/>
  <c r="T167" i="10"/>
  <c r="T210" i="10"/>
  <c r="T226" i="10"/>
  <c r="O193" i="10"/>
  <c r="O242" i="10"/>
  <c r="T244" i="10"/>
  <c r="T256" i="10"/>
  <c r="T272" i="10"/>
  <c r="T172" i="10"/>
  <c r="O93" i="10"/>
  <c r="T293" i="10"/>
  <c r="O286" i="10"/>
  <c r="O135" i="10"/>
  <c r="O244" i="10"/>
  <c r="O221" i="10"/>
  <c r="O280" i="10"/>
  <c r="T299" i="10"/>
  <c r="O144" i="10"/>
  <c r="O210" i="10"/>
  <c r="T193" i="10"/>
  <c r="T242" i="10"/>
  <c r="T252" i="10"/>
  <c r="O256" i="10"/>
  <c r="T214" i="10"/>
  <c r="O205" i="10"/>
  <c r="O217" i="10"/>
  <c r="T150" i="10"/>
  <c r="O191" i="10"/>
  <c r="T168" i="10"/>
  <c r="T216" i="10"/>
  <c r="T281" i="10"/>
  <c r="T284" i="10"/>
  <c r="O98" i="10"/>
  <c r="O200" i="10"/>
  <c r="T149" i="10"/>
  <c r="T212" i="10"/>
  <c r="T269" i="10"/>
  <c r="T229" i="10"/>
  <c r="O263" i="10"/>
  <c r="T279" i="10"/>
  <c r="T254" i="10"/>
  <c r="O278" i="10"/>
  <c r="O102" i="10"/>
  <c r="O104" i="10"/>
  <c r="O114" i="10"/>
  <c r="T121" i="10"/>
  <c r="O133" i="10"/>
  <c r="T137" i="10"/>
  <c r="O152" i="10"/>
  <c r="O177" i="10"/>
  <c r="O111" i="10"/>
  <c r="T206" i="10"/>
  <c r="O175" i="10"/>
  <c r="O218" i="10"/>
  <c r="O234" i="10"/>
  <c r="O176" i="10"/>
  <c r="O207" i="10"/>
  <c r="O264" i="10"/>
  <c r="T93" i="10"/>
  <c r="O297" i="10"/>
  <c r="T161" i="10"/>
  <c r="T184" i="10"/>
  <c r="O174" i="10"/>
  <c r="T230" i="10"/>
  <c r="T290" i="10"/>
  <c r="T139" i="10"/>
  <c r="O199" i="10"/>
  <c r="T203" i="10"/>
  <c r="T232" i="10"/>
  <c r="T147" i="10"/>
  <c r="T258" i="10"/>
  <c r="T117" i="10"/>
  <c r="O119" i="10"/>
  <c r="O208" i="10"/>
  <c r="O181" i="10"/>
  <c r="T228" i="10"/>
  <c r="T283" i="10"/>
  <c r="T263" i="10"/>
  <c r="T285" i="10"/>
  <c r="O262" i="10"/>
  <c r="T278" i="10"/>
  <c r="T110" i="10"/>
  <c r="T104" i="10"/>
  <c r="O99" i="10"/>
  <c r="O126" i="10"/>
  <c r="T133" i="10"/>
  <c r="O160" i="10"/>
  <c r="O161" i="10"/>
  <c r="T177" i="10"/>
  <c r="O166" i="10"/>
  <c r="T175" i="10"/>
  <c r="T218" i="10"/>
  <c r="T234" i="10"/>
  <c r="T176" i="10"/>
  <c r="T207" i="10"/>
  <c r="O252" i="10"/>
  <c r="T221" i="10"/>
  <c r="T264" i="10"/>
  <c r="T280" i="10"/>
  <c r="O289" i="10"/>
  <c r="O233" i="10"/>
  <c r="T296" i="10"/>
  <c r="T294" i="10"/>
  <c r="T185" i="10"/>
  <c r="O260" i="10"/>
  <c r="T109" i="10"/>
  <c r="T131" i="10"/>
  <c r="T223" i="10"/>
  <c r="O240" i="10"/>
  <c r="T151" i="10"/>
  <c r="T271" i="10"/>
  <c r="O209" i="10"/>
  <c r="T112" i="10"/>
  <c r="O107" i="10"/>
  <c r="O272" i="10"/>
  <c r="O295" i="10"/>
  <c r="T213" i="10"/>
  <c r="O287" i="10"/>
  <c r="T274" i="10"/>
  <c r="O108" i="10"/>
  <c r="T146" i="10"/>
  <c r="O243" i="10"/>
  <c r="T211" i="10"/>
  <c r="O249" i="10"/>
  <c r="T262" i="10"/>
  <c r="O94" i="10"/>
  <c r="O110" i="10"/>
  <c r="T126" i="10"/>
  <c r="O128" i="10"/>
  <c r="O167" i="10"/>
  <c r="O226" i="10"/>
  <c r="O172" i="10"/>
  <c r="T289" i="10"/>
  <c r="O298" i="10"/>
  <c r="T233" i="10"/>
  <c r="O300" i="10"/>
  <c r="O71" i="10"/>
  <c r="O64" i="10"/>
  <c r="T14" i="10"/>
  <c r="T19" i="10"/>
  <c r="O39" i="10"/>
  <c r="T46" i="10"/>
  <c r="O63" i="10"/>
  <c r="T23" i="10"/>
  <c r="T31" i="10"/>
  <c r="O41" i="10"/>
  <c r="T21" i="10"/>
  <c r="T29" i="10"/>
  <c r="T20" i="10"/>
  <c r="O9" i="10"/>
  <c r="T49" i="10"/>
  <c r="O48" i="10"/>
  <c r="O44" i="10"/>
  <c r="T78" i="10"/>
  <c r="T85" i="10"/>
  <c r="T77" i="10"/>
  <c r="O43" i="10"/>
  <c r="T90" i="10"/>
  <c r="O74" i="10"/>
  <c r="O80" i="10"/>
  <c r="O18" i="10"/>
  <c r="O15" i="10"/>
  <c r="T24" i="10"/>
  <c r="T51" i="10"/>
  <c r="O36" i="10"/>
  <c r="O70" i="10"/>
  <c r="O55" i="10"/>
  <c r="O87" i="10"/>
  <c r="O73" i="10"/>
  <c r="O60" i="10"/>
  <c r="T80" i="10"/>
  <c r="O77" i="10"/>
  <c r="O30" i="10"/>
  <c r="T8" i="10"/>
  <c r="O28" i="10"/>
  <c r="O47" i="10"/>
  <c r="O62" i="10"/>
  <c r="T66" i="10"/>
  <c r="T86" i="10"/>
  <c r="O76" i="10"/>
  <c r="O75" i="10"/>
  <c r="O40" i="10"/>
  <c r="T57" i="10"/>
  <c r="O88" i="10"/>
  <c r="O90" i="10"/>
  <c r="O32" i="10"/>
  <c r="T27" i="10"/>
  <c r="T22" i="10"/>
  <c r="O12" i="10"/>
  <c r="O34" i="10"/>
  <c r="T81" i="10"/>
  <c r="T89" i="10"/>
  <c r="T62" i="10"/>
  <c r="O65" i="10"/>
  <c r="O92" i="10"/>
  <c r="O7" i="10"/>
  <c r="O17" i="10"/>
  <c r="O67" i="10"/>
  <c r="T76" i="10"/>
  <c r="O61" i="10"/>
  <c r="O66" i="10"/>
  <c r="T37" i="10"/>
  <c r="T42" i="10"/>
  <c r="O58" i="10"/>
  <c r="O14" i="10"/>
  <c r="T39" i="10"/>
  <c r="T43" i="10"/>
  <c r="O50" i="10"/>
  <c r="O27" i="10"/>
  <c r="T12" i="10"/>
  <c r="O25" i="10"/>
  <c r="O53" i="10"/>
  <c r="O91" i="10"/>
  <c r="O6" i="10"/>
  <c r="O11" i="10"/>
  <c r="T26" i="10"/>
  <c r="T32" i="10"/>
  <c r="O46" i="10"/>
  <c r="T74" i="10"/>
  <c r="O23" i="10"/>
  <c r="O31" i="10"/>
  <c r="T41" i="10"/>
  <c r="O21" i="10"/>
  <c r="O29" i="10"/>
  <c r="O20" i="10"/>
  <c r="T9" i="10"/>
  <c r="O49" i="10"/>
  <c r="O13" i="10"/>
  <c r="O56" i="10"/>
  <c r="T79" i="10"/>
  <c r="T87" i="10"/>
  <c r="T56" i="10"/>
  <c r="T65" i="10"/>
  <c r="O82" i="10"/>
  <c r="T68" i="10"/>
  <c r="O85" i="10"/>
  <c r="T18" i="10"/>
  <c r="T15" i="10"/>
  <c r="O24" i="10"/>
  <c r="O51" i="10"/>
  <c r="T36" i="10"/>
  <c r="T52" i="10"/>
  <c r="T58" i="10"/>
  <c r="O72" i="10"/>
  <c r="O84" i="10"/>
  <c r="O59" i="10"/>
  <c r="T88" i="10"/>
  <c r="T84" i="10"/>
  <c r="O37" i="10"/>
  <c r="O16" i="10"/>
  <c r="O42" i="10"/>
  <c r="O54" i="10"/>
  <c r="T61" i="10"/>
  <c r="O86" i="10"/>
  <c r="T6" i="10"/>
  <c r="T11" i="10"/>
  <c r="O26" i="10"/>
  <c r="T50" i="10"/>
  <c r="O78" i="10"/>
  <c r="T25" i="10"/>
  <c r="O33" i="10"/>
  <c r="T45" i="10"/>
  <c r="T53" i="10"/>
  <c r="T13" i="10"/>
  <c r="O5" i="10"/>
  <c r="T64" i="10"/>
  <c r="O10" i="10"/>
  <c r="T35" i="10"/>
  <c r="O38" i="10"/>
  <c r="O52" i="10"/>
  <c r="O69" i="10"/>
  <c r="T92" i="10"/>
  <c r="T16" i="10"/>
  <c r="T40" i="10"/>
  <c r="T67" i="10"/>
  <c r="T55" i="10"/>
  <c r="T59" i="10"/>
  <c r="O68" i="10"/>
  <c r="O19" i="10"/>
  <c r="O83" i="10"/>
  <c r="O22" i="10"/>
  <c r="T33" i="10"/>
  <c r="T34" i="10"/>
  <c r="O45" i="10"/>
  <c r="T44" i="10"/>
  <c r="T5" i="10"/>
  <c r="T83" i="10"/>
  <c r="T91" i="10"/>
  <c r="T70" i="10"/>
  <c r="T82" i="10"/>
  <c r="T63" i="10"/>
  <c r="T71" i="10"/>
  <c r="T38" i="10"/>
  <c r="T75" i="10"/>
  <c r="O8" i="10"/>
  <c r="T72" i="10"/>
  <c r="O57" i="10"/>
  <c r="T48" i="10"/>
  <c r="T73" i="10"/>
  <c r="T30" i="10"/>
  <c r="O79" i="10"/>
  <c r="T10" i="10"/>
  <c r="T17" i="10"/>
  <c r="O89" i="10"/>
  <c r="T54" i="10"/>
  <c r="T28" i="10"/>
  <c r="T69" i="10"/>
  <c r="T7" i="10"/>
  <c r="O81" i="10"/>
  <c r="T47" i="10"/>
  <c r="T60" i="10"/>
  <c r="O35" i="10"/>
  <c r="T4" i="10"/>
  <c r="W4" i="10" s="1"/>
  <c r="O4" i="10"/>
  <c r="D4" i="1"/>
  <c r="C4" i="1"/>
  <c r="O187" i="10" l="1"/>
  <c r="T142" i="10"/>
  <c r="O237" i="10"/>
  <c r="T222" i="10"/>
  <c r="O178" i="10"/>
  <c r="T165" i="10"/>
  <c r="O129" i="10"/>
  <c r="Y126" i="10"/>
  <c r="U126" i="10"/>
  <c r="V126" i="10"/>
  <c r="W126" i="10"/>
  <c r="X126" i="10"/>
  <c r="W223" i="10"/>
  <c r="V223" i="10"/>
  <c r="U223" i="10"/>
  <c r="Y223" i="10"/>
  <c r="X223" i="10"/>
  <c r="U185" i="10"/>
  <c r="X185" i="10"/>
  <c r="W185" i="10"/>
  <c r="V185" i="10"/>
  <c r="Y185" i="10"/>
  <c r="W218" i="10"/>
  <c r="V218" i="10"/>
  <c r="U218" i="10"/>
  <c r="Y218" i="10"/>
  <c r="X218" i="10"/>
  <c r="X228" i="10"/>
  <c r="W228" i="10"/>
  <c r="V228" i="10"/>
  <c r="U228" i="10"/>
  <c r="Y228" i="10"/>
  <c r="U117" i="10"/>
  <c r="V117" i="10"/>
  <c r="X117" i="10"/>
  <c r="W117" i="10"/>
  <c r="Y117" i="10"/>
  <c r="V203" i="10"/>
  <c r="X203" i="10"/>
  <c r="Y203" i="10"/>
  <c r="W203" i="10"/>
  <c r="U203" i="10"/>
  <c r="Y230" i="10"/>
  <c r="V230" i="10"/>
  <c r="X230" i="10"/>
  <c r="W230" i="10"/>
  <c r="U230" i="10"/>
  <c r="W206" i="10"/>
  <c r="X206" i="10"/>
  <c r="U206" i="10"/>
  <c r="Y206" i="10"/>
  <c r="V206" i="10"/>
  <c r="W137" i="10"/>
  <c r="Y137" i="10"/>
  <c r="X137" i="10"/>
  <c r="V137" i="10"/>
  <c r="U137" i="10"/>
  <c r="U279" i="10"/>
  <c r="X279" i="10"/>
  <c r="V279" i="10"/>
  <c r="W279" i="10"/>
  <c r="Y279" i="10"/>
  <c r="Y212" i="10"/>
  <c r="X212" i="10"/>
  <c r="V212" i="10"/>
  <c r="W212" i="10"/>
  <c r="U212" i="10"/>
  <c r="V284" i="10"/>
  <c r="W284" i="10"/>
  <c r="X284" i="10"/>
  <c r="U284" i="10"/>
  <c r="Y284" i="10"/>
  <c r="U214" i="10"/>
  <c r="V214" i="10"/>
  <c r="Y214" i="10"/>
  <c r="X214" i="10"/>
  <c r="W214" i="10"/>
  <c r="W193" i="10"/>
  <c r="X193" i="10"/>
  <c r="U193" i="10"/>
  <c r="V193" i="10"/>
  <c r="Y193" i="10"/>
  <c r="W272" i="10"/>
  <c r="Y272" i="10"/>
  <c r="U272" i="10"/>
  <c r="X272" i="10"/>
  <c r="V272" i="10"/>
  <c r="X174" i="10"/>
  <c r="U174" i="10"/>
  <c r="W174" i="10"/>
  <c r="Y174" i="10"/>
  <c r="V174" i="10"/>
  <c r="U209" i="10"/>
  <c r="V209" i="10"/>
  <c r="W209" i="10"/>
  <c r="Y209" i="10"/>
  <c r="X209" i="10"/>
  <c r="X145" i="10"/>
  <c r="W145" i="10"/>
  <c r="V145" i="10"/>
  <c r="Y145" i="10"/>
  <c r="U145" i="10"/>
  <c r="W250" i="10"/>
  <c r="X250" i="10"/>
  <c r="U250" i="10"/>
  <c r="V250" i="10"/>
  <c r="Y250" i="10"/>
  <c r="X300" i="10"/>
  <c r="W300" i="10"/>
  <c r="V300" i="10"/>
  <c r="U300" i="10"/>
  <c r="Y300" i="10"/>
  <c r="W246" i="10"/>
  <c r="V246" i="10"/>
  <c r="X246" i="10"/>
  <c r="Y246" i="10"/>
  <c r="U246" i="10"/>
  <c r="W187" i="10"/>
  <c r="U187" i="10"/>
  <c r="X187" i="10"/>
  <c r="Y187" i="10"/>
  <c r="V187" i="10"/>
  <c r="Y276" i="10"/>
  <c r="W276" i="10"/>
  <c r="V276" i="10"/>
  <c r="U276" i="10"/>
  <c r="X276" i="10"/>
  <c r="U194" i="10"/>
  <c r="V194" i="10"/>
  <c r="Y194" i="10"/>
  <c r="W194" i="10"/>
  <c r="X194" i="10"/>
  <c r="W132" i="10"/>
  <c r="V132" i="10"/>
  <c r="X132" i="10"/>
  <c r="U132" i="10"/>
  <c r="Y132" i="10"/>
  <c r="Y173" i="10"/>
  <c r="U173" i="10"/>
  <c r="X173" i="10"/>
  <c r="W173" i="10"/>
  <c r="V173" i="10"/>
  <c r="U181" i="10"/>
  <c r="Y181" i="10"/>
  <c r="W181" i="10"/>
  <c r="V181" i="10"/>
  <c r="X181" i="10"/>
  <c r="X208" i="10"/>
  <c r="Y208" i="10"/>
  <c r="V208" i="10"/>
  <c r="U208" i="10"/>
  <c r="W208" i="10"/>
  <c r="Y119" i="10"/>
  <c r="X119" i="10"/>
  <c r="U119" i="10"/>
  <c r="V119" i="10"/>
  <c r="W119" i="10"/>
  <c r="X191" i="10"/>
  <c r="V191" i="10"/>
  <c r="Y191" i="10"/>
  <c r="W191" i="10"/>
  <c r="U191" i="10"/>
  <c r="U198" i="10"/>
  <c r="W198" i="10"/>
  <c r="V198" i="10"/>
  <c r="X198" i="10"/>
  <c r="Y198" i="10"/>
  <c r="V152" i="10"/>
  <c r="X152" i="10"/>
  <c r="W152" i="10"/>
  <c r="U152" i="10"/>
  <c r="Y152" i="10"/>
  <c r="V96" i="10"/>
  <c r="W96" i="10"/>
  <c r="X96" i="10"/>
  <c r="U96" i="10"/>
  <c r="Y96" i="10"/>
  <c r="Y159" i="10"/>
  <c r="W159" i="10"/>
  <c r="X159" i="10"/>
  <c r="U159" i="10"/>
  <c r="V159" i="10"/>
  <c r="Y164" i="10"/>
  <c r="U164" i="10"/>
  <c r="W164" i="10"/>
  <c r="V164" i="10"/>
  <c r="X164" i="10"/>
  <c r="W219" i="10"/>
  <c r="V219" i="10"/>
  <c r="X219" i="10"/>
  <c r="U219" i="10"/>
  <c r="Y219" i="10"/>
  <c r="V154" i="10"/>
  <c r="W154" i="10"/>
  <c r="X154" i="10"/>
  <c r="U154" i="10"/>
  <c r="Y154" i="10"/>
  <c r="W266" i="10"/>
  <c r="Y266" i="10"/>
  <c r="X266" i="10"/>
  <c r="V266" i="10"/>
  <c r="U266" i="10"/>
  <c r="W155" i="10"/>
  <c r="U155" i="10"/>
  <c r="Y155" i="10"/>
  <c r="X155" i="10"/>
  <c r="V155" i="10"/>
  <c r="U215" i="10"/>
  <c r="W215" i="10"/>
  <c r="V215" i="10"/>
  <c r="Y215" i="10"/>
  <c r="X215" i="10"/>
  <c r="U287" i="10"/>
  <c r="X287" i="10"/>
  <c r="Y287" i="10"/>
  <c r="W287" i="10"/>
  <c r="V287" i="10"/>
  <c r="Y201" i="10"/>
  <c r="X201" i="10"/>
  <c r="W201" i="10"/>
  <c r="V201" i="10"/>
  <c r="U201" i="10"/>
  <c r="V162" i="10"/>
  <c r="W162" i="10"/>
  <c r="X162" i="10"/>
  <c r="U162" i="10"/>
  <c r="Y162" i="10"/>
  <c r="U136" i="10"/>
  <c r="V136" i="10"/>
  <c r="W136" i="10"/>
  <c r="X136" i="10"/>
  <c r="Y136" i="10"/>
  <c r="Y116" i="10"/>
  <c r="W116" i="10"/>
  <c r="V116" i="10"/>
  <c r="U116" i="10"/>
  <c r="X116" i="10"/>
  <c r="V233" i="10"/>
  <c r="W233" i="10"/>
  <c r="X233" i="10"/>
  <c r="Y233" i="10"/>
  <c r="U233" i="10"/>
  <c r="W211" i="10"/>
  <c r="V211" i="10"/>
  <c r="U211" i="10"/>
  <c r="Y211" i="10"/>
  <c r="X211" i="10"/>
  <c r="U274" i="10"/>
  <c r="Y274" i="10"/>
  <c r="W274" i="10"/>
  <c r="V274" i="10"/>
  <c r="X274" i="10"/>
  <c r="Y271" i="10"/>
  <c r="X271" i="10"/>
  <c r="U271" i="10"/>
  <c r="V271" i="10"/>
  <c r="W271" i="10"/>
  <c r="U131" i="10"/>
  <c r="X131" i="10"/>
  <c r="Y131" i="10"/>
  <c r="W131" i="10"/>
  <c r="V131" i="10"/>
  <c r="Y294" i="10"/>
  <c r="V294" i="10"/>
  <c r="W294" i="10"/>
  <c r="U294" i="10"/>
  <c r="X294" i="10"/>
  <c r="Y280" i="10"/>
  <c r="U280" i="10"/>
  <c r="W280" i="10"/>
  <c r="X280" i="10"/>
  <c r="V280" i="10"/>
  <c r="X207" i="10"/>
  <c r="V207" i="10"/>
  <c r="Y207" i="10"/>
  <c r="U207" i="10"/>
  <c r="W207" i="10"/>
  <c r="V175" i="10"/>
  <c r="W175" i="10"/>
  <c r="X175" i="10"/>
  <c r="U175" i="10"/>
  <c r="Y175" i="10"/>
  <c r="U104" i="10"/>
  <c r="Y104" i="10"/>
  <c r="W104" i="10"/>
  <c r="V104" i="10"/>
  <c r="X104" i="10"/>
  <c r="X285" i="10"/>
  <c r="W285" i="10"/>
  <c r="V285" i="10"/>
  <c r="Y285" i="10"/>
  <c r="U285" i="10"/>
  <c r="W258" i="10"/>
  <c r="V258" i="10"/>
  <c r="X258" i="10"/>
  <c r="U258" i="10"/>
  <c r="Y258" i="10"/>
  <c r="V93" i="10"/>
  <c r="U93" i="10"/>
  <c r="X93" i="10"/>
  <c r="W93" i="10"/>
  <c r="Y93" i="10"/>
  <c r="W149" i="10"/>
  <c r="U149" i="10"/>
  <c r="Y149" i="10"/>
  <c r="X149" i="10"/>
  <c r="V149" i="10"/>
  <c r="U281" i="10"/>
  <c r="Y281" i="10"/>
  <c r="X281" i="10"/>
  <c r="W281" i="10"/>
  <c r="V281" i="10"/>
  <c r="X150" i="10"/>
  <c r="V150" i="10"/>
  <c r="W150" i="10"/>
  <c r="Y150" i="10"/>
  <c r="U150" i="10"/>
  <c r="Y293" i="10"/>
  <c r="V293" i="10"/>
  <c r="W293" i="10"/>
  <c r="U293" i="10"/>
  <c r="X293" i="10"/>
  <c r="U256" i="10"/>
  <c r="X256" i="10"/>
  <c r="V256" i="10"/>
  <c r="W256" i="10"/>
  <c r="Y256" i="10"/>
  <c r="U226" i="10"/>
  <c r="Y226" i="10"/>
  <c r="W226" i="10"/>
  <c r="V226" i="10"/>
  <c r="X226" i="10"/>
  <c r="W111" i="10"/>
  <c r="Y111" i="10"/>
  <c r="X111" i="10"/>
  <c r="U111" i="10"/>
  <c r="V111" i="10"/>
  <c r="U227" i="10"/>
  <c r="Y227" i="10"/>
  <c r="V227" i="10"/>
  <c r="W227" i="10"/>
  <c r="X227" i="10"/>
  <c r="U267" i="10"/>
  <c r="Y267" i="10"/>
  <c r="W267" i="10"/>
  <c r="V267" i="10"/>
  <c r="X267" i="10"/>
  <c r="U188" i="10"/>
  <c r="V188" i="10"/>
  <c r="Y188" i="10"/>
  <c r="W188" i="10"/>
  <c r="X188" i="10"/>
  <c r="U108" i="10"/>
  <c r="Y108" i="10"/>
  <c r="V108" i="10"/>
  <c r="X108" i="10"/>
  <c r="W108" i="10"/>
  <c r="V179" i="10"/>
  <c r="W179" i="10"/>
  <c r="Y179" i="10"/>
  <c r="U179" i="10"/>
  <c r="X179" i="10"/>
  <c r="U118" i="10"/>
  <c r="X118" i="10"/>
  <c r="Y118" i="10"/>
  <c r="W118" i="10"/>
  <c r="V118" i="10"/>
  <c r="X260" i="10"/>
  <c r="U260" i="10"/>
  <c r="W260" i="10"/>
  <c r="V260" i="10"/>
  <c r="Y260" i="10"/>
  <c r="V186" i="10"/>
  <c r="U186" i="10"/>
  <c r="X186" i="10"/>
  <c r="W186" i="10"/>
  <c r="Y186" i="10"/>
  <c r="Y192" i="10"/>
  <c r="U192" i="10"/>
  <c r="W192" i="10"/>
  <c r="X192" i="10"/>
  <c r="V192" i="10"/>
  <c r="V134" i="10"/>
  <c r="Y134" i="10"/>
  <c r="W134" i="10"/>
  <c r="U134" i="10"/>
  <c r="X134" i="10"/>
  <c r="V95" i="10"/>
  <c r="W95" i="10"/>
  <c r="X95" i="10"/>
  <c r="U95" i="10"/>
  <c r="Y95" i="10"/>
  <c r="W171" i="10"/>
  <c r="X171" i="10"/>
  <c r="V171" i="10"/>
  <c r="U171" i="10"/>
  <c r="Y171" i="10"/>
  <c r="X156" i="10"/>
  <c r="V156" i="10"/>
  <c r="U156" i="10"/>
  <c r="W156" i="10"/>
  <c r="Y156" i="10"/>
  <c r="U200" i="10"/>
  <c r="V200" i="10"/>
  <c r="W200" i="10"/>
  <c r="X200" i="10"/>
  <c r="Y200" i="10"/>
  <c r="U297" i="10"/>
  <c r="X297" i="10"/>
  <c r="V297" i="10"/>
  <c r="W297" i="10"/>
  <c r="Y297" i="10"/>
  <c r="W183" i="10"/>
  <c r="Y183" i="10"/>
  <c r="U183" i="10"/>
  <c r="V183" i="10"/>
  <c r="X183" i="10"/>
  <c r="Y291" i="10"/>
  <c r="V291" i="10"/>
  <c r="X291" i="10"/>
  <c r="W291" i="10"/>
  <c r="U291" i="10"/>
  <c r="U190" i="10"/>
  <c r="Y190" i="10"/>
  <c r="X190" i="10"/>
  <c r="V190" i="10"/>
  <c r="W190" i="10"/>
  <c r="V196" i="10"/>
  <c r="U196" i="10"/>
  <c r="W196" i="10"/>
  <c r="X196" i="10"/>
  <c r="Y196" i="10"/>
  <c r="X124" i="10"/>
  <c r="V124" i="10"/>
  <c r="W124" i="10"/>
  <c r="U124" i="10"/>
  <c r="Y124" i="10"/>
  <c r="W103" i="10"/>
  <c r="X103" i="10"/>
  <c r="V103" i="10"/>
  <c r="U103" i="10"/>
  <c r="Y103" i="10"/>
  <c r="X166" i="10"/>
  <c r="W166" i="10"/>
  <c r="V166" i="10"/>
  <c r="U166" i="10"/>
  <c r="Y166" i="10"/>
  <c r="U160" i="10"/>
  <c r="W160" i="10"/>
  <c r="V160" i="10"/>
  <c r="X160" i="10"/>
  <c r="Y160" i="10"/>
  <c r="Y99" i="10"/>
  <c r="X99" i="10"/>
  <c r="V99" i="10"/>
  <c r="W99" i="10"/>
  <c r="U99" i="10"/>
  <c r="Y102" i="10"/>
  <c r="X102" i="10"/>
  <c r="V102" i="10"/>
  <c r="W102" i="10"/>
  <c r="U102" i="10"/>
  <c r="W143" i="10"/>
  <c r="Y143" i="10"/>
  <c r="X143" i="10"/>
  <c r="V143" i="10"/>
  <c r="U143" i="10"/>
  <c r="Y236" i="10"/>
  <c r="X236" i="10"/>
  <c r="W236" i="10"/>
  <c r="U236" i="10"/>
  <c r="V236" i="10"/>
  <c r="X138" i="10"/>
  <c r="U138" i="10"/>
  <c r="V138" i="10"/>
  <c r="W138" i="10"/>
  <c r="Y138" i="10"/>
  <c r="Y225" i="10"/>
  <c r="U225" i="10"/>
  <c r="W225" i="10"/>
  <c r="V225" i="10"/>
  <c r="X225" i="10"/>
  <c r="W288" i="10"/>
  <c r="Y288" i="10"/>
  <c r="V288" i="10"/>
  <c r="U288" i="10"/>
  <c r="X288" i="10"/>
  <c r="U224" i="10"/>
  <c r="Y224" i="10"/>
  <c r="W224" i="10"/>
  <c r="V224" i="10"/>
  <c r="X224" i="10"/>
  <c r="X158" i="10"/>
  <c r="V158" i="10"/>
  <c r="W158" i="10"/>
  <c r="Y158" i="10"/>
  <c r="U158" i="10"/>
  <c r="X238" i="10"/>
  <c r="W238" i="10"/>
  <c r="V238" i="10"/>
  <c r="U238" i="10"/>
  <c r="Y238" i="10"/>
  <c r="U151" i="10"/>
  <c r="Y151" i="10"/>
  <c r="X151" i="10"/>
  <c r="W151" i="10"/>
  <c r="V151" i="10"/>
  <c r="Y109" i="10"/>
  <c r="U109" i="10"/>
  <c r="V109" i="10"/>
  <c r="W109" i="10"/>
  <c r="X109" i="10"/>
  <c r="U296" i="10"/>
  <c r="Y296" i="10"/>
  <c r="X296" i="10"/>
  <c r="V296" i="10"/>
  <c r="W296" i="10"/>
  <c r="X264" i="10"/>
  <c r="W264" i="10"/>
  <c r="V264" i="10"/>
  <c r="Y264" i="10"/>
  <c r="U264" i="10"/>
  <c r="W176" i="10"/>
  <c r="X176" i="10"/>
  <c r="Y176" i="10"/>
  <c r="U176" i="10"/>
  <c r="V176" i="10"/>
  <c r="W133" i="10"/>
  <c r="X133" i="10"/>
  <c r="V133" i="10"/>
  <c r="U133" i="10"/>
  <c r="Y133" i="10"/>
  <c r="X110" i="10"/>
  <c r="W110" i="10"/>
  <c r="V110" i="10"/>
  <c r="U110" i="10"/>
  <c r="Y110" i="10"/>
  <c r="W263" i="10"/>
  <c r="Y263" i="10"/>
  <c r="U263" i="10"/>
  <c r="X263" i="10"/>
  <c r="V263" i="10"/>
  <c r="X147" i="10"/>
  <c r="Y147" i="10"/>
  <c r="W147" i="10"/>
  <c r="V147" i="10"/>
  <c r="U147" i="10"/>
  <c r="W139" i="10"/>
  <c r="X139" i="10"/>
  <c r="Y139" i="10"/>
  <c r="U139" i="10"/>
  <c r="V139" i="10"/>
  <c r="Y184" i="10"/>
  <c r="V184" i="10"/>
  <c r="U184" i="10"/>
  <c r="W184" i="10"/>
  <c r="X184" i="10"/>
  <c r="W121" i="10"/>
  <c r="X121" i="10"/>
  <c r="Y121" i="10"/>
  <c r="V121" i="10"/>
  <c r="U121" i="10"/>
  <c r="W229" i="10"/>
  <c r="X229" i="10"/>
  <c r="Y229" i="10"/>
  <c r="U229" i="10"/>
  <c r="V229" i="10"/>
  <c r="Y216" i="10"/>
  <c r="V216" i="10"/>
  <c r="X216" i="10"/>
  <c r="W216" i="10"/>
  <c r="U216" i="10"/>
  <c r="Y252" i="10"/>
  <c r="X252" i="10"/>
  <c r="V252" i="10"/>
  <c r="U252" i="10"/>
  <c r="W252" i="10"/>
  <c r="V244" i="10"/>
  <c r="U244" i="10"/>
  <c r="Y244" i="10"/>
  <c r="W244" i="10"/>
  <c r="X244" i="10"/>
  <c r="W210" i="10"/>
  <c r="X210" i="10"/>
  <c r="U210" i="10"/>
  <c r="Y210" i="10"/>
  <c r="V210" i="10"/>
  <c r="X107" i="10"/>
  <c r="Y107" i="10"/>
  <c r="V107" i="10"/>
  <c r="W107" i="10"/>
  <c r="U107" i="10"/>
  <c r="W94" i="10"/>
  <c r="V94" i="10"/>
  <c r="Y94" i="10"/>
  <c r="X94" i="10"/>
  <c r="U94" i="10"/>
  <c r="X255" i="10"/>
  <c r="W255" i="10"/>
  <c r="V255" i="10"/>
  <c r="U255" i="10"/>
  <c r="Y255" i="10"/>
  <c r="Y251" i="10"/>
  <c r="X251" i="10"/>
  <c r="W251" i="10"/>
  <c r="U251" i="10"/>
  <c r="V251" i="10"/>
  <c r="W265" i="10"/>
  <c r="V265" i="10"/>
  <c r="X265" i="10"/>
  <c r="Y265" i="10"/>
  <c r="U265" i="10"/>
  <c r="W247" i="10"/>
  <c r="U247" i="10"/>
  <c r="X247" i="10"/>
  <c r="Y247" i="10"/>
  <c r="V247" i="10"/>
  <c r="Y241" i="10"/>
  <c r="U241" i="10"/>
  <c r="X241" i="10"/>
  <c r="V241" i="10"/>
  <c r="W241" i="10"/>
  <c r="X204" i="10"/>
  <c r="Y204" i="10"/>
  <c r="V204" i="10"/>
  <c r="U204" i="10"/>
  <c r="W204" i="10"/>
  <c r="U180" i="10"/>
  <c r="W180" i="10"/>
  <c r="Y180" i="10"/>
  <c r="X180" i="10"/>
  <c r="V180" i="10"/>
  <c r="X205" i="10"/>
  <c r="U205" i="10"/>
  <c r="V205" i="10"/>
  <c r="Y205" i="10"/>
  <c r="W205" i="10"/>
  <c r="U178" i="10"/>
  <c r="Y178" i="10"/>
  <c r="V178" i="10"/>
  <c r="W178" i="10"/>
  <c r="X178" i="10"/>
  <c r="W97" i="10"/>
  <c r="X97" i="10"/>
  <c r="V97" i="10"/>
  <c r="Y97" i="10"/>
  <c r="U97" i="10"/>
  <c r="Y295" i="10"/>
  <c r="X295" i="10"/>
  <c r="U295" i="10"/>
  <c r="V295" i="10"/>
  <c r="W295" i="10"/>
  <c r="V170" i="10"/>
  <c r="X170" i="10"/>
  <c r="Y170" i="10"/>
  <c r="W170" i="10"/>
  <c r="U170" i="10"/>
  <c r="Y140" i="10"/>
  <c r="X140" i="10"/>
  <c r="V140" i="10"/>
  <c r="W140" i="10"/>
  <c r="U140" i="10"/>
  <c r="Y135" i="10"/>
  <c r="W135" i="10"/>
  <c r="U135" i="10"/>
  <c r="V135" i="10"/>
  <c r="X135" i="10"/>
  <c r="V248" i="10"/>
  <c r="U248" i="10"/>
  <c r="W248" i="10"/>
  <c r="Y248" i="10"/>
  <c r="X248" i="10"/>
  <c r="V100" i="10"/>
  <c r="Y100" i="10"/>
  <c r="X100" i="10"/>
  <c r="W100" i="10"/>
  <c r="U100" i="10"/>
  <c r="U240" i="10"/>
  <c r="Y240" i="10"/>
  <c r="V240" i="10"/>
  <c r="W240" i="10"/>
  <c r="X240" i="10"/>
  <c r="W268" i="10"/>
  <c r="V268" i="10"/>
  <c r="X268" i="10"/>
  <c r="Y268" i="10"/>
  <c r="U268" i="10"/>
  <c r="Y182" i="10"/>
  <c r="U182" i="10"/>
  <c r="W182" i="10"/>
  <c r="V182" i="10"/>
  <c r="X182" i="10"/>
  <c r="Y129" i="10"/>
  <c r="V129" i="10"/>
  <c r="W129" i="10"/>
  <c r="X129" i="10"/>
  <c r="U129" i="10"/>
  <c r="X128" i="10"/>
  <c r="W128" i="10"/>
  <c r="V128" i="10"/>
  <c r="Y128" i="10"/>
  <c r="U128" i="10"/>
  <c r="Y105" i="10"/>
  <c r="U105" i="10"/>
  <c r="W105" i="10"/>
  <c r="V105" i="10"/>
  <c r="X105" i="10"/>
  <c r="U277" i="10"/>
  <c r="V277" i="10"/>
  <c r="W277" i="10"/>
  <c r="Y277" i="10"/>
  <c r="X277" i="10"/>
  <c r="U220" i="10"/>
  <c r="V220" i="10"/>
  <c r="W220" i="10"/>
  <c r="Y220" i="10"/>
  <c r="X220" i="10"/>
  <c r="Y157" i="10"/>
  <c r="X157" i="10"/>
  <c r="W157" i="10"/>
  <c r="U157" i="10"/>
  <c r="V157" i="10"/>
  <c r="Y127" i="10"/>
  <c r="X127" i="10"/>
  <c r="V127" i="10"/>
  <c r="U127" i="10"/>
  <c r="W127" i="10"/>
  <c r="V101" i="10"/>
  <c r="W101" i="10"/>
  <c r="X101" i="10"/>
  <c r="Y101" i="10"/>
  <c r="U101" i="10"/>
  <c r="X286" i="10"/>
  <c r="U286" i="10"/>
  <c r="W286" i="10"/>
  <c r="V286" i="10"/>
  <c r="Y286" i="10"/>
  <c r="X275" i="10"/>
  <c r="V275" i="10"/>
  <c r="W275" i="10"/>
  <c r="U275" i="10"/>
  <c r="Y275" i="10"/>
  <c r="Y273" i="10"/>
  <c r="U273" i="10"/>
  <c r="V273" i="10"/>
  <c r="X273" i="10"/>
  <c r="W273" i="10"/>
  <c r="U153" i="10"/>
  <c r="Y153" i="10"/>
  <c r="V153" i="10"/>
  <c r="W153" i="10"/>
  <c r="X153" i="10"/>
  <c r="X142" i="10"/>
  <c r="V142" i="10"/>
  <c r="W142" i="10"/>
  <c r="Y142" i="10"/>
  <c r="U142" i="10"/>
  <c r="Y222" i="10"/>
  <c r="V222" i="10"/>
  <c r="W222" i="10"/>
  <c r="U222" i="10"/>
  <c r="X222" i="10"/>
  <c r="Y165" i="10"/>
  <c r="W165" i="10"/>
  <c r="U165" i="10"/>
  <c r="X165" i="10"/>
  <c r="V165" i="10"/>
  <c r="V289" i="10"/>
  <c r="Y289" i="10"/>
  <c r="W289" i="10"/>
  <c r="U289" i="10"/>
  <c r="X289" i="10"/>
  <c r="U262" i="10"/>
  <c r="X262" i="10"/>
  <c r="W262" i="10"/>
  <c r="V262" i="10"/>
  <c r="Y262" i="10"/>
  <c r="U146" i="10"/>
  <c r="Y146" i="10"/>
  <c r="V146" i="10"/>
  <c r="X146" i="10"/>
  <c r="W146" i="10"/>
  <c r="W213" i="10"/>
  <c r="X213" i="10"/>
  <c r="Y213" i="10"/>
  <c r="V213" i="10"/>
  <c r="U213" i="10"/>
  <c r="V112" i="10"/>
  <c r="Y112" i="10"/>
  <c r="W112" i="10"/>
  <c r="U112" i="10"/>
  <c r="X112" i="10"/>
  <c r="U221" i="10"/>
  <c r="V221" i="10"/>
  <c r="W221" i="10"/>
  <c r="Y221" i="10"/>
  <c r="X221" i="10"/>
  <c r="V234" i="10"/>
  <c r="X234" i="10"/>
  <c r="W234" i="10"/>
  <c r="U234" i="10"/>
  <c r="Y234" i="10"/>
  <c r="Y177" i="10"/>
  <c r="W177" i="10"/>
  <c r="X177" i="10"/>
  <c r="V177" i="10"/>
  <c r="U177" i="10"/>
  <c r="W278" i="10"/>
  <c r="Y278" i="10"/>
  <c r="U278" i="10"/>
  <c r="X278" i="10"/>
  <c r="V278" i="10"/>
  <c r="U283" i="10"/>
  <c r="W283" i="10"/>
  <c r="X283" i="10"/>
  <c r="V283" i="10"/>
  <c r="Y283" i="10"/>
  <c r="V232" i="10"/>
  <c r="W232" i="10"/>
  <c r="X232" i="10"/>
  <c r="U232" i="10"/>
  <c r="Y232" i="10"/>
  <c r="U290" i="10"/>
  <c r="Y290" i="10"/>
  <c r="V290" i="10"/>
  <c r="W290" i="10"/>
  <c r="X290" i="10"/>
  <c r="U161" i="10"/>
  <c r="Y161" i="10"/>
  <c r="W161" i="10"/>
  <c r="X161" i="10"/>
  <c r="V161" i="10"/>
  <c r="Y254" i="10"/>
  <c r="X254" i="10"/>
  <c r="W254" i="10"/>
  <c r="U254" i="10"/>
  <c r="V254" i="10"/>
  <c r="Y269" i="10"/>
  <c r="U269" i="10"/>
  <c r="V269" i="10"/>
  <c r="W269" i="10"/>
  <c r="X269" i="10"/>
  <c r="U168" i="10"/>
  <c r="V168" i="10"/>
  <c r="W168" i="10"/>
  <c r="Y168" i="10"/>
  <c r="X168" i="10"/>
  <c r="Y242" i="10"/>
  <c r="W242" i="10"/>
  <c r="X242" i="10"/>
  <c r="U242" i="10"/>
  <c r="V242" i="10"/>
  <c r="U299" i="10"/>
  <c r="V299" i="10"/>
  <c r="Y299" i="10"/>
  <c r="X299" i="10"/>
  <c r="W299" i="10"/>
  <c r="Y172" i="10"/>
  <c r="U172" i="10"/>
  <c r="W172" i="10"/>
  <c r="V172" i="10"/>
  <c r="X172" i="10"/>
  <c r="V167" i="10"/>
  <c r="W167" i="10"/>
  <c r="X167" i="10"/>
  <c r="U167" i="10"/>
  <c r="Y167" i="10"/>
  <c r="V144" i="10"/>
  <c r="X144" i="10"/>
  <c r="U144" i="10"/>
  <c r="W144" i="10"/>
  <c r="Y144" i="10"/>
  <c r="X114" i="10"/>
  <c r="U114" i="10"/>
  <c r="V114" i="10"/>
  <c r="Y114" i="10"/>
  <c r="W114" i="10"/>
  <c r="X270" i="10"/>
  <c r="U270" i="10"/>
  <c r="Y270" i="10"/>
  <c r="W270" i="10"/>
  <c r="V270" i="10"/>
  <c r="W123" i="10"/>
  <c r="Y123" i="10"/>
  <c r="U123" i="10"/>
  <c r="X123" i="10"/>
  <c r="V123" i="10"/>
  <c r="W239" i="10"/>
  <c r="Y239" i="10"/>
  <c r="V239" i="10"/>
  <c r="U239" i="10"/>
  <c r="X239" i="10"/>
  <c r="U197" i="10"/>
  <c r="Y197" i="10"/>
  <c r="X197" i="10"/>
  <c r="W197" i="10"/>
  <c r="V197" i="10"/>
  <c r="Y115" i="10"/>
  <c r="X115" i="10"/>
  <c r="W115" i="10"/>
  <c r="U115" i="10"/>
  <c r="V115" i="10"/>
  <c r="W98" i="10"/>
  <c r="X98" i="10"/>
  <c r="U98" i="10"/>
  <c r="Y98" i="10"/>
  <c r="V98" i="10"/>
  <c r="X189" i="10"/>
  <c r="V189" i="10"/>
  <c r="U189" i="10"/>
  <c r="Y189" i="10"/>
  <c r="W189" i="10"/>
  <c r="U195" i="10"/>
  <c r="X195" i="10"/>
  <c r="W195" i="10"/>
  <c r="V195" i="10"/>
  <c r="Y195" i="10"/>
  <c r="W217" i="10"/>
  <c r="X217" i="10"/>
  <c r="U217" i="10"/>
  <c r="Y217" i="10"/>
  <c r="V217" i="10"/>
  <c r="Y122" i="10"/>
  <c r="W122" i="10"/>
  <c r="X122" i="10"/>
  <c r="U122" i="10"/>
  <c r="V122" i="10"/>
  <c r="V113" i="10"/>
  <c r="X113" i="10"/>
  <c r="Y113" i="10"/>
  <c r="U113" i="10"/>
  <c r="W113" i="10"/>
  <c r="Y249" i="10"/>
  <c r="U249" i="10"/>
  <c r="V249" i="10"/>
  <c r="X249" i="10"/>
  <c r="W249" i="10"/>
  <c r="V243" i="10"/>
  <c r="W243" i="10"/>
  <c r="Y243" i="10"/>
  <c r="X243" i="10"/>
  <c r="U243" i="10"/>
  <c r="Y106" i="10"/>
  <c r="X106" i="10"/>
  <c r="U106" i="10"/>
  <c r="V106" i="10"/>
  <c r="W106" i="10"/>
  <c r="X199" i="10"/>
  <c r="V199" i="10"/>
  <c r="U199" i="10"/>
  <c r="Y199" i="10"/>
  <c r="W199" i="10"/>
  <c r="U237" i="10"/>
  <c r="Y237" i="10"/>
  <c r="V237" i="10"/>
  <c r="X237" i="10"/>
  <c r="W237" i="10"/>
  <c r="U130" i="10"/>
  <c r="W130" i="10"/>
  <c r="X130" i="10"/>
  <c r="Y130" i="10"/>
  <c r="V130" i="10"/>
  <c r="X298" i="10"/>
  <c r="W298" i="10"/>
  <c r="V298" i="10"/>
  <c r="U298" i="10"/>
  <c r="Y298" i="10"/>
  <c r="U169" i="10"/>
  <c r="Y169" i="10"/>
  <c r="X169" i="10"/>
  <c r="V169" i="10"/>
  <c r="W169" i="10"/>
  <c r="U125" i="10"/>
  <c r="X125" i="10"/>
  <c r="V125" i="10"/>
  <c r="W125" i="10"/>
  <c r="Y125" i="10"/>
  <c r="W261" i="10"/>
  <c r="Y261" i="10"/>
  <c r="V261" i="10"/>
  <c r="U261" i="10"/>
  <c r="X261" i="10"/>
  <c r="U235" i="10"/>
  <c r="Y235" i="10"/>
  <c r="X235" i="10"/>
  <c r="V235" i="10"/>
  <c r="W235" i="10"/>
  <c r="W141" i="10"/>
  <c r="U141" i="10"/>
  <c r="Y141" i="10"/>
  <c r="X141" i="10"/>
  <c r="V141" i="10"/>
  <c r="V120" i="10"/>
  <c r="Y120" i="10"/>
  <c r="X120" i="10"/>
  <c r="U120" i="10"/>
  <c r="W120" i="10"/>
  <c r="Y282" i="10"/>
  <c r="U282" i="10"/>
  <c r="V282" i="10"/>
  <c r="W282" i="10"/>
  <c r="X282" i="10"/>
  <c r="Y259" i="10"/>
  <c r="U259" i="10"/>
  <c r="V259" i="10"/>
  <c r="W259" i="10"/>
  <c r="X259" i="10"/>
  <c r="X257" i="10"/>
  <c r="V257" i="10"/>
  <c r="W257" i="10"/>
  <c r="Y257" i="10"/>
  <c r="U257" i="10"/>
  <c r="W231" i="10"/>
  <c r="V231" i="10"/>
  <c r="U231" i="10"/>
  <c r="Y231" i="10"/>
  <c r="X231" i="10"/>
  <c r="X253" i="10"/>
  <c r="V253" i="10"/>
  <c r="U253" i="10"/>
  <c r="W253" i="10"/>
  <c r="Y253" i="10"/>
  <c r="V245" i="10"/>
  <c r="W245" i="10"/>
  <c r="Y245" i="10"/>
  <c r="U245" i="10"/>
  <c r="X245" i="10"/>
  <c r="X202" i="10"/>
  <c r="Y202" i="10"/>
  <c r="V202" i="10"/>
  <c r="W202" i="10"/>
  <c r="U202" i="10"/>
  <c r="W163" i="10"/>
  <c r="X163" i="10"/>
  <c r="U163" i="10"/>
  <c r="Y163" i="10"/>
  <c r="V163" i="10"/>
  <c r="Y148" i="10"/>
  <c r="W148" i="10"/>
  <c r="V148" i="10"/>
  <c r="X148" i="10"/>
  <c r="U148" i="10"/>
  <c r="U292" i="10"/>
  <c r="Y292" i="10"/>
  <c r="V292" i="10"/>
  <c r="W292" i="10"/>
  <c r="X292" i="10"/>
  <c r="Y7" i="10"/>
  <c r="X7" i="10"/>
  <c r="V7" i="10"/>
  <c r="U7" i="10"/>
  <c r="W7" i="10"/>
  <c r="X30" i="10"/>
  <c r="W30" i="10"/>
  <c r="Y30" i="10"/>
  <c r="V30" i="10"/>
  <c r="U30" i="10"/>
  <c r="Y72" i="10"/>
  <c r="W72" i="10"/>
  <c r="U72" i="10"/>
  <c r="X72" i="10"/>
  <c r="V72" i="10"/>
  <c r="Y71" i="10"/>
  <c r="W71" i="10"/>
  <c r="U71" i="10"/>
  <c r="V71" i="10"/>
  <c r="X71" i="10"/>
  <c r="X91" i="10"/>
  <c r="W91" i="10"/>
  <c r="Y91" i="10"/>
  <c r="U91" i="10"/>
  <c r="V91" i="10"/>
  <c r="X55" i="10"/>
  <c r="W55" i="10"/>
  <c r="Y55" i="10"/>
  <c r="V55" i="10"/>
  <c r="U55" i="10"/>
  <c r="X92" i="10"/>
  <c r="Y92" i="10"/>
  <c r="W92" i="10"/>
  <c r="U92" i="10"/>
  <c r="V92" i="10"/>
  <c r="V35" i="10"/>
  <c r="W35" i="10"/>
  <c r="U35" i="10"/>
  <c r="X35" i="10"/>
  <c r="Y35" i="10"/>
  <c r="U13" i="10"/>
  <c r="V13" i="10"/>
  <c r="X13" i="10"/>
  <c r="W13" i="10"/>
  <c r="Y13" i="10"/>
  <c r="W25" i="10"/>
  <c r="X25" i="10"/>
  <c r="Y25" i="10"/>
  <c r="V25" i="10"/>
  <c r="U25" i="10"/>
  <c r="Y11" i="10"/>
  <c r="V11" i="10"/>
  <c r="X11" i="10"/>
  <c r="U11" i="10"/>
  <c r="W11" i="10"/>
  <c r="X84" i="10"/>
  <c r="Y84" i="10"/>
  <c r="W84" i="10"/>
  <c r="V84" i="10"/>
  <c r="U84" i="10"/>
  <c r="Y56" i="10"/>
  <c r="W56" i="10"/>
  <c r="X56" i="10"/>
  <c r="V56" i="10"/>
  <c r="U56" i="10"/>
  <c r="W26" i="10"/>
  <c r="Y26" i="10"/>
  <c r="U26" i="10"/>
  <c r="V26" i="10"/>
  <c r="X26" i="10"/>
  <c r="X89" i="10"/>
  <c r="Y89" i="10"/>
  <c r="U89" i="10"/>
  <c r="W89" i="10"/>
  <c r="V89" i="10"/>
  <c r="X22" i="10"/>
  <c r="W22" i="10"/>
  <c r="Y22" i="10"/>
  <c r="V22" i="10"/>
  <c r="U22" i="10"/>
  <c r="U51" i="10"/>
  <c r="W51" i="10"/>
  <c r="Y51" i="10"/>
  <c r="V51" i="10"/>
  <c r="X51" i="10"/>
  <c r="V77" i="10"/>
  <c r="X77" i="10"/>
  <c r="Y77" i="10"/>
  <c r="W77" i="10"/>
  <c r="U77" i="10"/>
  <c r="Y29" i="10"/>
  <c r="X29" i="10"/>
  <c r="U29" i="10"/>
  <c r="V29" i="10"/>
  <c r="W29" i="10"/>
  <c r="V23" i="10"/>
  <c r="Y23" i="10"/>
  <c r="U23" i="10"/>
  <c r="X23" i="10"/>
  <c r="W23" i="10"/>
  <c r="Y19" i="10"/>
  <c r="V19" i="10"/>
  <c r="U19" i="10"/>
  <c r="W19" i="10"/>
  <c r="X19" i="10"/>
  <c r="U60" i="10"/>
  <c r="X60" i="10"/>
  <c r="Y60" i="10"/>
  <c r="V60" i="10"/>
  <c r="W60" i="10"/>
  <c r="W69" i="10"/>
  <c r="V69" i="10"/>
  <c r="U69" i="10"/>
  <c r="X69" i="10"/>
  <c r="Y69" i="10"/>
  <c r="X17" i="10"/>
  <c r="W17" i="10"/>
  <c r="V17" i="10"/>
  <c r="Y17" i="10"/>
  <c r="U17" i="10"/>
  <c r="U73" i="10"/>
  <c r="W73" i="10"/>
  <c r="V73" i="10"/>
  <c r="Y73" i="10"/>
  <c r="X73" i="10"/>
  <c r="W63" i="10"/>
  <c r="V63" i="10"/>
  <c r="U63" i="10"/>
  <c r="X63" i="10"/>
  <c r="Y63" i="10"/>
  <c r="Y83" i="10"/>
  <c r="X83" i="10"/>
  <c r="W83" i="10"/>
  <c r="U83" i="10"/>
  <c r="V83" i="10"/>
  <c r="X34" i="10"/>
  <c r="V34" i="10"/>
  <c r="Y34" i="10"/>
  <c r="U34" i="10"/>
  <c r="W34" i="10"/>
  <c r="V67" i="10"/>
  <c r="X67" i="10"/>
  <c r="W67" i="10"/>
  <c r="U67" i="10"/>
  <c r="Y67" i="10"/>
  <c r="U53" i="10"/>
  <c r="X53" i="10"/>
  <c r="Y53" i="10"/>
  <c r="W53" i="10"/>
  <c r="V53" i="10"/>
  <c r="U6" i="10"/>
  <c r="Y6" i="10"/>
  <c r="W6" i="10"/>
  <c r="X6" i="10"/>
  <c r="V6" i="10"/>
  <c r="X88" i="10"/>
  <c r="Y88" i="10"/>
  <c r="U88" i="10"/>
  <c r="V88" i="10"/>
  <c r="W88" i="10"/>
  <c r="U58" i="10"/>
  <c r="V58" i="10"/>
  <c r="Y58" i="10"/>
  <c r="W58" i="10"/>
  <c r="X58" i="10"/>
  <c r="Y68" i="10"/>
  <c r="U68" i="10"/>
  <c r="V68" i="10"/>
  <c r="W68" i="10"/>
  <c r="X68" i="10"/>
  <c r="V87" i="10"/>
  <c r="Y87" i="10"/>
  <c r="U87" i="10"/>
  <c r="W87" i="10"/>
  <c r="X87" i="10"/>
  <c r="U74" i="10"/>
  <c r="W74" i="10"/>
  <c r="X74" i="10"/>
  <c r="V74" i="10"/>
  <c r="Y74" i="10"/>
  <c r="Y43" i="10"/>
  <c r="W43" i="10"/>
  <c r="X43" i="10"/>
  <c r="U43" i="10"/>
  <c r="V43" i="10"/>
  <c r="W42" i="10"/>
  <c r="X42" i="10"/>
  <c r="V42" i="10"/>
  <c r="U42" i="10"/>
  <c r="Y42" i="10"/>
  <c r="V76" i="10"/>
  <c r="W76" i="10"/>
  <c r="X76" i="10"/>
  <c r="Y76" i="10"/>
  <c r="U76" i="10"/>
  <c r="V81" i="10"/>
  <c r="X81" i="10"/>
  <c r="Y81" i="10"/>
  <c r="U81" i="10"/>
  <c r="W81" i="10"/>
  <c r="V27" i="10"/>
  <c r="X27" i="10"/>
  <c r="W27" i="10"/>
  <c r="Y27" i="10"/>
  <c r="U27" i="10"/>
  <c r="U57" i="10"/>
  <c r="V57" i="10"/>
  <c r="X57" i="10"/>
  <c r="W57" i="10"/>
  <c r="Y57" i="10"/>
  <c r="V86" i="10"/>
  <c r="W86" i="10"/>
  <c r="Y86" i="10"/>
  <c r="U86" i="10"/>
  <c r="X86" i="10"/>
  <c r="W80" i="10"/>
  <c r="X80" i="10"/>
  <c r="Y80" i="10"/>
  <c r="V80" i="10"/>
  <c r="U80" i="10"/>
  <c r="U24" i="10"/>
  <c r="V24" i="10"/>
  <c r="Y24" i="10"/>
  <c r="X24" i="10"/>
  <c r="W24" i="10"/>
  <c r="U85" i="10"/>
  <c r="V85" i="10"/>
  <c r="Y85" i="10"/>
  <c r="X85" i="10"/>
  <c r="W85" i="10"/>
  <c r="Y49" i="10"/>
  <c r="W49" i="10"/>
  <c r="V49" i="10"/>
  <c r="U49" i="10"/>
  <c r="X49" i="10"/>
  <c r="W21" i="10"/>
  <c r="X21" i="10"/>
  <c r="U21" i="10"/>
  <c r="Y21" i="10"/>
  <c r="V21" i="10"/>
  <c r="U14" i="10"/>
  <c r="Y14" i="10"/>
  <c r="X14" i="10"/>
  <c r="W14" i="10"/>
  <c r="V14" i="10"/>
  <c r="U47" i="10"/>
  <c r="X47" i="10"/>
  <c r="Y47" i="10"/>
  <c r="W47" i="10"/>
  <c r="V47" i="10"/>
  <c r="X28" i="10"/>
  <c r="Y28" i="10"/>
  <c r="U28" i="10"/>
  <c r="W28" i="10"/>
  <c r="V28" i="10"/>
  <c r="V10" i="10"/>
  <c r="W10" i="10"/>
  <c r="X10" i="10"/>
  <c r="Y10" i="10"/>
  <c r="U10" i="10"/>
  <c r="V48" i="10"/>
  <c r="W48" i="10"/>
  <c r="X48" i="10"/>
  <c r="Y48" i="10"/>
  <c r="U48" i="10"/>
  <c r="Y75" i="10"/>
  <c r="U75" i="10"/>
  <c r="X75" i="10"/>
  <c r="V75" i="10"/>
  <c r="W75" i="10"/>
  <c r="V82" i="10"/>
  <c r="Y82" i="10"/>
  <c r="X82" i="10"/>
  <c r="U82" i="10"/>
  <c r="W82" i="10"/>
  <c r="U5" i="10"/>
  <c r="W5" i="10"/>
  <c r="Y5" i="10"/>
  <c r="V5" i="10"/>
  <c r="X5" i="10"/>
  <c r="V33" i="10"/>
  <c r="W33" i="10"/>
  <c r="U33" i="10"/>
  <c r="X33" i="10"/>
  <c r="Y33" i="10"/>
  <c r="X40" i="10"/>
  <c r="V40" i="10"/>
  <c r="Y40" i="10"/>
  <c r="U40" i="10"/>
  <c r="W40" i="10"/>
  <c r="Y64" i="10"/>
  <c r="X64" i="10"/>
  <c r="U64" i="10"/>
  <c r="W64" i="10"/>
  <c r="V64" i="10"/>
  <c r="U45" i="10"/>
  <c r="X45" i="10"/>
  <c r="Y45" i="10"/>
  <c r="V45" i="10"/>
  <c r="W45" i="10"/>
  <c r="X50" i="10"/>
  <c r="Y50" i="10"/>
  <c r="V50" i="10"/>
  <c r="U50" i="10"/>
  <c r="W50" i="10"/>
  <c r="Y52" i="10"/>
  <c r="U52" i="10"/>
  <c r="X52" i="10"/>
  <c r="W52" i="10"/>
  <c r="V52" i="10"/>
  <c r="U15" i="10"/>
  <c r="Y15" i="10"/>
  <c r="W15" i="10"/>
  <c r="X15" i="10"/>
  <c r="V15" i="10"/>
  <c r="X79" i="10"/>
  <c r="U79" i="10"/>
  <c r="V79" i="10"/>
  <c r="W79" i="10"/>
  <c r="Y79" i="10"/>
  <c r="X9" i="10"/>
  <c r="W9" i="10"/>
  <c r="V9" i="10"/>
  <c r="Y9" i="10"/>
  <c r="U9" i="10"/>
  <c r="Y41" i="10"/>
  <c r="V41" i="10"/>
  <c r="U41" i="10"/>
  <c r="X41" i="10"/>
  <c r="W41" i="10"/>
  <c r="Y12" i="10"/>
  <c r="V12" i="10"/>
  <c r="X12" i="10"/>
  <c r="U12" i="10"/>
  <c r="W12" i="10"/>
  <c r="U39" i="10"/>
  <c r="W39" i="10"/>
  <c r="V39" i="10"/>
  <c r="X39" i="10"/>
  <c r="Y39" i="10"/>
  <c r="X37" i="10"/>
  <c r="Y37" i="10"/>
  <c r="V37" i="10"/>
  <c r="U37" i="10"/>
  <c r="W37" i="10"/>
  <c r="Y66" i="10"/>
  <c r="X66" i="10"/>
  <c r="V66" i="10"/>
  <c r="U66" i="10"/>
  <c r="W66" i="10"/>
  <c r="V8" i="10"/>
  <c r="W8" i="10"/>
  <c r="X8" i="10"/>
  <c r="Y8" i="10"/>
  <c r="U8" i="10"/>
  <c r="X90" i="10"/>
  <c r="U90" i="10"/>
  <c r="W90" i="10"/>
  <c r="Y90" i="10"/>
  <c r="V90" i="10"/>
  <c r="W78" i="10"/>
  <c r="V78" i="10"/>
  <c r="X78" i="10"/>
  <c r="Y78" i="10"/>
  <c r="U78" i="10"/>
  <c r="X46" i="10"/>
  <c r="Y46" i="10"/>
  <c r="V46" i="10"/>
  <c r="U46" i="10"/>
  <c r="W46" i="10"/>
  <c r="X54" i="10"/>
  <c r="U54" i="10"/>
  <c r="Y54" i="10"/>
  <c r="W54" i="10"/>
  <c r="V54" i="10"/>
  <c r="W38" i="10"/>
  <c r="X38" i="10"/>
  <c r="V38" i="10"/>
  <c r="Y38" i="10"/>
  <c r="U38" i="10"/>
  <c r="V70" i="10"/>
  <c r="W70" i="10"/>
  <c r="Y70" i="10"/>
  <c r="U70" i="10"/>
  <c r="X70" i="10"/>
  <c r="U44" i="10"/>
  <c r="Y44" i="10"/>
  <c r="V44" i="10"/>
  <c r="X44" i="10"/>
  <c r="W44" i="10"/>
  <c r="W59" i="10"/>
  <c r="X59" i="10"/>
  <c r="Y59" i="10"/>
  <c r="U59" i="10"/>
  <c r="V59" i="10"/>
  <c r="Y16" i="10"/>
  <c r="V16" i="10"/>
  <c r="W16" i="10"/>
  <c r="U16" i="10"/>
  <c r="X16" i="10"/>
  <c r="X61" i="10"/>
  <c r="W61" i="10"/>
  <c r="Y61" i="10"/>
  <c r="V61" i="10"/>
  <c r="U61" i="10"/>
  <c r="U36" i="10"/>
  <c r="W36" i="10"/>
  <c r="V36" i="10"/>
  <c r="Y36" i="10"/>
  <c r="X36" i="10"/>
  <c r="W18" i="10"/>
  <c r="V18" i="10"/>
  <c r="U18" i="10"/>
  <c r="Y18" i="10"/>
  <c r="X18" i="10"/>
  <c r="W65" i="10"/>
  <c r="V65" i="10"/>
  <c r="Y65" i="10"/>
  <c r="X65" i="10"/>
  <c r="U65" i="10"/>
  <c r="V32" i="10"/>
  <c r="U32" i="10"/>
  <c r="W32" i="10"/>
  <c r="Y32" i="10"/>
  <c r="X32" i="10"/>
  <c r="U62" i="10"/>
  <c r="V62" i="10"/>
  <c r="W62" i="10"/>
  <c r="X62" i="10"/>
  <c r="Y62" i="10"/>
  <c r="V20" i="10"/>
  <c r="X20" i="10"/>
  <c r="U20" i="10"/>
  <c r="Y20" i="10"/>
  <c r="W20" i="10"/>
  <c r="X31" i="10"/>
  <c r="Y31" i="10"/>
  <c r="W31" i="10"/>
  <c r="V31" i="10"/>
  <c r="U31" i="10"/>
  <c r="X4" i="10"/>
  <c r="U4" i="10"/>
  <c r="V4" i="10"/>
  <c r="Y4" i="10"/>
  <c r="J4" i="1"/>
  <c r="P230" i="10" l="1"/>
  <c r="P228" i="10"/>
  <c r="P223" i="10"/>
  <c r="P7" i="10"/>
  <c r="P147" i="10"/>
  <c r="P155" i="10"/>
  <c r="P219" i="10"/>
  <c r="P152" i="10"/>
  <c r="P119" i="10"/>
  <c r="P208" i="10"/>
  <c r="P173" i="10"/>
  <c r="P187" i="10"/>
  <c r="P300" i="10"/>
  <c r="P212" i="10"/>
  <c r="P163" i="10"/>
  <c r="P231" i="10"/>
  <c r="P282" i="10"/>
  <c r="P125" i="10"/>
  <c r="P113" i="10"/>
  <c r="P239" i="10"/>
  <c r="P270" i="10"/>
  <c r="P172" i="10"/>
  <c r="P242" i="10"/>
  <c r="P269" i="10"/>
  <c r="P177" i="10"/>
  <c r="P112" i="10"/>
  <c r="P213" i="10"/>
  <c r="P289" i="10"/>
  <c r="P268" i="10"/>
  <c r="P97" i="10"/>
  <c r="P241" i="10"/>
  <c r="P244" i="10"/>
  <c r="P184" i="10"/>
  <c r="P139" i="10"/>
  <c r="P133" i="10"/>
  <c r="P151" i="10"/>
  <c r="P225" i="10"/>
  <c r="P236" i="10"/>
  <c r="P143" i="10"/>
  <c r="P183" i="10"/>
  <c r="P95" i="10"/>
  <c r="P192" i="10"/>
  <c r="P93" i="10"/>
  <c r="P271" i="10"/>
  <c r="P284" i="10"/>
  <c r="P290" i="10"/>
  <c r="P235" i="10"/>
  <c r="P190" i="10"/>
  <c r="P200" i="10"/>
  <c r="P118" i="10"/>
  <c r="P267" i="10"/>
  <c r="P104" i="10"/>
  <c r="P198" i="10"/>
  <c r="P181" i="10"/>
  <c r="P199" i="10"/>
  <c r="P243" i="10"/>
  <c r="P122" i="10"/>
  <c r="P189" i="10"/>
  <c r="P114" i="10"/>
  <c r="P167" i="10"/>
  <c r="P278" i="10"/>
  <c r="P153" i="10"/>
  <c r="P286" i="10"/>
  <c r="P127" i="10"/>
  <c r="P240" i="10"/>
  <c r="P295" i="10"/>
  <c r="P205" i="10"/>
  <c r="P204" i="10"/>
  <c r="P247" i="10"/>
  <c r="P121" i="10"/>
  <c r="P264" i="10"/>
  <c r="P138" i="10"/>
  <c r="P102" i="10"/>
  <c r="P166" i="10"/>
  <c r="P291" i="10"/>
  <c r="P186" i="10"/>
  <c r="P294" i="10"/>
  <c r="P131" i="10"/>
  <c r="P233" i="10"/>
  <c r="P162" i="10"/>
  <c r="P191" i="10"/>
  <c r="P276" i="10"/>
  <c r="P145" i="10"/>
  <c r="P206" i="10"/>
  <c r="P203" i="10"/>
  <c r="P185" i="10"/>
  <c r="P126" i="10"/>
  <c r="P32" i="10"/>
  <c r="P59" i="10"/>
  <c r="P23" i="10"/>
  <c r="P77" i="10"/>
  <c r="P11" i="10"/>
  <c r="P25" i="10"/>
  <c r="P35" i="10"/>
  <c r="P92" i="10"/>
  <c r="P55" i="10"/>
  <c r="P71" i="10"/>
  <c r="P30" i="10"/>
  <c r="P259" i="10"/>
  <c r="P141" i="10"/>
  <c r="P261" i="10"/>
  <c r="P237" i="10"/>
  <c r="P106" i="10"/>
  <c r="P195" i="10"/>
  <c r="P98" i="10"/>
  <c r="P115" i="10"/>
  <c r="P197" i="10"/>
  <c r="P123" i="10"/>
  <c r="P299" i="10"/>
  <c r="P232" i="10"/>
  <c r="P234" i="10"/>
  <c r="P221" i="10"/>
  <c r="P165" i="10"/>
  <c r="P222" i="10"/>
  <c r="P142" i="10"/>
  <c r="P273" i="10"/>
  <c r="P275" i="10"/>
  <c r="P157" i="10"/>
  <c r="P220" i="10"/>
  <c r="P129" i="10"/>
  <c r="P182" i="10"/>
  <c r="P100" i="10"/>
  <c r="P248" i="10"/>
  <c r="P135" i="10"/>
  <c r="P170" i="10"/>
  <c r="P255" i="10"/>
  <c r="P94" i="10"/>
  <c r="P210" i="10"/>
  <c r="P296" i="10"/>
  <c r="P109" i="10"/>
  <c r="P238" i="10"/>
  <c r="P158" i="10"/>
  <c r="P99" i="10"/>
  <c r="P103" i="10"/>
  <c r="P196" i="10"/>
  <c r="P260" i="10"/>
  <c r="P179" i="10"/>
  <c r="P108" i="10"/>
  <c r="P256" i="10"/>
  <c r="P293" i="10"/>
  <c r="P150" i="10"/>
  <c r="P149" i="10"/>
  <c r="P175" i="10"/>
  <c r="P211" i="10"/>
  <c r="P287" i="10"/>
  <c r="P159" i="10"/>
  <c r="P246" i="10"/>
  <c r="P250" i="10"/>
  <c r="P209" i="10"/>
  <c r="P174" i="10"/>
  <c r="P272" i="10"/>
  <c r="P214" i="10"/>
  <c r="P279" i="10"/>
  <c r="P137" i="10"/>
  <c r="P117" i="10"/>
  <c r="P218" i="10"/>
  <c r="P292" i="10"/>
  <c r="P168" i="10"/>
  <c r="P148" i="10"/>
  <c r="P245" i="10"/>
  <c r="P298" i="10"/>
  <c r="P130" i="10"/>
  <c r="P249" i="10"/>
  <c r="P144" i="10"/>
  <c r="P146" i="10"/>
  <c r="P128" i="10"/>
  <c r="P140" i="10"/>
  <c r="P178" i="10"/>
  <c r="P251" i="10"/>
  <c r="P229" i="10"/>
  <c r="P176" i="10"/>
  <c r="P288" i="10"/>
  <c r="P134" i="10"/>
  <c r="P227" i="10"/>
  <c r="P201" i="10"/>
  <c r="P266" i="10"/>
  <c r="P202" i="10"/>
  <c r="P253" i="10"/>
  <c r="P257" i="10"/>
  <c r="P120" i="10"/>
  <c r="P169" i="10"/>
  <c r="P217" i="10"/>
  <c r="P254" i="10"/>
  <c r="P161" i="10"/>
  <c r="P283" i="10"/>
  <c r="P262" i="10"/>
  <c r="P101" i="10"/>
  <c r="P277" i="10"/>
  <c r="P105" i="10"/>
  <c r="P180" i="10"/>
  <c r="P265" i="10"/>
  <c r="P107" i="10"/>
  <c r="P252" i="10"/>
  <c r="P216" i="10"/>
  <c r="P263" i="10"/>
  <c r="P110" i="10"/>
  <c r="P224" i="10"/>
  <c r="P160" i="10"/>
  <c r="P124" i="10"/>
  <c r="P297" i="10"/>
  <c r="P156" i="10"/>
  <c r="P171" i="10"/>
  <c r="P188" i="10"/>
  <c r="P111" i="10"/>
  <c r="P226" i="10"/>
  <c r="P281" i="10"/>
  <c r="P258" i="10"/>
  <c r="P285" i="10"/>
  <c r="P207" i="10"/>
  <c r="P280" i="10"/>
  <c r="P274" i="10"/>
  <c r="P116" i="10"/>
  <c r="P136" i="10"/>
  <c r="P215" i="10"/>
  <c r="P154" i="10"/>
  <c r="P164" i="10"/>
  <c r="P96" i="10"/>
  <c r="P132" i="10"/>
  <c r="P194" i="10"/>
  <c r="P193" i="10"/>
  <c r="P8" i="10"/>
  <c r="P52" i="10"/>
  <c r="P33" i="10"/>
  <c r="P75" i="10"/>
  <c r="P81" i="10"/>
  <c r="P76" i="10"/>
  <c r="P68" i="10"/>
  <c r="P34" i="10"/>
  <c r="P31" i="10"/>
  <c r="P65" i="10"/>
  <c r="P70" i="10"/>
  <c r="P38" i="10"/>
  <c r="P54" i="10"/>
  <c r="P46" i="10"/>
  <c r="P78" i="10"/>
  <c r="P90" i="10"/>
  <c r="P66" i="10"/>
  <c r="P9" i="10"/>
  <c r="P79" i="10"/>
  <c r="P64" i="10"/>
  <c r="P40" i="10"/>
  <c r="P48" i="10"/>
  <c r="P28" i="10"/>
  <c r="P14" i="10"/>
  <c r="P24" i="10"/>
  <c r="P57" i="10"/>
  <c r="P27" i="10"/>
  <c r="P42" i="10"/>
  <c r="P87" i="10"/>
  <c r="P58" i="10"/>
  <c r="P73" i="10"/>
  <c r="P69" i="10"/>
  <c r="P60" i="10"/>
  <c r="P22" i="10"/>
  <c r="P26" i="10"/>
  <c r="P84" i="10"/>
  <c r="P91" i="10"/>
  <c r="P16" i="10"/>
  <c r="P37" i="10"/>
  <c r="P39" i="10"/>
  <c r="P41" i="10"/>
  <c r="P50" i="10"/>
  <c r="P45" i="10"/>
  <c r="P5" i="10"/>
  <c r="P10" i="10"/>
  <c r="P80" i="10"/>
  <c r="P43" i="10"/>
  <c r="P74" i="10"/>
  <c r="P67" i="10"/>
  <c r="P63" i="10"/>
  <c r="P17" i="10"/>
  <c r="P19" i="10"/>
  <c r="P62" i="10"/>
  <c r="P36" i="10"/>
  <c r="P44" i="10"/>
  <c r="P15" i="10"/>
  <c r="P6" i="10"/>
  <c r="P20" i="10"/>
  <c r="P18" i="10"/>
  <c r="P61" i="10"/>
  <c r="P12" i="10"/>
  <c r="P82" i="10"/>
  <c r="P47" i="10"/>
  <c r="P21" i="10"/>
  <c r="P49" i="10"/>
  <c r="P85" i="10"/>
  <c r="P86" i="10"/>
  <c r="P88" i="10"/>
  <c r="P53" i="10"/>
  <c r="P83" i="10"/>
  <c r="P29" i="10"/>
  <c r="P51" i="10"/>
  <c r="P89" i="10"/>
  <c r="P56" i="10"/>
  <c r="P13" i="10"/>
  <c r="P72" i="10"/>
  <c r="P4" i="10"/>
  <c r="Q4" i="1"/>
  <c r="D14" i="11" l="1"/>
  <c r="D10" i="11"/>
  <c r="D13" i="11"/>
  <c r="D11" i="11"/>
  <c r="D12" i="11"/>
  <c r="D9" i="11"/>
  <c r="D15" i="11"/>
  <c r="E4" i="1"/>
  <c r="R4" i="1" l="1"/>
  <c r="N4" i="1"/>
  <c r="A6" i="2"/>
  <c r="K1" i="10" s="1"/>
  <c r="A5" i="2"/>
  <c r="M4" i="1"/>
  <c r="H4" i="1"/>
  <c r="G4" i="1"/>
  <c r="F4" i="1"/>
  <c r="S178" i="1" l="1"/>
  <c r="T178" i="1" s="1"/>
  <c r="S146" i="1"/>
  <c r="T146" i="1" s="1"/>
  <c r="O190" i="1"/>
  <c r="O6" i="1"/>
  <c r="U20" i="1"/>
  <c r="O55" i="1"/>
  <c r="U71" i="1"/>
  <c r="U68" i="1"/>
  <c r="U96" i="1"/>
  <c r="O82" i="1"/>
  <c r="U129" i="1"/>
  <c r="O187" i="1"/>
  <c r="O219" i="1"/>
  <c r="U112" i="1"/>
  <c r="O159" i="1"/>
  <c r="U164" i="1"/>
  <c r="U299" i="1"/>
  <c r="U236" i="1"/>
  <c r="O264" i="1"/>
  <c r="U9" i="1"/>
  <c r="O261" i="1"/>
  <c r="U37" i="1"/>
  <c r="O52" i="1"/>
  <c r="O44" i="1"/>
  <c r="U64" i="1"/>
  <c r="U55" i="1"/>
  <c r="O48" i="1"/>
  <c r="O62" i="1"/>
  <c r="O103" i="1"/>
  <c r="O119" i="1"/>
  <c r="U144" i="1"/>
  <c r="U84" i="1"/>
  <c r="U72" i="1"/>
  <c r="O121" i="1"/>
  <c r="U113" i="1"/>
  <c r="U155" i="1"/>
  <c r="O191" i="1"/>
  <c r="O223" i="1"/>
  <c r="O112" i="1"/>
  <c r="O157" i="1"/>
  <c r="U240" i="1"/>
  <c r="U266" i="1"/>
  <c r="U282" i="1"/>
  <c r="U158" i="1"/>
  <c r="O296" i="1"/>
  <c r="O181" i="1"/>
  <c r="O226" i="1"/>
  <c r="U180" i="1"/>
  <c r="O202" i="1"/>
  <c r="U283" i="1"/>
  <c r="U145" i="1"/>
  <c r="O104" i="1"/>
  <c r="U260" i="1"/>
  <c r="U277" i="1"/>
  <c r="U225" i="1"/>
  <c r="O269" i="1"/>
  <c r="U249" i="1"/>
  <c r="O16" i="1"/>
  <c r="O22" i="1"/>
  <c r="O53" i="1"/>
  <c r="U229" i="1"/>
  <c r="O12" i="1"/>
  <c r="O25" i="1"/>
  <c r="O63" i="1"/>
  <c r="U78" i="1"/>
  <c r="U102" i="1"/>
  <c r="U77" i="1"/>
  <c r="O129" i="1"/>
  <c r="U187" i="1"/>
  <c r="U219" i="1"/>
  <c r="O162" i="1"/>
  <c r="O164" i="1"/>
  <c r="U148" i="1"/>
  <c r="O236" i="1"/>
  <c r="U264" i="1"/>
  <c r="U245" i="1"/>
  <c r="O27" i="1"/>
  <c r="O40" i="1"/>
  <c r="U58" i="1"/>
  <c r="U44" i="1"/>
  <c r="U48" i="1"/>
  <c r="U79" i="1"/>
  <c r="U103" i="1"/>
  <c r="U119" i="1"/>
  <c r="U74" i="1"/>
  <c r="U100" i="1"/>
  <c r="O101" i="1"/>
  <c r="U163" i="1"/>
  <c r="O113" i="1"/>
  <c r="O155" i="1"/>
  <c r="U191" i="1"/>
  <c r="U223" i="1"/>
  <c r="O136" i="1"/>
  <c r="O161" i="1"/>
  <c r="O240" i="1"/>
  <c r="O266" i="1"/>
  <c r="O298" i="1"/>
  <c r="U234" i="1"/>
  <c r="O165" i="1"/>
  <c r="U188" i="1"/>
  <c r="U86" i="1"/>
  <c r="O180" i="1"/>
  <c r="O221" i="1"/>
  <c r="O293" i="1"/>
  <c r="O145" i="1"/>
  <c r="U251" i="1"/>
  <c r="U57" i="1"/>
  <c r="U293" i="1"/>
  <c r="O265" i="1"/>
  <c r="U241" i="1"/>
  <c r="O174" i="1"/>
  <c r="U16" i="1"/>
  <c r="U42" i="1"/>
  <c r="U66" i="1"/>
  <c r="O131" i="1"/>
  <c r="U143" i="1"/>
  <c r="O126" i="1"/>
  <c r="O281" i="1"/>
  <c r="U181" i="1"/>
  <c r="U12" i="1"/>
  <c r="U25" i="1"/>
  <c r="U63" i="1"/>
  <c r="O144" i="1"/>
  <c r="O78" i="1"/>
  <c r="O156" i="1"/>
  <c r="O97" i="1"/>
  <c r="O171" i="1"/>
  <c r="O203" i="1"/>
  <c r="O235" i="1"/>
  <c r="U295" i="1"/>
  <c r="U173" i="1"/>
  <c r="U220" i="1"/>
  <c r="U104" i="1"/>
  <c r="U271" i="1"/>
  <c r="O209" i="1"/>
  <c r="U31" i="1"/>
  <c r="U40" i="1"/>
  <c r="O58" i="1"/>
  <c r="O42" i="1"/>
  <c r="O69" i="1"/>
  <c r="U56" i="1"/>
  <c r="U95" i="1"/>
  <c r="O122" i="1"/>
  <c r="O74" i="1"/>
  <c r="O118" i="1"/>
  <c r="U101" i="1"/>
  <c r="O163" i="1"/>
  <c r="U132" i="1"/>
  <c r="O175" i="1"/>
  <c r="O207" i="1"/>
  <c r="O239" i="1"/>
  <c r="U146" i="1"/>
  <c r="U161" i="1"/>
  <c r="U250" i="1"/>
  <c r="U298" i="1"/>
  <c r="U279" i="1"/>
  <c r="U172" i="1"/>
  <c r="O188" i="1"/>
  <c r="O86" i="1"/>
  <c r="U189" i="1"/>
  <c r="U228" i="1"/>
  <c r="U276" i="1"/>
  <c r="U300" i="1"/>
  <c r="U213" i="1"/>
  <c r="O255" i="1"/>
  <c r="U267" i="1"/>
  <c r="U194" i="1"/>
  <c r="O299" i="1"/>
  <c r="U182" i="1"/>
  <c r="U261" i="1"/>
  <c r="O8" i="1"/>
  <c r="O43" i="1"/>
  <c r="U59" i="1"/>
  <c r="U75" i="1"/>
  <c r="O115" i="1"/>
  <c r="U131" i="1"/>
  <c r="O143" i="1"/>
  <c r="O93" i="1"/>
  <c r="O20" i="1"/>
  <c r="O18" i="1"/>
  <c r="U67" i="1"/>
  <c r="O68" i="1"/>
  <c r="U80" i="1"/>
  <c r="U82" i="1"/>
  <c r="U97" i="1"/>
  <c r="U171" i="1"/>
  <c r="U203" i="1"/>
  <c r="U235" i="1"/>
  <c r="U159" i="1"/>
  <c r="O279" i="1"/>
  <c r="O285" i="1"/>
  <c r="O220" i="1"/>
  <c r="O259" i="1"/>
  <c r="O9" i="1"/>
  <c r="O275" i="1"/>
  <c r="O31" i="1"/>
  <c r="U52" i="1"/>
  <c r="U18" i="1"/>
  <c r="O64" i="1"/>
  <c r="O73" i="1"/>
  <c r="O66" i="1"/>
  <c r="U130" i="1"/>
  <c r="U50" i="1"/>
  <c r="U126" i="1"/>
  <c r="U121" i="1"/>
  <c r="O77" i="1"/>
  <c r="O140" i="1"/>
  <c r="U175" i="1"/>
  <c r="U207" i="1"/>
  <c r="U239" i="1"/>
  <c r="U157" i="1"/>
  <c r="O250" i="1"/>
  <c r="O282" i="1"/>
  <c r="U152" i="1"/>
  <c r="U296" i="1"/>
  <c r="O172" i="1"/>
  <c r="U210" i="1"/>
  <c r="O173" i="1"/>
  <c r="O228" i="1"/>
  <c r="O276" i="1"/>
  <c r="O300" i="1"/>
  <c r="O295" i="1"/>
  <c r="O260" i="1"/>
  <c r="O271" i="1"/>
  <c r="O245" i="1"/>
  <c r="U193" i="1"/>
  <c r="U214" i="1"/>
  <c r="U206" i="1"/>
  <c r="U8" i="1"/>
  <c r="U91" i="1"/>
  <c r="U115" i="1"/>
  <c r="U135" i="1"/>
  <c r="U106" i="1"/>
  <c r="U93" i="1"/>
  <c r="O288" i="1"/>
  <c r="O204" i="1"/>
  <c r="O177" i="1"/>
  <c r="O128" i="1"/>
  <c r="U226" i="1"/>
  <c r="O238" i="1"/>
  <c r="U23" i="1"/>
  <c r="U11" i="1"/>
  <c r="O10" i="1"/>
  <c r="U38" i="1"/>
  <c r="O24" i="1"/>
  <c r="U62" i="1"/>
  <c r="U107" i="1"/>
  <c r="U139" i="1"/>
  <c r="O114" i="1"/>
  <c r="O110" i="1"/>
  <c r="O72" i="1"/>
  <c r="U98" i="1"/>
  <c r="O81" i="1"/>
  <c r="U140" i="1"/>
  <c r="O195" i="1"/>
  <c r="O227" i="1"/>
  <c r="U125" i="1"/>
  <c r="O192" i="1"/>
  <c r="U224" i="1"/>
  <c r="U262" i="1"/>
  <c r="U278" i="1"/>
  <c r="O280" i="1"/>
  <c r="U196" i="1"/>
  <c r="U218" i="1"/>
  <c r="O213" i="1"/>
  <c r="O117" i="1"/>
  <c r="U256" i="1"/>
  <c r="U272" i="1"/>
  <c r="U5" i="1"/>
  <c r="U43" i="1"/>
  <c r="U39" i="1"/>
  <c r="U73" i="1"/>
  <c r="O84" i="1"/>
  <c r="O79" i="1"/>
  <c r="O100" i="1"/>
  <c r="X100" i="1" s="1"/>
  <c r="O75" i="1"/>
  <c r="U289" i="1"/>
  <c r="U265" i="1"/>
  <c r="U269" i="1"/>
  <c r="U162" i="1"/>
  <c r="O47" i="1"/>
  <c r="O138" i="1"/>
  <c r="O176" i="1"/>
  <c r="U208" i="1"/>
  <c r="U233" i="1"/>
  <c r="U270" i="1"/>
  <c r="O149" i="1"/>
  <c r="O237" i="1"/>
  <c r="U297" i="1"/>
  <c r="O249" i="1"/>
  <c r="U28" i="1"/>
  <c r="O33" i="1"/>
  <c r="U13" i="1"/>
  <c r="U288" i="1"/>
  <c r="O186" i="1"/>
  <c r="O230" i="1"/>
  <c r="U6" i="1"/>
  <c r="O30" i="1"/>
  <c r="U19" i="1"/>
  <c r="U27" i="1"/>
  <c r="U61" i="1"/>
  <c r="U49" i="1"/>
  <c r="U83" i="1"/>
  <c r="O139" i="1"/>
  <c r="U122" i="1"/>
  <c r="O50" i="1"/>
  <c r="U118" i="1"/>
  <c r="U105" i="1"/>
  <c r="O98" i="1"/>
  <c r="U81" i="1"/>
  <c r="U156" i="1"/>
  <c r="U195" i="1"/>
  <c r="U227" i="1"/>
  <c r="O125" i="1"/>
  <c r="O185" i="1"/>
  <c r="O224" i="1"/>
  <c r="O262" i="1"/>
  <c r="O158" i="1"/>
  <c r="U178" i="1"/>
  <c r="X178" i="1" s="1"/>
  <c r="O196" i="1"/>
  <c r="U284" i="1"/>
  <c r="O229" i="1"/>
  <c r="U150" i="1"/>
  <c r="U247" i="1"/>
  <c r="U263" i="1"/>
  <c r="O7" i="1"/>
  <c r="O23" i="1"/>
  <c r="O45" i="1"/>
  <c r="U60" i="1"/>
  <c r="O87" i="1"/>
  <c r="O88" i="1"/>
  <c r="O83" i="1"/>
  <c r="O99" i="1"/>
  <c r="O193" i="1"/>
  <c r="O182" i="1"/>
  <c r="O241" i="1"/>
  <c r="O32" i="1"/>
  <c r="O36" i="1"/>
  <c r="O41" i="1"/>
  <c r="O169" i="1"/>
  <c r="O208" i="1"/>
  <c r="O270" i="1"/>
  <c r="O286" i="1"/>
  <c r="O135" i="1"/>
  <c r="U165" i="1"/>
  <c r="U202" i="1"/>
  <c r="U221" i="1"/>
  <c r="O120" i="1"/>
  <c r="O222" i="1"/>
  <c r="U30" i="1"/>
  <c r="U7" i="1"/>
  <c r="O26" i="1"/>
  <c r="U33" i="1"/>
  <c r="U41" i="1"/>
  <c r="O46" i="1"/>
  <c r="O49" i="1"/>
  <c r="U99" i="1"/>
  <c r="O123" i="1"/>
  <c r="O141" i="1"/>
  <c r="U88" i="1"/>
  <c r="U133" i="1"/>
  <c r="O105" i="1"/>
  <c r="U90" i="1"/>
  <c r="U116" i="1"/>
  <c r="O179" i="1"/>
  <c r="O211" i="1"/>
  <c r="O243" i="1"/>
  <c r="U136" i="1"/>
  <c r="U185" i="1"/>
  <c r="O217" i="1"/>
  <c r="O294" i="1"/>
  <c r="O234" i="1"/>
  <c r="O210" i="1"/>
  <c r="U205" i="1"/>
  <c r="O284" i="1"/>
  <c r="U285" i="1"/>
  <c r="O251" i="1"/>
  <c r="O267" i="1"/>
  <c r="O11" i="1"/>
  <c r="U47" i="1"/>
  <c r="U69" i="1"/>
  <c r="O67" i="1"/>
  <c r="O92" i="1"/>
  <c r="O91" i="1"/>
  <c r="U154" i="1"/>
  <c r="O57" i="1"/>
  <c r="O225" i="1"/>
  <c r="O214" i="1"/>
  <c r="O206" i="1"/>
  <c r="O21" i="1"/>
  <c r="U36" i="1"/>
  <c r="O130" i="1"/>
  <c r="U169" i="1"/>
  <c r="U204" i="1"/>
  <c r="O197" i="1"/>
  <c r="U29" i="1"/>
  <c r="U15" i="1"/>
  <c r="U26" i="1"/>
  <c r="U45" i="1"/>
  <c r="U46" i="1"/>
  <c r="O56" i="1"/>
  <c r="V56" i="1" s="1"/>
  <c r="U24" i="1"/>
  <c r="O60" i="1"/>
  <c r="O107" i="1"/>
  <c r="U123" i="1"/>
  <c r="U141" i="1"/>
  <c r="O133" i="1"/>
  <c r="U124" i="1"/>
  <c r="O90" i="1"/>
  <c r="O132" i="1"/>
  <c r="U179" i="1"/>
  <c r="U211" i="1"/>
  <c r="U243" i="1"/>
  <c r="O146" i="1"/>
  <c r="U192" i="1"/>
  <c r="U217" i="1"/>
  <c r="O278" i="1"/>
  <c r="U294" i="1"/>
  <c r="U280" i="1"/>
  <c r="U170" i="1"/>
  <c r="O189" i="1"/>
  <c r="O289" i="1"/>
  <c r="U117" i="1"/>
  <c r="O256" i="1"/>
  <c r="O272" i="1"/>
  <c r="O5" i="1"/>
  <c r="O19" i="1"/>
  <c r="O15" i="1"/>
  <c r="O71" i="1"/>
  <c r="O80" i="1"/>
  <c r="O95" i="1"/>
  <c r="O96" i="1"/>
  <c r="O160" i="1"/>
  <c r="O194" i="1"/>
  <c r="O257" i="1"/>
  <c r="O253" i="1"/>
  <c r="U166" i="1"/>
  <c r="U21" i="1"/>
  <c r="U14" i="1"/>
  <c r="O108" i="1"/>
  <c r="U176" i="1"/>
  <c r="U201" i="1"/>
  <c r="O233" i="1"/>
  <c r="O254" i="1"/>
  <c r="U149" i="1"/>
  <c r="O242" i="1"/>
  <c r="O154" i="1"/>
  <c r="U255" i="1"/>
  <c r="O198" i="1"/>
  <c r="O28" i="1"/>
  <c r="O39" i="1"/>
  <c r="O54" i="1"/>
  <c r="U22" i="1"/>
  <c r="O65" i="1"/>
  <c r="O51" i="1"/>
  <c r="U70" i="1"/>
  <c r="U111" i="1"/>
  <c r="O106" i="1"/>
  <c r="O37" i="1"/>
  <c r="U110" i="1"/>
  <c r="U85" i="1"/>
  <c r="U89" i="1"/>
  <c r="O147" i="1"/>
  <c r="O183" i="1"/>
  <c r="O215" i="1"/>
  <c r="U109" i="1"/>
  <c r="U151" i="1"/>
  <c r="O274" i="1"/>
  <c r="U290" i="1"/>
  <c r="O153" i="1"/>
  <c r="U242" i="1"/>
  <c r="O170" i="1"/>
  <c r="O218" i="1"/>
  <c r="O277" i="1"/>
  <c r="O142" i="1"/>
  <c r="O150" i="1"/>
  <c r="O252" i="1"/>
  <c r="O201" i="1"/>
  <c r="U254" i="1"/>
  <c r="O248" i="1"/>
  <c r="O283" i="1"/>
  <c r="U174" i="1"/>
  <c r="O14" i="1"/>
  <c r="O13" i="1"/>
  <c r="O35" i="1"/>
  <c r="U65" i="1"/>
  <c r="U51" i="1"/>
  <c r="U87" i="1"/>
  <c r="O17" i="1"/>
  <c r="U114" i="1"/>
  <c r="U76" i="1"/>
  <c r="U108" i="1"/>
  <c r="O116" i="1"/>
  <c r="U147" i="1"/>
  <c r="U183" i="1"/>
  <c r="U215" i="1"/>
  <c r="O109" i="1"/>
  <c r="O151" i="1"/>
  <c r="U274" i="1"/>
  <c r="U153" i="1"/>
  <c r="U273" i="1"/>
  <c r="O205" i="1"/>
  <c r="U237" i="1"/>
  <c r="U292" i="1"/>
  <c r="U142" i="1"/>
  <c r="U281" i="1"/>
  <c r="U168" i="1"/>
  <c r="U200" i="1"/>
  <c r="U232" i="1"/>
  <c r="U252" i="1"/>
  <c r="U259" i="1"/>
  <c r="O94" i="1"/>
  <c r="U209" i="1"/>
  <c r="U275" i="1"/>
  <c r="O166" i="1"/>
  <c r="O232" i="1"/>
  <c r="U197" i="1"/>
  <c r="U198" i="1"/>
  <c r="O273" i="1"/>
  <c r="U268" i="1"/>
  <c r="U238" i="1"/>
  <c r="U248" i="1"/>
  <c r="O246" i="1"/>
  <c r="U190" i="1"/>
  <c r="U32" i="1"/>
  <c r="O34" i="1"/>
  <c r="U35" i="1"/>
  <c r="O38" i="1"/>
  <c r="U53" i="1"/>
  <c r="U17" i="1"/>
  <c r="O127" i="1"/>
  <c r="U92" i="1"/>
  <c r="O124" i="1"/>
  <c r="O137" i="1"/>
  <c r="O167" i="1"/>
  <c r="O199" i="1"/>
  <c r="O231" i="1"/>
  <c r="U128" i="1"/>
  <c r="O152" i="1"/>
  <c r="U258" i="1"/>
  <c r="O134" i="1"/>
  <c r="U287" i="1"/>
  <c r="O178" i="1"/>
  <c r="O291" i="1"/>
  <c r="U212" i="1"/>
  <c r="U244" i="1"/>
  <c r="O292" i="1"/>
  <c r="O148" i="1"/>
  <c r="O287" i="1"/>
  <c r="O168" i="1"/>
  <c r="O200" i="1"/>
  <c r="O263" i="1"/>
  <c r="U246" i="1"/>
  <c r="U222" i="1"/>
  <c r="O184" i="1"/>
  <c r="U94" i="1"/>
  <c r="U286" i="1"/>
  <c r="U291" i="1"/>
  <c r="O29" i="1"/>
  <c r="U10" i="1"/>
  <c r="U54" i="1"/>
  <c r="U34" i="1"/>
  <c r="O59" i="1"/>
  <c r="O61" i="1"/>
  <c r="O70" i="1"/>
  <c r="O111" i="1"/>
  <c r="U127" i="1"/>
  <c r="O76" i="1"/>
  <c r="O102" i="1"/>
  <c r="O85" i="1"/>
  <c r="O89" i="1"/>
  <c r="U137" i="1"/>
  <c r="U167" i="1"/>
  <c r="U199" i="1"/>
  <c r="U231" i="1"/>
  <c r="U138" i="1"/>
  <c r="U160" i="1"/>
  <c r="O258" i="1"/>
  <c r="O290" i="1"/>
  <c r="U134" i="1"/>
  <c r="U186" i="1"/>
  <c r="O212" i="1"/>
  <c r="O244" i="1"/>
  <c r="O297" i="1"/>
  <c r="U120" i="1"/>
  <c r="U184" i="1"/>
  <c r="U216" i="1"/>
  <c r="O247" i="1"/>
  <c r="O268" i="1"/>
  <c r="U257" i="1"/>
  <c r="U230" i="1"/>
  <c r="O216" i="1"/>
  <c r="U177" i="1"/>
  <c r="U253" i="1"/>
  <c r="S4" i="1"/>
  <c r="T4" i="1" s="1"/>
  <c r="B4" i="1"/>
  <c r="A2" i="2"/>
  <c r="M1" i="10" s="1"/>
  <c r="A1" i="2"/>
  <c r="V130" i="1" l="1"/>
  <c r="Y77" i="1"/>
  <c r="V29" i="1"/>
  <c r="W257" i="1"/>
  <c r="V257" i="1"/>
  <c r="Y257" i="1"/>
  <c r="X257" i="1"/>
  <c r="Z257" i="1"/>
  <c r="W184" i="1"/>
  <c r="V184" i="1"/>
  <c r="X184" i="1"/>
  <c r="Y184" i="1"/>
  <c r="Z184" i="1"/>
  <c r="V199" i="1"/>
  <c r="Z199" i="1"/>
  <c r="X199" i="1"/>
  <c r="W199" i="1"/>
  <c r="Y199" i="1"/>
  <c r="V34" i="1"/>
  <c r="X34" i="1"/>
  <c r="Y34" i="1"/>
  <c r="Z34" i="1"/>
  <c r="W34" i="1"/>
  <c r="V291" i="1"/>
  <c r="Y291" i="1"/>
  <c r="W291" i="1"/>
  <c r="Z291" i="1"/>
  <c r="X291" i="1"/>
  <c r="X222" i="1"/>
  <c r="Y222" i="1"/>
  <c r="W222" i="1"/>
  <c r="V222" i="1"/>
  <c r="Z222" i="1"/>
  <c r="Y244" i="1"/>
  <c r="V244" i="1"/>
  <c r="Z244" i="1"/>
  <c r="X244" i="1"/>
  <c r="W244" i="1"/>
  <c r="Z287" i="1"/>
  <c r="Y287" i="1"/>
  <c r="X287" i="1"/>
  <c r="V287" i="1"/>
  <c r="W287" i="1"/>
  <c r="V128" i="1"/>
  <c r="Z128" i="1"/>
  <c r="Y128" i="1"/>
  <c r="W128" i="1"/>
  <c r="X128" i="1"/>
  <c r="W17" i="1"/>
  <c r="X17" i="1"/>
  <c r="V17" i="1"/>
  <c r="Y17" i="1"/>
  <c r="Z17" i="1"/>
  <c r="W248" i="1"/>
  <c r="Z248" i="1"/>
  <c r="Y248" i="1"/>
  <c r="X248" i="1"/>
  <c r="V248" i="1"/>
  <c r="X198" i="1"/>
  <c r="Y198" i="1"/>
  <c r="W198" i="1"/>
  <c r="V198" i="1"/>
  <c r="Z198" i="1"/>
  <c r="Y275" i="1"/>
  <c r="V275" i="1"/>
  <c r="X275" i="1"/>
  <c r="W275" i="1"/>
  <c r="Z275" i="1"/>
  <c r="X252" i="1"/>
  <c r="V252" i="1"/>
  <c r="Y252" i="1"/>
  <c r="Z252" i="1"/>
  <c r="W252" i="1"/>
  <c r="X281" i="1"/>
  <c r="Z281" i="1"/>
  <c r="Y281" i="1"/>
  <c r="W281" i="1"/>
  <c r="V281" i="1"/>
  <c r="Y147" i="1"/>
  <c r="V147" i="1"/>
  <c r="Z147" i="1"/>
  <c r="X147" i="1"/>
  <c r="W147" i="1"/>
  <c r="W114" i="1"/>
  <c r="V114" i="1"/>
  <c r="Y114" i="1"/>
  <c r="X114" i="1"/>
  <c r="Z114" i="1"/>
  <c r="Z65" i="1"/>
  <c r="X65" i="1"/>
  <c r="Y65" i="1"/>
  <c r="W65" i="1"/>
  <c r="V65" i="1"/>
  <c r="X174" i="1"/>
  <c r="W174" i="1"/>
  <c r="V174" i="1"/>
  <c r="Y174" i="1"/>
  <c r="Z174" i="1"/>
  <c r="V109" i="1"/>
  <c r="W109" i="1"/>
  <c r="X109" i="1"/>
  <c r="Y109" i="1"/>
  <c r="Z109" i="1"/>
  <c r="W89" i="1"/>
  <c r="X89" i="1"/>
  <c r="Y89" i="1"/>
  <c r="V89" i="1"/>
  <c r="Z89" i="1"/>
  <c r="Y201" i="1"/>
  <c r="W201" i="1"/>
  <c r="V201" i="1"/>
  <c r="X201" i="1"/>
  <c r="Z201" i="1"/>
  <c r="V21" i="1"/>
  <c r="Y21" i="1"/>
  <c r="Z21" i="1"/>
  <c r="W21" i="1"/>
  <c r="X21" i="1"/>
  <c r="W294" i="1"/>
  <c r="V294" i="1"/>
  <c r="X294" i="1"/>
  <c r="Y294" i="1"/>
  <c r="Z294" i="1"/>
  <c r="Y141" i="1"/>
  <c r="V141" i="1"/>
  <c r="W141" i="1"/>
  <c r="Z141" i="1"/>
  <c r="X141" i="1"/>
  <c r="X24" i="1"/>
  <c r="V24" i="1"/>
  <c r="W24" i="1"/>
  <c r="Z24" i="1"/>
  <c r="Y24" i="1"/>
  <c r="W26" i="1"/>
  <c r="Y26" i="1"/>
  <c r="X26" i="1"/>
  <c r="V26" i="1"/>
  <c r="Z26" i="1"/>
  <c r="Y204" i="1"/>
  <c r="V204" i="1"/>
  <c r="W204" i="1"/>
  <c r="Z204" i="1"/>
  <c r="X204" i="1"/>
  <c r="Y205" i="1"/>
  <c r="W205" i="1"/>
  <c r="Z205" i="1"/>
  <c r="V205" i="1"/>
  <c r="X205" i="1"/>
  <c r="X41" i="1"/>
  <c r="Y41" i="1"/>
  <c r="V41" i="1"/>
  <c r="Z41" i="1"/>
  <c r="W41" i="1"/>
  <c r="X30" i="1"/>
  <c r="Y30" i="1"/>
  <c r="W30" i="1"/>
  <c r="V30" i="1"/>
  <c r="Z30" i="1"/>
  <c r="Y202" i="1"/>
  <c r="Z202" i="1"/>
  <c r="X202" i="1"/>
  <c r="V202" i="1"/>
  <c r="W202" i="1"/>
  <c r="W81" i="1"/>
  <c r="Z81" i="1"/>
  <c r="V81" i="1"/>
  <c r="Y81" i="1"/>
  <c r="X81" i="1"/>
  <c r="Y49" i="1"/>
  <c r="Z49" i="1"/>
  <c r="W49" i="1"/>
  <c r="X49" i="1"/>
  <c r="V49" i="1"/>
  <c r="X288" i="1"/>
  <c r="W288" i="1"/>
  <c r="V288" i="1"/>
  <c r="Y288" i="1"/>
  <c r="Z288" i="1"/>
  <c r="V270" i="1"/>
  <c r="Y270" i="1"/>
  <c r="Z270" i="1"/>
  <c r="X270" i="1"/>
  <c r="W270" i="1"/>
  <c r="W265" i="1"/>
  <c r="V265" i="1"/>
  <c r="Y265" i="1"/>
  <c r="X265" i="1"/>
  <c r="Z265" i="1"/>
  <c r="Y43" i="1"/>
  <c r="X43" i="1"/>
  <c r="V43" i="1"/>
  <c r="W43" i="1"/>
  <c r="Z43" i="1"/>
  <c r="Y140" i="1"/>
  <c r="Z140" i="1"/>
  <c r="X140" i="1"/>
  <c r="W140" i="1"/>
  <c r="V140" i="1"/>
  <c r="X62" i="1"/>
  <c r="V62" i="1"/>
  <c r="W62" i="1"/>
  <c r="Y62" i="1"/>
  <c r="Z62" i="1"/>
  <c r="Z11" i="1"/>
  <c r="X11" i="1"/>
  <c r="W11" i="1"/>
  <c r="Y11" i="1"/>
  <c r="V11" i="1"/>
  <c r="W93" i="1"/>
  <c r="X93" i="1"/>
  <c r="Y93" i="1"/>
  <c r="V93" i="1"/>
  <c r="Z93" i="1"/>
  <c r="W91" i="1"/>
  <c r="X91" i="1"/>
  <c r="Z91" i="1"/>
  <c r="Y91" i="1"/>
  <c r="V91" i="1"/>
  <c r="W193" i="1"/>
  <c r="Z193" i="1"/>
  <c r="V193" i="1"/>
  <c r="Y193" i="1"/>
  <c r="X193" i="1"/>
  <c r="W152" i="1"/>
  <c r="X152" i="1"/>
  <c r="V152" i="1"/>
  <c r="Y152" i="1"/>
  <c r="Z152" i="1"/>
  <c r="Z239" i="1"/>
  <c r="Y239" i="1"/>
  <c r="X239" i="1"/>
  <c r="W239" i="1"/>
  <c r="V239" i="1"/>
  <c r="X130" i="1"/>
  <c r="Z130" i="1"/>
  <c r="Y130" i="1"/>
  <c r="W130" i="1"/>
  <c r="Y18" i="1"/>
  <c r="X18" i="1"/>
  <c r="V18" i="1"/>
  <c r="Z18" i="1"/>
  <c r="W18" i="1"/>
  <c r="W171" i="1"/>
  <c r="X171" i="1"/>
  <c r="V171" i="1"/>
  <c r="Y171" i="1"/>
  <c r="Z171" i="1"/>
  <c r="Y75" i="1"/>
  <c r="V75" i="1"/>
  <c r="W75" i="1"/>
  <c r="X75" i="1"/>
  <c r="Z75" i="1"/>
  <c r="V261" i="1"/>
  <c r="Z261" i="1"/>
  <c r="W261" i="1"/>
  <c r="Y261" i="1"/>
  <c r="X261" i="1"/>
  <c r="V267" i="1"/>
  <c r="X267" i="1"/>
  <c r="W267" i="1"/>
  <c r="Z267" i="1"/>
  <c r="Y267" i="1"/>
  <c r="W276" i="1"/>
  <c r="V276" i="1"/>
  <c r="Y276" i="1"/>
  <c r="X276" i="1"/>
  <c r="Z276" i="1"/>
  <c r="Y250" i="1"/>
  <c r="Z250" i="1"/>
  <c r="X250" i="1"/>
  <c r="V250" i="1"/>
  <c r="W250" i="1"/>
  <c r="X101" i="1"/>
  <c r="Z101" i="1"/>
  <c r="Y101" i="1"/>
  <c r="V101" i="1"/>
  <c r="W101" i="1"/>
  <c r="Y95" i="1"/>
  <c r="V95" i="1"/>
  <c r="X95" i="1"/>
  <c r="W95" i="1"/>
  <c r="Z95" i="1"/>
  <c r="V271" i="1"/>
  <c r="X271" i="1"/>
  <c r="W271" i="1"/>
  <c r="Z271" i="1"/>
  <c r="Y271" i="1"/>
  <c r="V295" i="1"/>
  <c r="W295" i="1"/>
  <c r="X295" i="1"/>
  <c r="Y295" i="1"/>
  <c r="Z295" i="1"/>
  <c r="Z63" i="1"/>
  <c r="W63" i="1"/>
  <c r="V63" i="1"/>
  <c r="X63" i="1"/>
  <c r="Y63" i="1"/>
  <c r="Y66" i="1"/>
  <c r="X66" i="1"/>
  <c r="W66" i="1"/>
  <c r="V66" i="1"/>
  <c r="Z66" i="1"/>
  <c r="Z241" i="1"/>
  <c r="X241" i="1"/>
  <c r="Y241" i="1"/>
  <c r="V241" i="1"/>
  <c r="W241" i="1"/>
  <c r="Y251" i="1"/>
  <c r="V251" i="1"/>
  <c r="X251" i="1"/>
  <c r="W251" i="1"/>
  <c r="Z251" i="1"/>
  <c r="X234" i="1"/>
  <c r="V234" i="1"/>
  <c r="W234" i="1"/>
  <c r="Z234" i="1"/>
  <c r="Y234" i="1"/>
  <c r="V100" i="1"/>
  <c r="W100" i="1"/>
  <c r="Z100" i="1"/>
  <c r="Y100" i="1"/>
  <c r="X79" i="1"/>
  <c r="W79" i="1"/>
  <c r="Z79" i="1"/>
  <c r="Y79" i="1"/>
  <c r="V79" i="1"/>
  <c r="Z219" i="1"/>
  <c r="X219" i="1"/>
  <c r="Y219" i="1"/>
  <c r="V219" i="1"/>
  <c r="W219" i="1"/>
  <c r="W102" i="1"/>
  <c r="X102" i="1"/>
  <c r="Z102" i="1"/>
  <c r="Y102" i="1"/>
  <c r="V102" i="1"/>
  <c r="W16" i="1"/>
  <c r="V277" i="1"/>
  <c r="Y277" i="1"/>
  <c r="X277" i="1"/>
  <c r="W277" i="1"/>
  <c r="Z277" i="1"/>
  <c r="X283" i="1"/>
  <c r="W283" i="1"/>
  <c r="V283" i="1"/>
  <c r="Y283" i="1"/>
  <c r="Z283" i="1"/>
  <c r="X266" i="1"/>
  <c r="Z266" i="1"/>
  <c r="Y266" i="1"/>
  <c r="W266" i="1"/>
  <c r="V266" i="1"/>
  <c r="X55" i="1"/>
  <c r="Z55" i="1"/>
  <c r="V55" i="1"/>
  <c r="Y55" i="1"/>
  <c r="W55" i="1"/>
  <c r="Y37" i="1"/>
  <c r="Z37" i="1"/>
  <c r="V37" i="1"/>
  <c r="X37" i="1"/>
  <c r="W37" i="1"/>
  <c r="Y236" i="1"/>
  <c r="V236" i="1"/>
  <c r="W236" i="1"/>
  <c r="Z236" i="1"/>
  <c r="X236" i="1"/>
  <c r="X112" i="1"/>
  <c r="W112" i="1"/>
  <c r="Z112" i="1"/>
  <c r="Y112" i="1"/>
  <c r="V112" i="1"/>
  <c r="V120" i="1"/>
  <c r="Y120" i="1"/>
  <c r="Z120" i="1"/>
  <c r="W120" i="1"/>
  <c r="X120" i="1"/>
  <c r="W54" i="1"/>
  <c r="X54" i="1"/>
  <c r="V54" i="1"/>
  <c r="Y54" i="1"/>
  <c r="Z54" i="1"/>
  <c r="X286" i="1"/>
  <c r="W286" i="1"/>
  <c r="Z286" i="1"/>
  <c r="V286" i="1"/>
  <c r="Y286" i="1"/>
  <c r="Y246" i="1"/>
  <c r="X246" i="1"/>
  <c r="W246" i="1"/>
  <c r="Z246" i="1"/>
  <c r="V246" i="1"/>
  <c r="V212" i="1"/>
  <c r="Z212" i="1"/>
  <c r="W212" i="1"/>
  <c r="X212" i="1"/>
  <c r="Y212" i="1"/>
  <c r="Y53" i="1"/>
  <c r="V53" i="1"/>
  <c r="X53" i="1"/>
  <c r="W53" i="1"/>
  <c r="Z53" i="1"/>
  <c r="Y32" i="1"/>
  <c r="Z32" i="1"/>
  <c r="W32" i="1"/>
  <c r="V32" i="1"/>
  <c r="X32" i="1"/>
  <c r="Y238" i="1"/>
  <c r="V238" i="1"/>
  <c r="X238" i="1"/>
  <c r="W238" i="1"/>
  <c r="Z238" i="1"/>
  <c r="V197" i="1"/>
  <c r="W197" i="1"/>
  <c r="Y197" i="1"/>
  <c r="Z197" i="1"/>
  <c r="X197" i="1"/>
  <c r="Z209" i="1"/>
  <c r="X209" i="1"/>
  <c r="Y209" i="1"/>
  <c r="V209" i="1"/>
  <c r="W209" i="1"/>
  <c r="Z232" i="1"/>
  <c r="W232" i="1"/>
  <c r="X232" i="1"/>
  <c r="Y232" i="1"/>
  <c r="V232" i="1"/>
  <c r="W142" i="1"/>
  <c r="V142" i="1"/>
  <c r="Z142" i="1"/>
  <c r="Y142" i="1"/>
  <c r="X142" i="1"/>
  <c r="Y273" i="1"/>
  <c r="X273" i="1"/>
  <c r="Z273" i="1"/>
  <c r="W273" i="1"/>
  <c r="V273" i="1"/>
  <c r="Y290" i="1"/>
  <c r="W290" i="1"/>
  <c r="V290" i="1"/>
  <c r="Z290" i="1"/>
  <c r="X290" i="1"/>
  <c r="X85" i="1"/>
  <c r="Y85" i="1"/>
  <c r="V85" i="1"/>
  <c r="Z85" i="1"/>
  <c r="W85" i="1"/>
  <c r="Y111" i="1"/>
  <c r="V111" i="1"/>
  <c r="W111" i="1"/>
  <c r="X111" i="1"/>
  <c r="Z111" i="1"/>
  <c r="W22" i="1"/>
  <c r="X22" i="1"/>
  <c r="V22" i="1"/>
  <c r="Y22" i="1"/>
  <c r="Z22" i="1"/>
  <c r="V149" i="1"/>
  <c r="X149" i="1"/>
  <c r="Z149" i="1"/>
  <c r="Y149" i="1"/>
  <c r="W149" i="1"/>
  <c r="Y176" i="1"/>
  <c r="Z176" i="1"/>
  <c r="X176" i="1"/>
  <c r="W176" i="1"/>
  <c r="V176" i="1"/>
  <c r="Y166" i="1"/>
  <c r="Z166" i="1"/>
  <c r="V166" i="1"/>
  <c r="W166" i="1"/>
  <c r="X166" i="1"/>
  <c r="Y243" i="1"/>
  <c r="X243" i="1"/>
  <c r="Z243" i="1"/>
  <c r="W243" i="1"/>
  <c r="V243" i="1"/>
  <c r="Z123" i="1"/>
  <c r="V123" i="1"/>
  <c r="Y123" i="1"/>
  <c r="X123" i="1"/>
  <c r="W123" i="1"/>
  <c r="V15" i="1"/>
  <c r="Z15" i="1"/>
  <c r="X15" i="1"/>
  <c r="W15" i="1"/>
  <c r="Y15" i="1"/>
  <c r="Z169" i="1"/>
  <c r="Y169" i="1"/>
  <c r="V169" i="1"/>
  <c r="X169" i="1"/>
  <c r="W169" i="1"/>
  <c r="Y154" i="1"/>
  <c r="X154" i="1"/>
  <c r="W154" i="1"/>
  <c r="Z154" i="1"/>
  <c r="V154" i="1"/>
  <c r="W69" i="1"/>
  <c r="Y69" i="1"/>
  <c r="X69" i="1"/>
  <c r="V69" i="1"/>
  <c r="Z69" i="1"/>
  <c r="Z185" i="1"/>
  <c r="W185" i="1"/>
  <c r="Y185" i="1"/>
  <c r="X185" i="1"/>
  <c r="V185" i="1"/>
  <c r="W133" i="1"/>
  <c r="Y133" i="1"/>
  <c r="X133" i="1"/>
  <c r="Z133" i="1"/>
  <c r="V133" i="1"/>
  <c r="X99" i="1"/>
  <c r="Z99" i="1"/>
  <c r="W99" i="1"/>
  <c r="Y99" i="1"/>
  <c r="V99" i="1"/>
  <c r="V33" i="1"/>
  <c r="W33" i="1"/>
  <c r="Z33" i="1"/>
  <c r="X33" i="1"/>
  <c r="Z165" i="1"/>
  <c r="X165" i="1"/>
  <c r="Y165" i="1"/>
  <c r="V165" i="1"/>
  <c r="W165" i="1"/>
  <c r="V60" i="1"/>
  <c r="X60" i="1"/>
  <c r="Z60" i="1"/>
  <c r="W60" i="1"/>
  <c r="Y60" i="1"/>
  <c r="V263" i="1"/>
  <c r="W263" i="1"/>
  <c r="Y263" i="1"/>
  <c r="X263" i="1"/>
  <c r="Z263" i="1"/>
  <c r="V284" i="1"/>
  <c r="Y284" i="1"/>
  <c r="Z284" i="1"/>
  <c r="W284" i="1"/>
  <c r="X284" i="1"/>
  <c r="X227" i="1"/>
  <c r="V227" i="1"/>
  <c r="Y227" i="1"/>
  <c r="Z227" i="1"/>
  <c r="W227" i="1"/>
  <c r="Y122" i="1"/>
  <c r="Z122" i="1"/>
  <c r="X122" i="1"/>
  <c r="W122" i="1"/>
  <c r="V122" i="1"/>
  <c r="W61" i="1"/>
  <c r="Z61" i="1"/>
  <c r="V61" i="1"/>
  <c r="Y61" i="1"/>
  <c r="X61" i="1"/>
  <c r="Z6" i="1"/>
  <c r="W6" i="1"/>
  <c r="Y6" i="1"/>
  <c r="X6" i="1"/>
  <c r="V6" i="1"/>
  <c r="X13" i="1"/>
  <c r="V13" i="1"/>
  <c r="Y13" i="1"/>
  <c r="Z13" i="1"/>
  <c r="W13" i="1"/>
  <c r="X297" i="1"/>
  <c r="W297" i="1"/>
  <c r="V297" i="1"/>
  <c r="Z297" i="1"/>
  <c r="Y297" i="1"/>
  <c r="W233" i="1"/>
  <c r="Y233" i="1"/>
  <c r="X233" i="1"/>
  <c r="V233" i="1"/>
  <c r="Z233" i="1"/>
  <c r="V47" i="1"/>
  <c r="X289" i="1"/>
  <c r="W289" i="1"/>
  <c r="Z289" i="1"/>
  <c r="V289" i="1"/>
  <c r="Y289" i="1"/>
  <c r="V5" i="1"/>
  <c r="W5" i="1"/>
  <c r="X5" i="1"/>
  <c r="Z5" i="1"/>
  <c r="Y5" i="1"/>
  <c r="V278" i="1"/>
  <c r="X278" i="1"/>
  <c r="Z278" i="1"/>
  <c r="Y278" i="1"/>
  <c r="W278" i="1"/>
  <c r="W125" i="1"/>
  <c r="X125" i="1"/>
  <c r="Z125" i="1"/>
  <c r="Y125" i="1"/>
  <c r="V125" i="1"/>
  <c r="Y23" i="1"/>
  <c r="Z23" i="1"/>
  <c r="V23" i="1"/>
  <c r="W23" i="1"/>
  <c r="X23" i="1"/>
  <c r="W106" i="1"/>
  <c r="Y106" i="1"/>
  <c r="V106" i="1"/>
  <c r="Z106" i="1"/>
  <c r="X106" i="1"/>
  <c r="W8" i="1"/>
  <c r="V8" i="1"/>
  <c r="Z8" i="1"/>
  <c r="X8" i="1"/>
  <c r="V210" i="1"/>
  <c r="Z210" i="1"/>
  <c r="X210" i="1"/>
  <c r="Y210" i="1"/>
  <c r="W210" i="1"/>
  <c r="Z207" i="1"/>
  <c r="Y207" i="1"/>
  <c r="W207" i="1"/>
  <c r="X207" i="1"/>
  <c r="V207" i="1"/>
  <c r="Z121" i="1"/>
  <c r="X121" i="1"/>
  <c r="W121" i="1"/>
  <c r="V121" i="1"/>
  <c r="Y121" i="1"/>
  <c r="V52" i="1"/>
  <c r="Y52" i="1"/>
  <c r="W52" i="1"/>
  <c r="Z52" i="1"/>
  <c r="X52" i="1"/>
  <c r="Z159" i="1"/>
  <c r="W159" i="1"/>
  <c r="V159" i="1"/>
  <c r="X159" i="1"/>
  <c r="Y159" i="1"/>
  <c r="X97" i="1"/>
  <c r="W97" i="1"/>
  <c r="Z97" i="1"/>
  <c r="V97" i="1"/>
  <c r="Y97" i="1"/>
  <c r="V67" i="1"/>
  <c r="X67" i="1"/>
  <c r="Z67" i="1"/>
  <c r="W67" i="1"/>
  <c r="Y67" i="1"/>
  <c r="X59" i="1"/>
  <c r="Z59" i="1"/>
  <c r="V59" i="1"/>
  <c r="W59" i="1"/>
  <c r="Y59" i="1"/>
  <c r="Z182" i="1"/>
  <c r="X182" i="1"/>
  <c r="V182" i="1"/>
  <c r="W182" i="1"/>
  <c r="Y182" i="1"/>
  <c r="W228" i="1"/>
  <c r="V228" i="1"/>
  <c r="Z228" i="1"/>
  <c r="X228" i="1"/>
  <c r="Y228" i="1"/>
  <c r="W172" i="1"/>
  <c r="Y172" i="1"/>
  <c r="V172" i="1"/>
  <c r="Z172" i="1"/>
  <c r="X172" i="1"/>
  <c r="Z161" i="1"/>
  <c r="V161" i="1"/>
  <c r="Y161" i="1"/>
  <c r="X161" i="1"/>
  <c r="W161" i="1"/>
  <c r="W56" i="1"/>
  <c r="Z56" i="1"/>
  <c r="Y56" i="1"/>
  <c r="X56" i="1"/>
  <c r="W40" i="1"/>
  <c r="Z40" i="1"/>
  <c r="X40" i="1"/>
  <c r="Y40" i="1"/>
  <c r="V40" i="1"/>
  <c r="Y104" i="1"/>
  <c r="W104" i="1"/>
  <c r="Z104" i="1"/>
  <c r="X104" i="1"/>
  <c r="V104" i="1"/>
  <c r="X25" i="1"/>
  <c r="W25" i="1"/>
  <c r="Y25" i="1"/>
  <c r="Z25" i="1"/>
  <c r="V25" i="1"/>
  <c r="X42" i="1"/>
  <c r="V42" i="1"/>
  <c r="Z42" i="1"/>
  <c r="W42" i="1"/>
  <c r="Y42" i="1"/>
  <c r="Z86" i="1"/>
  <c r="W86" i="1"/>
  <c r="X86" i="1"/>
  <c r="V86" i="1"/>
  <c r="Y86" i="1"/>
  <c r="W74" i="1"/>
  <c r="X74" i="1"/>
  <c r="Y74" i="1"/>
  <c r="Z74" i="1"/>
  <c r="V74" i="1"/>
  <c r="Z48" i="1"/>
  <c r="X48" i="1"/>
  <c r="Y48" i="1"/>
  <c r="V48" i="1"/>
  <c r="W48" i="1"/>
  <c r="X148" i="1"/>
  <c r="V148" i="1"/>
  <c r="W148" i="1"/>
  <c r="Z148" i="1"/>
  <c r="Y148" i="1"/>
  <c r="W187" i="1"/>
  <c r="Z187" i="1"/>
  <c r="X187" i="1"/>
  <c r="Y187" i="1"/>
  <c r="V187" i="1"/>
  <c r="Y78" i="1"/>
  <c r="X78" i="1"/>
  <c r="Z78" i="1"/>
  <c r="W78" i="1"/>
  <c r="V78" i="1"/>
  <c r="Z229" i="1"/>
  <c r="W229" i="1"/>
  <c r="V229" i="1"/>
  <c r="X229" i="1"/>
  <c r="Y229" i="1"/>
  <c r="Y249" i="1"/>
  <c r="Z249" i="1"/>
  <c r="X249" i="1"/>
  <c r="W249" i="1"/>
  <c r="V249" i="1"/>
  <c r="Y260" i="1"/>
  <c r="V260" i="1"/>
  <c r="Z260" i="1"/>
  <c r="X260" i="1"/>
  <c r="W260" i="1"/>
  <c r="X240" i="1"/>
  <c r="Y240" i="1"/>
  <c r="V240" i="1"/>
  <c r="Z240" i="1"/>
  <c r="W240" i="1"/>
  <c r="Z72" i="1"/>
  <c r="V72" i="1"/>
  <c r="X72" i="1"/>
  <c r="W72" i="1"/>
  <c r="Y72" i="1"/>
  <c r="W64" i="1"/>
  <c r="Z64" i="1"/>
  <c r="X64" i="1"/>
  <c r="Y64" i="1"/>
  <c r="V64" i="1"/>
  <c r="W299" i="1"/>
  <c r="V299" i="1"/>
  <c r="Y299" i="1"/>
  <c r="Z299" i="1"/>
  <c r="X299" i="1"/>
  <c r="Y96" i="1"/>
  <c r="V96" i="1"/>
  <c r="W96" i="1"/>
  <c r="X96" i="1"/>
  <c r="Z96" i="1"/>
  <c r="X20" i="1"/>
  <c r="Y20" i="1"/>
  <c r="V20" i="1"/>
  <c r="W20" i="1"/>
  <c r="Z20" i="1"/>
  <c r="Z178" i="1"/>
  <c r="Z253" i="1"/>
  <c r="V253" i="1"/>
  <c r="Y253" i="1"/>
  <c r="W253" i="1"/>
  <c r="X253" i="1"/>
  <c r="V177" i="1"/>
  <c r="Z177" i="1"/>
  <c r="W177" i="1"/>
  <c r="Y177" i="1"/>
  <c r="X177" i="1"/>
  <c r="Z186" i="1"/>
  <c r="V186" i="1"/>
  <c r="W186" i="1"/>
  <c r="Y186" i="1"/>
  <c r="X186" i="1"/>
  <c r="Y134" i="1"/>
  <c r="V134" i="1"/>
  <c r="W134" i="1"/>
  <c r="X134" i="1"/>
  <c r="Z134" i="1"/>
  <c r="W137" i="1"/>
  <c r="V137" i="1"/>
  <c r="Y137" i="1"/>
  <c r="X137" i="1"/>
  <c r="Z137" i="1"/>
  <c r="Y10" i="1"/>
  <c r="X10" i="1"/>
  <c r="V10" i="1"/>
  <c r="Z10" i="1"/>
  <c r="W10" i="1"/>
  <c r="Z94" i="1"/>
  <c r="Y94" i="1"/>
  <c r="X94" i="1"/>
  <c r="W94" i="1"/>
  <c r="V94" i="1"/>
  <c r="Y258" i="1"/>
  <c r="X258" i="1"/>
  <c r="W258" i="1"/>
  <c r="Z258" i="1"/>
  <c r="V258" i="1"/>
  <c r="Y92" i="1"/>
  <c r="Z92" i="1"/>
  <c r="X92" i="1"/>
  <c r="V92" i="1"/>
  <c r="W92" i="1"/>
  <c r="W190" i="1"/>
  <c r="Y190" i="1"/>
  <c r="X190" i="1"/>
  <c r="Z190" i="1"/>
  <c r="V190" i="1"/>
  <c r="Y268" i="1"/>
  <c r="X268" i="1"/>
  <c r="W268" i="1"/>
  <c r="V268" i="1"/>
  <c r="Z268" i="1"/>
  <c r="Y200" i="1"/>
  <c r="V200" i="1"/>
  <c r="W200" i="1"/>
  <c r="Z200" i="1"/>
  <c r="X200" i="1"/>
  <c r="Z292" i="1"/>
  <c r="W292" i="1"/>
  <c r="V292" i="1"/>
  <c r="X292" i="1"/>
  <c r="Y292" i="1"/>
  <c r="Z153" i="1"/>
  <c r="V153" i="1"/>
  <c r="W153" i="1"/>
  <c r="Y153" i="1"/>
  <c r="X153" i="1"/>
  <c r="Z215" i="1"/>
  <c r="W215" i="1"/>
  <c r="X215" i="1"/>
  <c r="V215" i="1"/>
  <c r="Y215" i="1"/>
  <c r="X108" i="1"/>
  <c r="V108" i="1"/>
  <c r="Y108" i="1"/>
  <c r="Z108" i="1"/>
  <c r="W108" i="1"/>
  <c r="Y87" i="1"/>
  <c r="W87" i="1"/>
  <c r="V87" i="1"/>
  <c r="X87" i="1"/>
  <c r="Z87" i="1"/>
  <c r="Z110" i="1"/>
  <c r="X110" i="1"/>
  <c r="W110" i="1"/>
  <c r="V110" i="1"/>
  <c r="Y110" i="1"/>
  <c r="Y70" i="1"/>
  <c r="X70" i="1"/>
  <c r="W70" i="1"/>
  <c r="V70" i="1"/>
  <c r="Z70" i="1"/>
  <c r="W255" i="1"/>
  <c r="X255" i="1"/>
  <c r="Z255" i="1"/>
  <c r="V255" i="1"/>
  <c r="Y255" i="1"/>
  <c r="X170" i="1"/>
  <c r="V170" i="1"/>
  <c r="W170" i="1"/>
  <c r="Z170" i="1"/>
  <c r="Y170" i="1"/>
  <c r="Z217" i="1"/>
  <c r="X217" i="1"/>
  <c r="Y217" i="1"/>
  <c r="V217" i="1"/>
  <c r="W217" i="1"/>
  <c r="V211" i="1"/>
  <c r="Y211" i="1"/>
  <c r="W211" i="1"/>
  <c r="Z211" i="1"/>
  <c r="X211" i="1"/>
  <c r="W124" i="1"/>
  <c r="X124" i="1"/>
  <c r="V124" i="1"/>
  <c r="Y124" i="1"/>
  <c r="Z124" i="1"/>
  <c r="X46" i="1"/>
  <c r="Z46" i="1"/>
  <c r="Y46" i="1"/>
  <c r="W46" i="1"/>
  <c r="W29" i="1"/>
  <c r="X29" i="1"/>
  <c r="Z29" i="1"/>
  <c r="Y29" i="1"/>
  <c r="W47" i="1"/>
  <c r="X47" i="1"/>
  <c r="Y47" i="1"/>
  <c r="Z47" i="1"/>
  <c r="V285" i="1"/>
  <c r="Z285" i="1"/>
  <c r="W285" i="1"/>
  <c r="X285" i="1"/>
  <c r="Y285" i="1"/>
  <c r="V136" i="1"/>
  <c r="X136" i="1"/>
  <c r="W136" i="1"/>
  <c r="Y136" i="1"/>
  <c r="Z136" i="1"/>
  <c r="W116" i="1"/>
  <c r="X116" i="1"/>
  <c r="Y116" i="1"/>
  <c r="Z116" i="1"/>
  <c r="V116" i="1"/>
  <c r="Y88" i="1"/>
  <c r="V88" i="1"/>
  <c r="W88" i="1"/>
  <c r="X88" i="1"/>
  <c r="Z88" i="1"/>
  <c r="W247" i="1"/>
  <c r="V247" i="1"/>
  <c r="X247" i="1"/>
  <c r="Y247" i="1"/>
  <c r="Z247" i="1"/>
  <c r="Z195" i="1"/>
  <c r="W195" i="1"/>
  <c r="X195" i="1"/>
  <c r="V195" i="1"/>
  <c r="Y195" i="1"/>
  <c r="X105" i="1"/>
  <c r="W105" i="1"/>
  <c r="V105" i="1"/>
  <c r="Y105" i="1"/>
  <c r="Z105" i="1"/>
  <c r="W27" i="1"/>
  <c r="Y27" i="1"/>
  <c r="V27" i="1"/>
  <c r="X27" i="1"/>
  <c r="Z27" i="1"/>
  <c r="Y33" i="1"/>
  <c r="Z208" i="1"/>
  <c r="X208" i="1"/>
  <c r="Y208" i="1"/>
  <c r="V208" i="1"/>
  <c r="W208" i="1"/>
  <c r="Z162" i="1"/>
  <c r="W162" i="1"/>
  <c r="Y162" i="1"/>
  <c r="X162" i="1"/>
  <c r="V162" i="1"/>
  <c r="V73" i="1"/>
  <c r="W73" i="1"/>
  <c r="Z73" i="1"/>
  <c r="X73" i="1"/>
  <c r="Y73" i="1"/>
  <c r="Z272" i="1"/>
  <c r="V272" i="1"/>
  <c r="Y272" i="1"/>
  <c r="X272" i="1"/>
  <c r="W272" i="1"/>
  <c r="X218" i="1"/>
  <c r="Z218" i="1"/>
  <c r="Y218" i="1"/>
  <c r="W218" i="1"/>
  <c r="V218" i="1"/>
  <c r="W262" i="1"/>
  <c r="X262" i="1"/>
  <c r="V262" i="1"/>
  <c r="Y262" i="1"/>
  <c r="Z262" i="1"/>
  <c r="Z98" i="1"/>
  <c r="X98" i="1"/>
  <c r="V98" i="1"/>
  <c r="W98" i="1"/>
  <c r="Y98" i="1"/>
  <c r="Y139" i="1"/>
  <c r="Z139" i="1"/>
  <c r="X139" i="1"/>
  <c r="V139" i="1"/>
  <c r="W139" i="1"/>
  <c r="Y38" i="1"/>
  <c r="V38" i="1"/>
  <c r="W38" i="1"/>
  <c r="X38" i="1"/>
  <c r="Z38" i="1"/>
  <c r="W135" i="1"/>
  <c r="V135" i="1"/>
  <c r="Y135" i="1"/>
  <c r="Z135" i="1"/>
  <c r="X135" i="1"/>
  <c r="X206" i="1"/>
  <c r="W206" i="1"/>
  <c r="Y206" i="1"/>
  <c r="Z206" i="1"/>
  <c r="V206" i="1"/>
  <c r="X175" i="1"/>
  <c r="Y175" i="1"/>
  <c r="W175" i="1"/>
  <c r="V175" i="1"/>
  <c r="Z175" i="1"/>
  <c r="Z126" i="1"/>
  <c r="Y126" i="1"/>
  <c r="V126" i="1"/>
  <c r="W126" i="1"/>
  <c r="X126" i="1"/>
  <c r="Y235" i="1"/>
  <c r="Z235" i="1"/>
  <c r="W235" i="1"/>
  <c r="X235" i="1"/>
  <c r="V235" i="1"/>
  <c r="V82" i="1"/>
  <c r="Y82" i="1"/>
  <c r="X82" i="1"/>
  <c r="Z82" i="1"/>
  <c r="W82" i="1"/>
  <c r="V131" i="1"/>
  <c r="Y131" i="1"/>
  <c r="W131" i="1"/>
  <c r="Z131" i="1"/>
  <c r="X131" i="1"/>
  <c r="X213" i="1"/>
  <c r="Z213" i="1"/>
  <c r="W213" i="1"/>
  <c r="V213" i="1"/>
  <c r="Y213" i="1"/>
  <c r="Y189" i="1"/>
  <c r="X189" i="1"/>
  <c r="V189" i="1"/>
  <c r="W189" i="1"/>
  <c r="Z189" i="1"/>
  <c r="Z279" i="1"/>
  <c r="V279" i="1"/>
  <c r="W279" i="1"/>
  <c r="X279" i="1"/>
  <c r="Y279" i="1"/>
  <c r="Z146" i="1"/>
  <c r="V146" i="1"/>
  <c r="W146" i="1"/>
  <c r="X146" i="1"/>
  <c r="Y146" i="1"/>
  <c r="Z132" i="1"/>
  <c r="Y132" i="1"/>
  <c r="W132" i="1"/>
  <c r="X132" i="1"/>
  <c r="V132" i="1"/>
  <c r="Y31" i="1"/>
  <c r="X31" i="1"/>
  <c r="W31" i="1"/>
  <c r="Z31" i="1"/>
  <c r="V31" i="1"/>
  <c r="W220" i="1"/>
  <c r="Z220" i="1"/>
  <c r="X220" i="1"/>
  <c r="Y220" i="1"/>
  <c r="V220" i="1"/>
  <c r="Y12" i="1"/>
  <c r="V12" i="1"/>
  <c r="W12" i="1"/>
  <c r="Z12" i="1"/>
  <c r="X12" i="1"/>
  <c r="X143" i="1"/>
  <c r="Z143" i="1"/>
  <c r="V143" i="1"/>
  <c r="W143" i="1"/>
  <c r="Y143" i="1"/>
  <c r="X16" i="1"/>
  <c r="Z16" i="1"/>
  <c r="Y16" i="1"/>
  <c r="V16" i="1"/>
  <c r="Y293" i="1"/>
  <c r="V293" i="1"/>
  <c r="W293" i="1"/>
  <c r="X293" i="1"/>
  <c r="Z293" i="1"/>
  <c r="Y188" i="1"/>
  <c r="X188" i="1"/>
  <c r="W188" i="1"/>
  <c r="V188" i="1"/>
  <c r="Z188" i="1"/>
  <c r="V223" i="1"/>
  <c r="Y223" i="1"/>
  <c r="X223" i="1"/>
  <c r="Z223" i="1"/>
  <c r="W223" i="1"/>
  <c r="V163" i="1"/>
  <c r="W163" i="1"/>
  <c r="X163" i="1"/>
  <c r="Z163" i="1"/>
  <c r="Y163" i="1"/>
  <c r="V119" i="1"/>
  <c r="Z119" i="1"/>
  <c r="Y119" i="1"/>
  <c r="X119" i="1"/>
  <c r="W119" i="1"/>
  <c r="V44" i="1"/>
  <c r="Z44" i="1"/>
  <c r="Y44" i="1"/>
  <c r="X44" i="1"/>
  <c r="W44" i="1"/>
  <c r="X245" i="1"/>
  <c r="Y245" i="1"/>
  <c r="Z245" i="1"/>
  <c r="W245" i="1"/>
  <c r="V245" i="1"/>
  <c r="V180" i="1"/>
  <c r="Z180" i="1"/>
  <c r="W180" i="1"/>
  <c r="X180" i="1"/>
  <c r="Y180" i="1"/>
  <c r="W158" i="1"/>
  <c r="V158" i="1"/>
  <c r="Y158" i="1"/>
  <c r="X158" i="1"/>
  <c r="Z158" i="1"/>
  <c r="V155" i="1"/>
  <c r="W155" i="1"/>
  <c r="X155" i="1"/>
  <c r="Y155" i="1"/>
  <c r="Z155" i="1"/>
  <c r="X84" i="1"/>
  <c r="Y84" i="1"/>
  <c r="V84" i="1"/>
  <c r="W84" i="1"/>
  <c r="Z84" i="1"/>
  <c r="Y9" i="1"/>
  <c r="Z9" i="1"/>
  <c r="W9" i="1"/>
  <c r="X9" i="1"/>
  <c r="V9" i="1"/>
  <c r="W164" i="1"/>
  <c r="Z164" i="1"/>
  <c r="V164" i="1"/>
  <c r="Y164" i="1"/>
  <c r="X164" i="1"/>
  <c r="V68" i="1"/>
  <c r="X68" i="1"/>
  <c r="W68" i="1"/>
  <c r="Y68" i="1"/>
  <c r="Z68" i="1"/>
  <c r="W178" i="1"/>
  <c r="Z160" i="1"/>
  <c r="W160" i="1"/>
  <c r="V160" i="1"/>
  <c r="X160" i="1"/>
  <c r="Y160" i="1"/>
  <c r="X167" i="1"/>
  <c r="Z167" i="1"/>
  <c r="W167" i="1"/>
  <c r="V167" i="1"/>
  <c r="Y167" i="1"/>
  <c r="Y138" i="1"/>
  <c r="V138" i="1"/>
  <c r="Z138" i="1"/>
  <c r="X138" i="1"/>
  <c r="W138" i="1"/>
  <c r="W230" i="1"/>
  <c r="Y230" i="1"/>
  <c r="V230" i="1"/>
  <c r="X230" i="1"/>
  <c r="Z230" i="1"/>
  <c r="V216" i="1"/>
  <c r="W216" i="1"/>
  <c r="Z216" i="1"/>
  <c r="X216" i="1"/>
  <c r="Y216" i="1"/>
  <c r="V231" i="1"/>
  <c r="Y231" i="1"/>
  <c r="W231" i="1"/>
  <c r="Z231" i="1"/>
  <c r="X231" i="1"/>
  <c r="W127" i="1"/>
  <c r="Y127" i="1"/>
  <c r="X127" i="1"/>
  <c r="Z127" i="1"/>
  <c r="V127" i="1"/>
  <c r="Z35" i="1"/>
  <c r="X35" i="1"/>
  <c r="V35" i="1"/>
  <c r="Y35" i="1"/>
  <c r="W35" i="1"/>
  <c r="X259" i="1"/>
  <c r="Y259" i="1"/>
  <c r="V259" i="1"/>
  <c r="Z259" i="1"/>
  <c r="W259" i="1"/>
  <c r="Z168" i="1"/>
  <c r="W168" i="1"/>
  <c r="Y168" i="1"/>
  <c r="X168" i="1"/>
  <c r="V168" i="1"/>
  <c r="W237" i="1"/>
  <c r="Z237" i="1"/>
  <c r="V237" i="1"/>
  <c r="Y237" i="1"/>
  <c r="X237" i="1"/>
  <c r="X274" i="1"/>
  <c r="Z274" i="1"/>
  <c r="V274" i="1"/>
  <c r="W274" i="1"/>
  <c r="Y274" i="1"/>
  <c r="V183" i="1"/>
  <c r="Y183" i="1"/>
  <c r="X183" i="1"/>
  <c r="Z183" i="1"/>
  <c r="W183" i="1"/>
  <c r="V76" i="1"/>
  <c r="Y76" i="1"/>
  <c r="Z76" i="1"/>
  <c r="X76" i="1"/>
  <c r="W76" i="1"/>
  <c r="Y51" i="1"/>
  <c r="X51" i="1"/>
  <c r="W51" i="1"/>
  <c r="V51" i="1"/>
  <c r="Z51" i="1"/>
  <c r="Y254" i="1"/>
  <c r="V254" i="1"/>
  <c r="Z254" i="1"/>
  <c r="X254" i="1"/>
  <c r="W254" i="1"/>
  <c r="X242" i="1"/>
  <c r="Y242" i="1"/>
  <c r="W242" i="1"/>
  <c r="Z242" i="1"/>
  <c r="V242" i="1"/>
  <c r="Y151" i="1"/>
  <c r="V151" i="1"/>
  <c r="W151" i="1"/>
  <c r="Z151" i="1"/>
  <c r="X151" i="1"/>
  <c r="X14" i="1"/>
  <c r="V14" i="1"/>
  <c r="Z14" i="1"/>
  <c r="W14" i="1"/>
  <c r="Y14" i="1"/>
  <c r="W117" i="1"/>
  <c r="X117" i="1"/>
  <c r="Y117" i="1"/>
  <c r="V117" i="1"/>
  <c r="Z117" i="1"/>
  <c r="X280" i="1"/>
  <c r="W280" i="1"/>
  <c r="Z280" i="1"/>
  <c r="V280" i="1"/>
  <c r="Y280" i="1"/>
  <c r="Y192" i="1"/>
  <c r="X192" i="1"/>
  <c r="W192" i="1"/>
  <c r="Z192" i="1"/>
  <c r="V192" i="1"/>
  <c r="Z179" i="1"/>
  <c r="X179" i="1"/>
  <c r="V179" i="1"/>
  <c r="Y179" i="1"/>
  <c r="W179" i="1"/>
  <c r="V45" i="1"/>
  <c r="Z45" i="1"/>
  <c r="W45" i="1"/>
  <c r="X45" i="1"/>
  <c r="Y45" i="1"/>
  <c r="V36" i="1"/>
  <c r="Z36" i="1"/>
  <c r="Y36" i="1"/>
  <c r="X36" i="1"/>
  <c r="W36" i="1"/>
  <c r="V90" i="1"/>
  <c r="W90" i="1"/>
  <c r="Z90" i="1"/>
  <c r="Y90" i="1"/>
  <c r="X90" i="1"/>
  <c r="V46" i="1"/>
  <c r="W7" i="1"/>
  <c r="Y7" i="1"/>
  <c r="V7" i="1"/>
  <c r="Z7" i="1"/>
  <c r="X7" i="1"/>
  <c r="W221" i="1"/>
  <c r="Y221" i="1"/>
  <c r="Z221" i="1"/>
  <c r="X221" i="1"/>
  <c r="V221" i="1"/>
  <c r="W150" i="1"/>
  <c r="Z150" i="1"/>
  <c r="X150" i="1"/>
  <c r="Y150" i="1"/>
  <c r="V150" i="1"/>
  <c r="Y156" i="1"/>
  <c r="W156" i="1"/>
  <c r="X156" i="1"/>
  <c r="Z156" i="1"/>
  <c r="V156" i="1"/>
  <c r="Y118" i="1"/>
  <c r="Z118" i="1"/>
  <c r="X118" i="1"/>
  <c r="W118" i="1"/>
  <c r="V118" i="1"/>
  <c r="Z83" i="1"/>
  <c r="W83" i="1"/>
  <c r="Y83" i="1"/>
  <c r="V83" i="1"/>
  <c r="X83" i="1"/>
  <c r="V19" i="1"/>
  <c r="Z19" i="1"/>
  <c r="X19" i="1"/>
  <c r="W19" i="1"/>
  <c r="Y19" i="1"/>
  <c r="Z28" i="1"/>
  <c r="Y28" i="1"/>
  <c r="V28" i="1"/>
  <c r="W28" i="1"/>
  <c r="X28" i="1"/>
  <c r="W269" i="1"/>
  <c r="Y269" i="1"/>
  <c r="X269" i="1"/>
  <c r="V269" i="1"/>
  <c r="Z269" i="1"/>
  <c r="X39" i="1"/>
  <c r="V39" i="1"/>
  <c r="W39" i="1"/>
  <c r="Z39" i="1"/>
  <c r="Y39" i="1"/>
  <c r="X256" i="1"/>
  <c r="W256" i="1"/>
  <c r="Z256" i="1"/>
  <c r="V256" i="1"/>
  <c r="Y256" i="1"/>
  <c r="V196" i="1"/>
  <c r="Z196" i="1"/>
  <c r="W196" i="1"/>
  <c r="X196" i="1"/>
  <c r="Y196" i="1"/>
  <c r="Z224" i="1"/>
  <c r="W224" i="1"/>
  <c r="X224" i="1"/>
  <c r="V224" i="1"/>
  <c r="Y224" i="1"/>
  <c r="V107" i="1"/>
  <c r="Y107" i="1"/>
  <c r="X107" i="1"/>
  <c r="W107" i="1"/>
  <c r="Z107" i="1"/>
  <c r="Z226" i="1"/>
  <c r="X226" i="1"/>
  <c r="W226" i="1"/>
  <c r="V226" i="1"/>
  <c r="Y226" i="1"/>
  <c r="W115" i="1"/>
  <c r="X115" i="1"/>
  <c r="V115" i="1"/>
  <c r="Y115" i="1"/>
  <c r="Z115" i="1"/>
  <c r="W214" i="1"/>
  <c r="V214" i="1"/>
  <c r="Z214" i="1"/>
  <c r="Y214" i="1"/>
  <c r="X214" i="1"/>
  <c r="X296" i="1"/>
  <c r="Z296" i="1"/>
  <c r="Y296" i="1"/>
  <c r="W296" i="1"/>
  <c r="V296" i="1"/>
  <c r="Y157" i="1"/>
  <c r="V157" i="1"/>
  <c r="W157" i="1"/>
  <c r="Z157" i="1"/>
  <c r="X157" i="1"/>
  <c r="V50" i="1"/>
  <c r="Z50" i="1"/>
  <c r="W50" i="1"/>
  <c r="X50" i="1"/>
  <c r="Y50" i="1"/>
  <c r="X203" i="1"/>
  <c r="V203" i="1"/>
  <c r="Y203" i="1"/>
  <c r="Z203" i="1"/>
  <c r="W203" i="1"/>
  <c r="V80" i="1"/>
  <c r="W80" i="1"/>
  <c r="X80" i="1"/>
  <c r="Z80" i="1"/>
  <c r="Y80" i="1"/>
  <c r="Y8" i="1"/>
  <c r="W194" i="1"/>
  <c r="V194" i="1"/>
  <c r="X194" i="1"/>
  <c r="Z194" i="1"/>
  <c r="Y194" i="1"/>
  <c r="Z300" i="1"/>
  <c r="W300" i="1"/>
  <c r="V300" i="1"/>
  <c r="Y300" i="1"/>
  <c r="X300" i="1"/>
  <c r="X298" i="1"/>
  <c r="Z298" i="1"/>
  <c r="V298" i="1"/>
  <c r="W298" i="1"/>
  <c r="Y298" i="1"/>
  <c r="X173" i="1"/>
  <c r="V173" i="1"/>
  <c r="Z173" i="1"/>
  <c r="W173" i="1"/>
  <c r="Y173" i="1"/>
  <c r="X181" i="1"/>
  <c r="V181" i="1"/>
  <c r="W181" i="1"/>
  <c r="Z181" i="1"/>
  <c r="Y181" i="1"/>
  <c r="W57" i="1"/>
  <c r="V57" i="1"/>
  <c r="Z57" i="1"/>
  <c r="Y57" i="1"/>
  <c r="X57" i="1"/>
  <c r="V191" i="1"/>
  <c r="Z191" i="1"/>
  <c r="W191" i="1"/>
  <c r="X191" i="1"/>
  <c r="Y191" i="1"/>
  <c r="W103" i="1"/>
  <c r="V103" i="1"/>
  <c r="Z103" i="1"/>
  <c r="Y103" i="1"/>
  <c r="X103" i="1"/>
  <c r="X58" i="1"/>
  <c r="V58" i="1"/>
  <c r="Z58" i="1"/>
  <c r="Y58" i="1"/>
  <c r="W58" i="1"/>
  <c r="V264" i="1"/>
  <c r="W264" i="1"/>
  <c r="Z264" i="1"/>
  <c r="Y264" i="1"/>
  <c r="X264" i="1"/>
  <c r="X77" i="1"/>
  <c r="Z77" i="1"/>
  <c r="W77" i="1"/>
  <c r="V77" i="1"/>
  <c r="Z225" i="1"/>
  <c r="Y225" i="1"/>
  <c r="X225" i="1"/>
  <c r="W225" i="1"/>
  <c r="V225" i="1"/>
  <c r="Z145" i="1"/>
  <c r="Y145" i="1"/>
  <c r="V145" i="1"/>
  <c r="W145" i="1"/>
  <c r="X145" i="1"/>
  <c r="V282" i="1"/>
  <c r="X282" i="1"/>
  <c r="W282" i="1"/>
  <c r="Y282" i="1"/>
  <c r="Z282" i="1"/>
  <c r="X113" i="1"/>
  <c r="Z113" i="1"/>
  <c r="Y113" i="1"/>
  <c r="W113" i="1"/>
  <c r="V113" i="1"/>
  <c r="V144" i="1"/>
  <c r="X144" i="1"/>
  <c r="Z144" i="1"/>
  <c r="Y144" i="1"/>
  <c r="W144" i="1"/>
  <c r="V129" i="1"/>
  <c r="Y129" i="1"/>
  <c r="Z129" i="1"/>
  <c r="X129" i="1"/>
  <c r="W129" i="1"/>
  <c r="Z71" i="1"/>
  <c r="V71" i="1"/>
  <c r="X71" i="1"/>
  <c r="W71" i="1"/>
  <c r="Y71" i="1"/>
  <c r="Y178" i="1"/>
  <c r="B1" i="10"/>
  <c r="A1" i="11"/>
  <c r="U4" i="1"/>
  <c r="O4" i="1"/>
  <c r="V178" i="1" s="1"/>
  <c r="P144" i="1" l="1"/>
  <c r="P181" i="1"/>
  <c r="P214" i="1"/>
  <c r="P196" i="1"/>
  <c r="P36" i="1"/>
  <c r="P183" i="1"/>
  <c r="P188" i="1"/>
  <c r="P106" i="1"/>
  <c r="P130" i="1"/>
  <c r="P161" i="1"/>
  <c r="P29" i="1"/>
  <c r="P269" i="1"/>
  <c r="P60" i="1"/>
  <c r="P205" i="1"/>
  <c r="P88" i="1"/>
  <c r="P200" i="1"/>
  <c r="P177" i="1"/>
  <c r="P104" i="1"/>
  <c r="P289" i="1"/>
  <c r="P300" i="1"/>
  <c r="P76" i="1"/>
  <c r="P180" i="1"/>
  <c r="P102" i="1"/>
  <c r="P218" i="1"/>
  <c r="P193" i="1"/>
  <c r="P172" i="1"/>
  <c r="P51" i="1"/>
  <c r="P238" i="1"/>
  <c r="P259" i="1"/>
  <c r="P63" i="1"/>
  <c r="P250" i="1"/>
  <c r="P299" i="1"/>
  <c r="P70" i="1"/>
  <c r="P18" i="1"/>
  <c r="P57" i="1"/>
  <c r="P79" i="1"/>
  <c r="P127" i="1"/>
  <c r="P59" i="1"/>
  <c r="P39" i="1"/>
  <c r="P198" i="1"/>
  <c r="P168" i="1"/>
  <c r="P194" i="1"/>
  <c r="P286" i="1"/>
  <c r="P112" i="1"/>
  <c r="P65" i="1"/>
  <c r="P285" i="1"/>
  <c r="P101" i="1"/>
  <c r="P68" i="1"/>
  <c r="P135" i="1"/>
  <c r="P155" i="1"/>
  <c r="P267" i="1"/>
  <c r="P133" i="1"/>
  <c r="P107" i="1"/>
  <c r="P199" i="1"/>
  <c r="P215" i="1"/>
  <c r="P118" i="1"/>
  <c r="P121" i="1"/>
  <c r="P182" i="1"/>
  <c r="P292" i="1"/>
  <c r="P43" i="1"/>
  <c r="P282" i="1"/>
  <c r="P71" i="1"/>
  <c r="P137" i="1"/>
  <c r="P298" i="1"/>
  <c r="P41" i="1"/>
  <c r="P50" i="1"/>
  <c r="P209" i="1"/>
  <c r="P157" i="1"/>
  <c r="P105" i="1"/>
  <c r="P158" i="1"/>
  <c r="P111" i="1"/>
  <c r="P117" i="1"/>
  <c r="P276" i="1"/>
  <c r="P13" i="1"/>
  <c r="P297" i="1"/>
  <c r="P21" i="1"/>
  <c r="P245" i="1"/>
  <c r="P122" i="1"/>
  <c r="P103" i="1"/>
  <c r="P146" i="1"/>
  <c r="P22" i="1"/>
  <c r="P131" i="1"/>
  <c r="P290" i="1"/>
  <c r="P262" i="1"/>
  <c r="P73" i="1"/>
  <c r="P195" i="1"/>
  <c r="P247" i="1"/>
  <c r="P283" i="1"/>
  <c r="P170" i="1"/>
  <c r="P90" i="1"/>
  <c r="P229" i="1"/>
  <c r="P14" i="1"/>
  <c r="P147" i="1"/>
  <c r="P296" i="1"/>
  <c r="P98" i="1"/>
  <c r="P78" i="1"/>
  <c r="P237" i="1"/>
  <c r="P207" i="1"/>
  <c r="P280" i="1"/>
  <c r="P113" i="1"/>
  <c r="P265" i="1"/>
  <c r="P125" i="1"/>
  <c r="P284" i="1"/>
  <c r="P47" i="1"/>
  <c r="P206" i="1"/>
  <c r="P165" i="1"/>
  <c r="P156" i="1"/>
  <c r="P94" i="1"/>
  <c r="P258" i="1"/>
  <c r="P69" i="1"/>
  <c r="P228" i="1"/>
  <c r="P154" i="1"/>
  <c r="P141" i="1"/>
  <c r="P166" i="1"/>
  <c r="P138" i="1"/>
  <c r="P28" i="1"/>
  <c r="P197" i="1"/>
  <c r="P32" i="1"/>
  <c r="P191" i="1"/>
  <c r="P16" i="1"/>
  <c r="P222" i="1"/>
  <c r="P82" i="1"/>
  <c r="P254" i="1"/>
  <c r="P261" i="1"/>
  <c r="P270" i="1"/>
  <c r="P153" i="1"/>
  <c r="P248" i="1"/>
  <c r="P268" i="1"/>
  <c r="P17" i="1"/>
  <c r="P176" i="1"/>
  <c r="P128" i="1"/>
  <c r="P119" i="1"/>
  <c r="P288" i="1"/>
  <c r="P178" i="1"/>
  <c r="P150" i="1"/>
  <c r="P192" i="1"/>
  <c r="P19" i="1"/>
  <c r="P235" i="1"/>
  <c r="P274" i="1"/>
  <c r="P48" i="1"/>
  <c r="P227" i="1"/>
  <c r="P96" i="1"/>
  <c r="P203" i="1"/>
  <c r="P143" i="1"/>
  <c r="P139" i="1"/>
  <c r="P220" i="1"/>
  <c r="P61" i="1"/>
  <c r="P241" i="1"/>
  <c r="P134" i="1"/>
  <c r="P293" i="1"/>
  <c r="P253" i="1"/>
  <c r="P20" i="1"/>
  <c r="P179" i="1"/>
  <c r="P187" i="1"/>
  <c r="P148" i="1"/>
  <c r="P15" i="1"/>
  <c r="P42" i="1"/>
  <c r="P201" i="1"/>
  <c r="P210" i="1"/>
  <c r="P5" i="1"/>
  <c r="P263" i="1"/>
  <c r="P92" i="1"/>
  <c r="P149" i="1"/>
  <c r="P85" i="1"/>
  <c r="P244" i="1"/>
  <c r="P279" i="1"/>
  <c r="P89" i="1"/>
  <c r="P234" i="1"/>
  <c r="P53" i="1"/>
  <c r="P10" i="1"/>
  <c r="P152" i="1"/>
  <c r="P45" i="1"/>
  <c r="P81" i="1"/>
  <c r="P240" i="1"/>
  <c r="P202" i="1"/>
  <c r="P174" i="1"/>
  <c r="P95" i="1"/>
  <c r="P12" i="1"/>
  <c r="P239" i="1"/>
  <c r="P11" i="1"/>
  <c r="P8" i="1"/>
  <c r="P37" i="1"/>
  <c r="P266" i="1"/>
  <c r="P256" i="1"/>
  <c r="P151" i="1"/>
  <c r="P221" i="1"/>
  <c r="P84" i="1"/>
  <c r="P7" i="1"/>
  <c r="P75" i="1"/>
  <c r="P160" i="1"/>
  <c r="P142" i="1"/>
  <c r="P6" i="1"/>
  <c r="P216" i="1"/>
  <c r="P230" i="1"/>
  <c r="P243" i="1"/>
  <c r="P278" i="1"/>
  <c r="P31" i="1"/>
  <c r="P190" i="1"/>
  <c r="P74" i="1"/>
  <c r="P162" i="1"/>
  <c r="P80" i="1"/>
  <c r="P275" i="1"/>
  <c r="P46" i="1"/>
  <c r="P108" i="1"/>
  <c r="P251" i="1"/>
  <c r="P77" i="1"/>
  <c r="P169" i="1"/>
  <c r="P124" i="1"/>
  <c r="P223" i="1"/>
  <c r="P72" i="1"/>
  <c r="P231" i="1"/>
  <c r="P249" i="1"/>
  <c r="P100" i="1"/>
  <c r="P56" i="1"/>
  <c r="P52" i="1"/>
  <c r="P164" i="1"/>
  <c r="P233" i="1"/>
  <c r="P281" i="1"/>
  <c r="P58" i="1"/>
  <c r="P219" i="1"/>
  <c r="P212" i="1"/>
  <c r="P54" i="1"/>
  <c r="P213" i="1"/>
  <c r="P120" i="1"/>
  <c r="P129" i="1"/>
  <c r="P136" i="1"/>
  <c r="P66" i="1"/>
  <c r="P225" i="1"/>
  <c r="P44" i="1"/>
  <c r="P99" i="1"/>
  <c r="P140" i="1"/>
  <c r="P208" i="1"/>
  <c r="P189" i="1"/>
  <c r="P26" i="1"/>
  <c r="P185" i="1"/>
  <c r="P294" i="1"/>
  <c r="P109" i="1"/>
  <c r="P224" i="1"/>
  <c r="P114" i="1"/>
  <c r="P273" i="1"/>
  <c r="P40" i="1"/>
  <c r="P33" i="1"/>
  <c r="P272" i="1"/>
  <c r="P145" i="1"/>
  <c r="P115" i="1"/>
  <c r="P236" i="1"/>
  <c r="P264" i="1"/>
  <c r="P132" i="1"/>
  <c r="P217" i="1"/>
  <c r="P87" i="1"/>
  <c r="P83" i="1"/>
  <c r="P242" i="1"/>
  <c r="P277" i="1"/>
  <c r="P204" i="1"/>
  <c r="P55" i="1"/>
  <c r="P173" i="1"/>
  <c r="P167" i="1"/>
  <c r="P9" i="1"/>
  <c r="P97" i="1"/>
  <c r="P175" i="1"/>
  <c r="P171" i="1"/>
  <c r="P34" i="1"/>
  <c r="P38" i="1"/>
  <c r="P257" i="1"/>
  <c r="P110" i="1"/>
  <c r="P27" i="1"/>
  <c r="P186" i="1"/>
  <c r="P295" i="1"/>
  <c r="P211" i="1"/>
  <c r="P126" i="1"/>
  <c r="P246" i="1"/>
  <c r="P255" i="1"/>
  <c r="P25" i="1"/>
  <c r="P184" i="1"/>
  <c r="P91" i="1"/>
  <c r="P67" i="1"/>
  <c r="P226" i="1"/>
  <c r="P159" i="1"/>
  <c r="P30" i="1"/>
  <c r="P64" i="1"/>
  <c r="P232" i="1"/>
  <c r="P35" i="1"/>
  <c r="P271" i="1"/>
  <c r="P123" i="1"/>
  <c r="P116" i="1"/>
  <c r="P260" i="1"/>
  <c r="P93" i="1"/>
  <c r="P252" i="1"/>
  <c r="P62" i="1"/>
  <c r="P86" i="1"/>
  <c r="P24" i="1"/>
  <c r="P49" i="1"/>
  <c r="P287" i="1"/>
  <c r="P291" i="1"/>
  <c r="P23" i="1"/>
  <c r="V4" i="1"/>
  <c r="Y4" i="1"/>
  <c r="X4" i="1"/>
  <c r="W4" i="1"/>
  <c r="Z4" i="1"/>
  <c r="M1" i="1"/>
  <c r="B1" i="1"/>
  <c r="K1" i="1"/>
  <c r="P163" i="1" l="1"/>
  <c r="P4" i="1"/>
  <c r="C13" i="11"/>
  <c r="E13" i="11" s="1"/>
  <c r="C14" i="11"/>
  <c r="E14" i="11" s="1"/>
  <c r="C12" i="11"/>
  <c r="E12" i="11" s="1"/>
  <c r="C9" i="11" l="1"/>
  <c r="E9" i="11" s="1"/>
  <c r="C15" i="11"/>
  <c r="E15" i="11" s="1"/>
  <c r="C11" i="11"/>
  <c r="E11" i="11" s="1"/>
  <c r="C10" i="11"/>
  <c r="E1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Arunas</author>
    <author>Arūnas</author>
  </authors>
  <commentList>
    <comment ref="N3" authorId="0" shapeId="0" xr:uid="{00000000-0006-0000-0200-000001000000}">
      <text>
        <r>
          <rPr>
            <sz val="9"/>
            <color indexed="81"/>
            <rFont val="Tahoma"/>
            <family val="2"/>
            <charset val="186"/>
          </rPr>
          <t>1 - raudona
2 - žalia
3 - Ruda</t>
        </r>
      </text>
    </comment>
    <comment ref="S3" authorId="1" shapeId="0" xr:uid="{6528AF9F-4FC3-4CDE-ADBC-43831CFD3A64}">
      <text>
        <r>
          <rPr>
            <b/>
            <sz val="9"/>
            <color indexed="81"/>
            <rFont val="Tahoma"/>
            <charset val="1"/>
          </rPr>
          <t>Ar dalyvis turi grupę?
TAIP:
- visi B1
- 6-13, 50+ - B2/B3 ir R
NE (be konkurencijos):
Dalyvis mažiau nei 6 metai
14-49 metų ir turi B2/B3 ar R grupę).</t>
        </r>
      </text>
    </comment>
    <comment ref="T3" authorId="1" shapeId="0" xr:uid="{577448C7-958E-4346-9F38-B7A96D891FF0}">
      <text>
        <r>
          <rPr>
            <b/>
            <sz val="9"/>
            <color indexed="81"/>
            <rFont val="Tahoma"/>
            <charset val="1"/>
          </rPr>
          <t>Ar skaičiuojame taškus komandai?</t>
        </r>
        <r>
          <rPr>
            <sz val="9"/>
            <color indexed="81"/>
            <rFont val="Tahoma"/>
            <charset val="1"/>
          </rPr>
          <t xml:space="preserve">
Skaičiuojami tik B1, B2/3</t>
        </r>
      </text>
    </comment>
    <comment ref="V3" authorId="1" shapeId="0" xr:uid="{8A5755F7-C42A-40C4-AA31-639B700B1DEE}">
      <text>
        <r>
          <rPr>
            <b/>
            <sz val="9"/>
            <color indexed="81"/>
            <rFont val="Tahoma"/>
            <charset val="1"/>
          </rPr>
          <t>* - dalyvis negauna taškų (&gt;5)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Arunas</author>
  </authors>
  <commentList>
    <comment ref="N3" authorId="0" shapeId="0" xr:uid="{28EA29D3-5AE3-493E-AF61-18F455FCCFB1}">
      <text>
        <r>
          <rPr>
            <sz val="9"/>
            <color indexed="81"/>
            <rFont val="Tahoma"/>
            <family val="2"/>
            <charset val="186"/>
          </rPr>
          <t>1 - raudona
2 - žalia
3 - Ruda</t>
        </r>
      </text>
    </comment>
  </commentList>
</comments>
</file>

<file path=xl/sharedStrings.xml><?xml version="1.0" encoding="utf-8"?>
<sst xmlns="http://schemas.openxmlformats.org/spreadsheetml/2006/main" count="107" uniqueCount="66">
  <si>
    <t>Vieta</t>
  </si>
  <si>
    <t>Nr.</t>
  </si>
  <si>
    <t>Miestas</t>
  </si>
  <si>
    <t>Klubas</t>
  </si>
  <si>
    <t>Lytis</t>
  </si>
  <si>
    <t>Grupė</t>
  </si>
  <si>
    <t>Rezultatas</t>
  </si>
  <si>
    <t>Amžius</t>
  </si>
  <si>
    <t>M</t>
  </si>
  <si>
    <t>F</t>
  </si>
  <si>
    <t>V</t>
  </si>
  <si>
    <t>Distancijos</t>
  </si>
  <si>
    <t>1km greitis</t>
  </si>
  <si>
    <t>Vieta
pagal lytį</t>
  </si>
  <si>
    <t>Vardas</t>
  </si>
  <si>
    <t>Pavardė</t>
  </si>
  <si>
    <t>10-13</t>
  </si>
  <si>
    <t>14-17</t>
  </si>
  <si>
    <t>18-24</t>
  </si>
  <si>
    <t>25-34</t>
  </si>
  <si>
    <t>35-44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</si>
  <si>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</si>
  <si>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</si>
  <si>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</si>
  <si>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</si>
  <si>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</si>
  <si>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</si>
  <si>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</si>
  <si>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</si>
  <si>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</si>
  <si>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45+</t>
  </si>
  <si>
    <t>Reg.
grupė</t>
  </si>
  <si>
    <t>GrupėR</t>
  </si>
  <si>
    <t>Vieta pagal
reg. grupę</t>
  </si>
  <si>
    <t>Taškai?</t>
  </si>
  <si>
    <t>&gt;4</t>
  </si>
  <si>
    <t>Kiek
dalyvių</t>
  </si>
  <si>
    <t>Kom.
taškai</t>
  </si>
  <si>
    <t>Vieta amž.
grupėje</t>
  </si>
  <si>
    <t>0-5</t>
  </si>
  <si>
    <t>B1</t>
  </si>
  <si>
    <t>B2</t>
  </si>
  <si>
    <t>B3</t>
  </si>
  <si>
    <t>Konku-
rencija</t>
  </si>
  <si>
    <t>Kiek gr.
dalyvių</t>
  </si>
  <si>
    <t>Pamarys</t>
  </si>
  <si>
    <t>Perkūnas</t>
  </si>
  <si>
    <t>Sveikata</t>
  </si>
  <si>
    <t>Šviesa</t>
  </si>
  <si>
    <t>Vėjas</t>
  </si>
  <si>
    <t>Šaltinis</t>
  </si>
  <si>
    <t>Parolimpietis</t>
  </si>
  <si>
    <t>KOMANDINIAI REZULTATAI</t>
  </si>
  <si>
    <t>Komanda</t>
  </si>
  <si>
    <t>3000 m</t>
  </si>
  <si>
    <t>7200 m</t>
  </si>
  <si>
    <t>Viso
taškų</t>
  </si>
  <si>
    <t>Taškai</t>
  </si>
  <si>
    <t>0+</t>
  </si>
  <si>
    <t>01-13</t>
  </si>
  <si>
    <t>12-17</t>
  </si>
  <si>
    <t>GRUPES</t>
  </si>
  <si>
    <t>06-09</t>
  </si>
  <si>
    <t>01-05</t>
  </si>
  <si>
    <t>Komadų taškai pagal dalyvių kiekį</t>
  </si>
  <si>
    <t>LTU, Zelvė, Elektrėnų sav., 2023-09-16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</si>
</sst>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"/>
    <numFmt numFmtId="165" formatCode="[$-FC27]yyyy\ &quot;m.&quot;\ mmmm\ d\ &quot;d.&quot;;@"/>
  </numFmts>
  <fonts count="24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Arial"/>
      <family val="2"/>
    </font>
    <font>
      <b/>
      <i/>
      <sz val="14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  <charset val="186"/>
    </font>
    <font>
      <sz val="9"/>
      <color indexed="81"/>
      <name val="Tahoma"/>
      <family val="2"/>
      <charset val="186"/>
    </font>
    <font>
      <b/>
      <sz val="10"/>
      <color rgb="FFFF0000"/>
      <name val="Arial"/>
      <family val="2"/>
      <charset val="186"/>
    </font>
    <font>
      <sz val="10"/>
      <color rgb="FF0070C0"/>
      <name val="Arial"/>
      <family val="2"/>
      <charset val="186"/>
    </font>
    <font>
      <sz val="10"/>
      <color theme="1"/>
      <name val="Arial"/>
      <family val="2"/>
    </font>
    <font>
      <b/>
      <sz val="10"/>
      <color theme="4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b/>
      <sz val="9"/>
      <color theme="0" tint="-0.249977111117893"/>
      <name val="Arial"/>
      <family val="2"/>
    </font>
    <font>
      <sz val="10"/>
      <color theme="1"/>
      <name val="Arial"/>
      <family val="2"/>
      <charset val="186"/>
    </font>
    <font>
      <sz val="8"/>
      <name val="Arial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name val="Arial"/>
      <family val="2"/>
      <charset val="186"/>
    </font>
    <font>
      <b/>
      <sz val="12"/>
      <name val="Arial"/>
      <family val="2"/>
      <charset val="186"/>
    </font>
    <font>
      <sz val="14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2" fillId="0" borderId="1" xfId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1" fillId="0" borderId="0" xfId="0" applyFont="1"/>
    <xf numFmtId="14" fontId="8" fillId="0" borderId="0" xfId="0" applyNumberFormat="1" applyFont="1" applyAlignment="1">
      <alignment horizontal="left"/>
    </xf>
    <xf numFmtId="0" fontId="1" fillId="0" borderId="1" xfId="1" applyBorder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" fillId="0" borderId="0" xfId="1"/>
    <xf numFmtId="0" fontId="10" fillId="0" borderId="1" xfId="1" applyFont="1" applyBorder="1" applyAlignment="1">
      <alignment horizont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164" fontId="11" fillId="2" borderId="1" xfId="1" applyNumberFormat="1" applyFont="1" applyFill="1" applyBorder="1" applyAlignment="1">
      <alignment horizontal="center" vertical="center"/>
    </xf>
    <xf numFmtId="45" fontId="11" fillId="2" borderId="1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Alignment="1">
      <alignment horizontal="center"/>
    </xf>
    <xf numFmtId="0" fontId="13" fillId="2" borderId="1" xfId="1" applyFont="1" applyFill="1" applyBorder="1" applyAlignment="1">
      <alignment horizontal="center" vertical="center"/>
    </xf>
    <xf numFmtId="45" fontId="4" fillId="0" borderId="1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0" fontId="5" fillId="3" borderId="0" xfId="0" applyFont="1" applyFill="1"/>
    <xf numFmtId="0" fontId="7" fillId="3" borderId="0" xfId="0" applyFont="1" applyFill="1"/>
    <xf numFmtId="165" fontId="14" fillId="0" borderId="0" xfId="0" applyNumberFormat="1" applyFont="1" applyProtection="1">
      <protection locked="0"/>
    </xf>
    <xf numFmtId="0" fontId="15" fillId="0" borderId="0" xfId="1" applyFont="1"/>
    <xf numFmtId="45" fontId="16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0" xfId="0" applyNumberFormat="1"/>
    <xf numFmtId="0" fontId="5" fillId="0" borderId="0" xfId="0" applyFont="1" applyAlignment="1">
      <alignment horizontal="center" vertical="center"/>
    </xf>
    <xf numFmtId="0" fontId="4" fillId="0" borderId="0" xfId="1" applyFont="1" applyAlignment="1">
      <alignment horizontal="right"/>
    </xf>
    <xf numFmtId="0" fontId="4" fillId="0" borderId="1" xfId="1" applyFont="1" applyBorder="1" applyAlignment="1">
      <alignment horizontal="right"/>
    </xf>
    <xf numFmtId="0" fontId="5" fillId="0" borderId="0" xfId="1" applyFont="1" applyAlignment="1">
      <alignment horizontal="left"/>
    </xf>
    <xf numFmtId="0" fontId="5" fillId="0" borderId="1" xfId="1" applyFont="1" applyBorder="1" applyAlignment="1">
      <alignment horizontal="left"/>
    </xf>
    <xf numFmtId="164" fontId="11" fillId="2" borderId="1" xfId="1" applyNumberFormat="1" applyFont="1" applyFill="1" applyBorder="1" applyAlignment="1">
      <alignment horizontal="center" vertical="center" wrapText="1"/>
    </xf>
    <xf numFmtId="164" fontId="17" fillId="0" borderId="0" xfId="1" applyNumberFormat="1" applyFont="1" applyAlignment="1">
      <alignment horizontal="center"/>
    </xf>
    <xf numFmtId="45" fontId="17" fillId="0" borderId="1" xfId="1" applyNumberFormat="1" applyFont="1" applyBorder="1" applyAlignment="1">
      <alignment horizontal="center"/>
    </xf>
    <xf numFmtId="0" fontId="15" fillId="0" borderId="1" xfId="1" quotePrefix="1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11" fillId="2" borderId="1" xfId="1" applyFont="1" applyFill="1" applyBorder="1" applyAlignment="1">
      <alignment horizontal="center" vertical="center" wrapText="1"/>
    </xf>
    <xf numFmtId="0" fontId="9" fillId="5" borderId="0" xfId="1" applyFont="1" applyFill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0" fillId="6" borderId="0" xfId="0" applyFill="1" applyAlignment="1">
      <alignment horizontal="center"/>
    </xf>
    <xf numFmtId="0" fontId="4" fillId="6" borderId="0" xfId="1" applyFont="1" applyFill="1" applyAlignment="1">
      <alignment horizontal="center"/>
    </xf>
    <xf numFmtId="0" fontId="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1" applyFont="1" applyBorder="1" applyAlignment="1">
      <alignment horizontal="left" vertical="center"/>
    </xf>
    <xf numFmtId="0" fontId="21" fillId="3" borderId="9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/>
    </xf>
    <xf numFmtId="0" fontId="23" fillId="0" borderId="8" xfId="1" applyFont="1" applyBorder="1" applyAlignment="1">
      <alignment horizontal="left" vertical="center"/>
    </xf>
    <xf numFmtId="0" fontId="23" fillId="0" borderId="8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9" xfId="1" applyFont="1" applyBorder="1" applyAlignment="1">
      <alignment horizontal="left" vertical="center"/>
    </xf>
    <xf numFmtId="0" fontId="23" fillId="0" borderId="9" xfId="0" applyFont="1" applyBorder="1" applyAlignment="1">
      <alignment horizontal="center"/>
    </xf>
    <xf numFmtId="0" fontId="21" fillId="3" borderId="11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/>
    <xf numFmtId="165" fontId="2" fillId="0" borderId="0" xfId="0" applyNumberFormat="1" applyFont="1" applyAlignment="1" applyProtection="1">
      <alignment horizontal="left"/>
      <protection locked="0"/>
    </xf>
    <xf numFmtId="0" fontId="21" fillId="3" borderId="8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0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color rgb="FFFF0000"/>
      </font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lvinas\Desktop\2023-09-16\d1.csv" TargetMode="External"/><Relationship Id="rId1" Type="http://schemas.openxmlformats.org/officeDocument/2006/relationships/externalLinkPath" Target="2023-09-16/d1.csv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lvinas\Desktop\2023-09-16\d2.csv" TargetMode="External"/><Relationship Id="rId1" Type="http://schemas.openxmlformats.org/officeDocument/2006/relationships/externalLinkPath" Target="2023-09-16/d2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1"/>
    </sheetNames>
    <sheetDataSet>
      <sheetData sheetId="0">
        <row r="2">
          <cell r="A2" t="str">
            <v>Lietuvos aklųjų ir silpnaregių lengvosios atletikos kroso čempionatas</v>
          </cell>
          <cell r="B2">
            <v>3000</v>
          </cell>
          <cell r="C2" t="str">
            <v>23.9.16</v>
          </cell>
          <cell r="E2">
            <v>1</v>
          </cell>
          <cell r="F2">
            <v>1</v>
          </cell>
          <cell r="G2">
            <v>4</v>
          </cell>
          <cell r="H2">
            <v>52</v>
          </cell>
          <cell r="I2" t="str">
            <v>M</v>
          </cell>
          <cell r="J2" t="str">
            <v>50-54</v>
          </cell>
          <cell r="L2" t="str">
            <v>Evaldas</v>
          </cell>
          <cell r="N2" t="str">
            <v>Šlušnys</v>
          </cell>
          <cell r="O2" t="str">
            <v>Klaipėda</v>
          </cell>
          <cell r="R2" t="str">
            <v>Pamarys</v>
          </cell>
          <cell r="S2" t="str">
            <v>B2</v>
          </cell>
          <cell r="T2">
            <v>8.0555555555555554E-3</v>
          </cell>
          <cell r="U2" t="str">
            <v>3:52/km</v>
          </cell>
        </row>
        <row r="3">
          <cell r="E3">
            <v>2</v>
          </cell>
          <cell r="F3">
            <v>1</v>
          </cell>
          <cell r="G3">
            <v>245</v>
          </cell>
          <cell r="H3">
            <v>56</v>
          </cell>
          <cell r="I3" t="str">
            <v>M</v>
          </cell>
          <cell r="J3" t="str">
            <v>55-59</v>
          </cell>
          <cell r="L3" t="str">
            <v>Arvydas</v>
          </cell>
          <cell r="N3" t="str">
            <v>Markevičius</v>
          </cell>
          <cell r="O3" t="str">
            <v>Panevėžys</v>
          </cell>
          <cell r="R3" t="str">
            <v>Šviesa</v>
          </cell>
          <cell r="S3" t="str">
            <v>B1</v>
          </cell>
          <cell r="T3">
            <v>8.5416666666666679E-3</v>
          </cell>
          <cell r="U3" t="str">
            <v>4:06/km</v>
          </cell>
        </row>
        <row r="4">
          <cell r="E4">
            <v>3</v>
          </cell>
          <cell r="F4">
            <v>2</v>
          </cell>
          <cell r="G4">
            <v>187</v>
          </cell>
          <cell r="H4">
            <v>55</v>
          </cell>
          <cell r="I4" t="str">
            <v>M</v>
          </cell>
          <cell r="J4" t="str">
            <v>55-59</v>
          </cell>
          <cell r="L4" t="str">
            <v>Kęstutis</v>
          </cell>
          <cell r="N4" t="str">
            <v>Bartkėnas</v>
          </cell>
          <cell r="O4" t="str">
            <v>Kaunas</v>
          </cell>
          <cell r="R4" t="str">
            <v>Sveikata</v>
          </cell>
          <cell r="S4" t="str">
            <v>B2</v>
          </cell>
          <cell r="T4">
            <v>8.726851851851852E-3</v>
          </cell>
          <cell r="U4" t="str">
            <v>4:11/km</v>
          </cell>
        </row>
        <row r="5">
          <cell r="E5">
            <v>4</v>
          </cell>
          <cell r="F5">
            <v>1</v>
          </cell>
          <cell r="G5">
            <v>36</v>
          </cell>
          <cell r="H5">
            <v>24</v>
          </cell>
          <cell r="I5" t="str">
            <v>M</v>
          </cell>
          <cell r="J5" t="str">
            <v>18-24</v>
          </cell>
          <cell r="L5" t="str">
            <v>Povilas</v>
          </cell>
          <cell r="N5" t="str">
            <v>Krapikas</v>
          </cell>
          <cell r="O5" t="str">
            <v>Kaunas</v>
          </cell>
          <cell r="R5" t="str">
            <v>Parolimpietis</v>
          </cell>
          <cell r="S5" t="str">
            <v>B1</v>
          </cell>
          <cell r="T5">
            <v>8.7615740740740744E-3</v>
          </cell>
          <cell r="U5" t="str">
            <v>4:13/km</v>
          </cell>
        </row>
        <row r="6">
          <cell r="E6">
            <v>5</v>
          </cell>
          <cell r="F6">
            <v>1</v>
          </cell>
          <cell r="G6">
            <v>220</v>
          </cell>
          <cell r="H6">
            <v>16</v>
          </cell>
          <cell r="I6" t="str">
            <v>M</v>
          </cell>
          <cell r="J6" t="str">
            <v>14-17</v>
          </cell>
          <cell r="L6" t="str">
            <v>Simonas</v>
          </cell>
          <cell r="N6" t="str">
            <v>Žvirblis</v>
          </cell>
          <cell r="O6" t="str">
            <v>Kaunas</v>
          </cell>
          <cell r="R6" t="str">
            <v>Sveikata</v>
          </cell>
          <cell r="S6" t="str">
            <v>B1</v>
          </cell>
          <cell r="T6">
            <v>8.9467592592592585E-3</v>
          </cell>
          <cell r="U6" t="str">
            <v>4:18/km</v>
          </cell>
        </row>
        <row r="7">
          <cell r="E7">
            <v>6</v>
          </cell>
          <cell r="F7">
            <v>1</v>
          </cell>
          <cell r="G7">
            <v>258</v>
          </cell>
          <cell r="H7">
            <v>64</v>
          </cell>
          <cell r="I7" t="str">
            <v>M</v>
          </cell>
          <cell r="J7" t="str">
            <v>60-64</v>
          </cell>
          <cell r="L7" t="str">
            <v>Zigmantas</v>
          </cell>
          <cell r="N7" t="str">
            <v>Rimkus</v>
          </cell>
          <cell r="O7" t="str">
            <v>Panevėžys</v>
          </cell>
          <cell r="R7" t="str">
            <v>Šviesa</v>
          </cell>
          <cell r="S7" t="str">
            <v>B2</v>
          </cell>
          <cell r="T7">
            <v>1.0023148148148147E-2</v>
          </cell>
          <cell r="U7" t="str">
            <v>4:49/km</v>
          </cell>
        </row>
        <row r="8">
          <cell r="E8">
            <v>7</v>
          </cell>
          <cell r="F8">
            <v>1</v>
          </cell>
          <cell r="G8">
            <v>142</v>
          </cell>
          <cell r="H8">
            <v>38</v>
          </cell>
          <cell r="I8" t="str">
            <v>M</v>
          </cell>
          <cell r="J8" t="str">
            <v>35-44</v>
          </cell>
          <cell r="L8" t="str">
            <v>Marius</v>
          </cell>
          <cell r="N8" t="str">
            <v>Maželis</v>
          </cell>
          <cell r="O8" t="str">
            <v>Vilnius</v>
          </cell>
          <cell r="R8" t="str">
            <v>Šaltinis</v>
          </cell>
          <cell r="S8" t="str">
            <v>B1</v>
          </cell>
          <cell r="T8">
            <v>1.0150462962962964E-2</v>
          </cell>
          <cell r="U8" t="str">
            <v>4:53/km</v>
          </cell>
        </row>
        <row r="9">
          <cell r="E9">
            <v>8</v>
          </cell>
          <cell r="F9">
            <v>2</v>
          </cell>
          <cell r="G9">
            <v>41</v>
          </cell>
          <cell r="H9">
            <v>37</v>
          </cell>
          <cell r="I9" t="str">
            <v>M</v>
          </cell>
          <cell r="J9" t="str">
            <v>35-44</v>
          </cell>
          <cell r="L9" t="str">
            <v>Vaidas</v>
          </cell>
          <cell r="N9" t="str">
            <v>Ledžius</v>
          </cell>
          <cell r="O9" t="str">
            <v>Kaunas</v>
          </cell>
          <cell r="R9" t="str">
            <v>Parolimpietis</v>
          </cell>
          <cell r="S9" t="str">
            <v>B1</v>
          </cell>
          <cell r="T9">
            <v>1.0833333333333334E-2</v>
          </cell>
          <cell r="U9" t="str">
            <v>5:12/km</v>
          </cell>
        </row>
        <row r="10">
          <cell r="E10">
            <v>1</v>
          </cell>
          <cell r="F10">
            <v>1</v>
          </cell>
          <cell r="G10">
            <v>244</v>
          </cell>
          <cell r="H10">
            <v>61</v>
          </cell>
          <cell r="I10" t="str">
            <v>F</v>
          </cell>
          <cell r="J10" t="str">
            <v>60-64</v>
          </cell>
          <cell r="L10" t="str">
            <v>Sigita</v>
          </cell>
          <cell r="N10" t="str">
            <v>Markevičienė</v>
          </cell>
          <cell r="O10" t="str">
            <v>Panevėžys</v>
          </cell>
          <cell r="R10" t="str">
            <v>Šviesa</v>
          </cell>
          <cell r="S10" t="str">
            <v>B1</v>
          </cell>
          <cell r="T10">
            <v>1.087962962962963E-2</v>
          </cell>
          <cell r="U10" t="str">
            <v>5:14/km</v>
          </cell>
        </row>
        <row r="11">
          <cell r="E11">
            <v>9</v>
          </cell>
          <cell r="F11">
            <v>2</v>
          </cell>
          <cell r="G11">
            <v>254</v>
          </cell>
          <cell r="H11">
            <v>61</v>
          </cell>
          <cell r="I11" t="str">
            <v>M</v>
          </cell>
          <cell r="J11" t="str">
            <v>60-64</v>
          </cell>
          <cell r="L11" t="str">
            <v>Pranas</v>
          </cell>
          <cell r="N11" t="str">
            <v>Pliuška</v>
          </cell>
          <cell r="O11" t="str">
            <v>Panevėžys</v>
          </cell>
          <cell r="R11" t="str">
            <v>Šviesa</v>
          </cell>
          <cell r="S11" t="str">
            <v>B1</v>
          </cell>
          <cell r="T11">
            <v>1.0983796296296297E-2</v>
          </cell>
          <cell r="U11" t="str">
            <v>5:17/km</v>
          </cell>
        </row>
        <row r="12">
          <cell r="E12">
            <v>10</v>
          </cell>
          <cell r="F12">
            <v>3</v>
          </cell>
          <cell r="G12">
            <v>7</v>
          </cell>
          <cell r="H12">
            <v>62</v>
          </cell>
          <cell r="I12" t="str">
            <v>M</v>
          </cell>
          <cell r="J12" t="str">
            <v>60-64</v>
          </cell>
          <cell r="L12" t="str">
            <v>Justinas</v>
          </cell>
          <cell r="N12" t="str">
            <v>Kubilius</v>
          </cell>
          <cell r="O12" t="str">
            <v>Klaipėda</v>
          </cell>
          <cell r="R12" t="str">
            <v>Pamarys</v>
          </cell>
          <cell r="S12" t="str">
            <v>B2</v>
          </cell>
          <cell r="T12">
            <v>1.1076388888888887E-2</v>
          </cell>
          <cell r="U12" t="str">
            <v>5:19/km</v>
          </cell>
        </row>
        <row r="13">
          <cell r="E13">
            <v>11</v>
          </cell>
          <cell r="F13">
            <v>1</v>
          </cell>
          <cell r="G13">
            <v>116</v>
          </cell>
          <cell r="H13">
            <v>8</v>
          </cell>
          <cell r="I13" t="str">
            <v>M</v>
          </cell>
          <cell r="J13">
            <v>45086</v>
          </cell>
          <cell r="L13" t="str">
            <v>Titas</v>
          </cell>
          <cell r="N13" t="str">
            <v>Vaičaitis</v>
          </cell>
          <cell r="O13" t="str">
            <v>Šiauliai</v>
          </cell>
          <cell r="R13" t="str">
            <v>Perkūnas</v>
          </cell>
          <cell r="S13" t="str">
            <v>R</v>
          </cell>
          <cell r="T13">
            <v>1.1643518518518518E-2</v>
          </cell>
          <cell r="U13" t="str">
            <v>5:35/km</v>
          </cell>
        </row>
        <row r="14">
          <cell r="E14">
            <v>2</v>
          </cell>
          <cell r="F14">
            <v>1</v>
          </cell>
          <cell r="G14">
            <v>235</v>
          </cell>
          <cell r="H14">
            <v>50</v>
          </cell>
          <cell r="I14" t="str">
            <v>F</v>
          </cell>
          <cell r="J14" t="str">
            <v>50-54</v>
          </cell>
          <cell r="L14" t="str">
            <v>Jurgita</v>
          </cell>
          <cell r="N14" t="str">
            <v>Gritėnaitė</v>
          </cell>
          <cell r="O14" t="str">
            <v>Panevėžys</v>
          </cell>
          <cell r="R14" t="str">
            <v>Šviesa</v>
          </cell>
          <cell r="S14" t="str">
            <v>B1</v>
          </cell>
          <cell r="T14">
            <v>1.1655092592592594E-2</v>
          </cell>
          <cell r="U14" t="str">
            <v>5:36/km</v>
          </cell>
        </row>
        <row r="15">
          <cell r="E15">
            <v>12</v>
          </cell>
          <cell r="F15">
            <v>4</v>
          </cell>
          <cell r="G15">
            <v>193</v>
          </cell>
          <cell r="H15">
            <v>64</v>
          </cell>
          <cell r="I15" t="str">
            <v>M</v>
          </cell>
          <cell r="J15" t="str">
            <v>60-64</v>
          </cell>
          <cell r="L15" t="str">
            <v>Vytautas</v>
          </cell>
          <cell r="N15" t="str">
            <v>Girnius</v>
          </cell>
          <cell r="O15" t="str">
            <v>Kaunas</v>
          </cell>
          <cell r="R15" t="str">
            <v>Sveikata</v>
          </cell>
          <cell r="S15" t="str">
            <v>B1</v>
          </cell>
          <cell r="T15">
            <v>1.1724537037037035E-2</v>
          </cell>
          <cell r="U15" t="str">
            <v>5:38/km</v>
          </cell>
        </row>
        <row r="16">
          <cell r="E16">
            <v>3</v>
          </cell>
          <cell r="F16">
            <v>1</v>
          </cell>
          <cell r="G16">
            <v>33</v>
          </cell>
          <cell r="H16">
            <v>27</v>
          </cell>
          <cell r="I16" t="str">
            <v>F</v>
          </cell>
          <cell r="J16" t="str">
            <v>25-34</v>
          </cell>
          <cell r="L16" t="str">
            <v>Oksana</v>
          </cell>
          <cell r="N16" t="str">
            <v>Dobrovolskaja</v>
          </cell>
          <cell r="O16" t="str">
            <v>Kaunas</v>
          </cell>
          <cell r="R16" t="str">
            <v>Parolimpietis</v>
          </cell>
          <cell r="S16" t="str">
            <v>B1</v>
          </cell>
          <cell r="T16">
            <v>1.1828703703703704E-2</v>
          </cell>
          <cell r="U16" t="str">
            <v>5:41/km</v>
          </cell>
        </row>
        <row r="17">
          <cell r="E17">
            <v>4</v>
          </cell>
          <cell r="F17">
            <v>1</v>
          </cell>
          <cell r="G17">
            <v>104</v>
          </cell>
          <cell r="H17">
            <v>10</v>
          </cell>
          <cell r="I17" t="str">
            <v>F</v>
          </cell>
          <cell r="J17">
            <v>45212</v>
          </cell>
          <cell r="L17" t="str">
            <v>Ainė</v>
          </cell>
          <cell r="N17" t="str">
            <v>Kalvelė</v>
          </cell>
          <cell r="O17" t="str">
            <v>Šiauliai</v>
          </cell>
          <cell r="R17" t="str">
            <v>Perkūnas</v>
          </cell>
          <cell r="S17" t="str">
            <v>R</v>
          </cell>
          <cell r="T17">
            <v>1.1921296296296298E-2</v>
          </cell>
          <cell r="U17" t="str">
            <v>5:44/km</v>
          </cell>
        </row>
        <row r="18">
          <cell r="E18">
            <v>5</v>
          </cell>
          <cell r="F18">
            <v>1</v>
          </cell>
          <cell r="G18">
            <v>228</v>
          </cell>
          <cell r="H18">
            <v>56</v>
          </cell>
          <cell r="I18" t="str">
            <v>F</v>
          </cell>
          <cell r="J18" t="str">
            <v>55-59</v>
          </cell>
          <cell r="L18" t="str">
            <v>Aušra</v>
          </cell>
          <cell r="N18" t="str">
            <v>Baltrunienė</v>
          </cell>
          <cell r="O18" t="str">
            <v>Panevėžys</v>
          </cell>
          <cell r="R18" t="str">
            <v>Šviesa</v>
          </cell>
          <cell r="S18" t="str">
            <v>B2</v>
          </cell>
          <cell r="T18">
            <v>1.1990740740740739E-2</v>
          </cell>
          <cell r="U18" t="str">
            <v>5:46/km</v>
          </cell>
        </row>
        <row r="19">
          <cell r="E19">
            <v>13</v>
          </cell>
          <cell r="F19">
            <v>3</v>
          </cell>
          <cell r="G19">
            <v>92</v>
          </cell>
          <cell r="H19">
            <v>59</v>
          </cell>
          <cell r="I19" t="str">
            <v>M</v>
          </cell>
          <cell r="J19" t="str">
            <v>55-59</v>
          </cell>
          <cell r="L19" t="str">
            <v>Remigijus</v>
          </cell>
          <cell r="N19" t="str">
            <v>Bagdonas</v>
          </cell>
          <cell r="O19" t="str">
            <v>Šiauliai</v>
          </cell>
          <cell r="R19" t="str">
            <v>Perkūnas</v>
          </cell>
          <cell r="S19" t="str">
            <v>B2</v>
          </cell>
          <cell r="T19">
            <v>1.2060185185185186E-2</v>
          </cell>
          <cell r="U19" t="str">
            <v>5:47/km</v>
          </cell>
        </row>
        <row r="20">
          <cell r="E20">
            <v>14</v>
          </cell>
          <cell r="F20">
            <v>2</v>
          </cell>
          <cell r="G20">
            <v>61</v>
          </cell>
          <cell r="H20">
            <v>9</v>
          </cell>
          <cell r="I20" t="str">
            <v>M</v>
          </cell>
          <cell r="J20">
            <v>45086</v>
          </cell>
          <cell r="L20" t="str">
            <v>Karolis</v>
          </cell>
          <cell r="N20" t="str">
            <v>Vasiljevas</v>
          </cell>
          <cell r="O20" t="str">
            <v>Kaunas</v>
          </cell>
          <cell r="R20" t="str">
            <v>Parolimpietis</v>
          </cell>
          <cell r="S20" t="str">
            <v>R</v>
          </cell>
          <cell r="T20">
            <v>1.2465277777777777E-2</v>
          </cell>
          <cell r="U20" t="str">
            <v>5:59/km</v>
          </cell>
        </row>
        <row r="21">
          <cell r="E21">
            <v>6</v>
          </cell>
          <cell r="F21">
            <v>2</v>
          </cell>
          <cell r="G21">
            <v>8</v>
          </cell>
          <cell r="H21">
            <v>50</v>
          </cell>
          <cell r="I21" t="str">
            <v>F</v>
          </cell>
          <cell r="J21" t="str">
            <v>50-54</v>
          </cell>
          <cell r="L21" t="str">
            <v>Laimutė</v>
          </cell>
          <cell r="N21" t="str">
            <v>Karvelienė</v>
          </cell>
          <cell r="O21" t="str">
            <v>Klaipėda</v>
          </cell>
          <cell r="R21" t="str">
            <v>Pamarys</v>
          </cell>
          <cell r="S21" t="str">
            <v>B2</v>
          </cell>
          <cell r="T21">
            <v>1.2465277777777777E-2</v>
          </cell>
          <cell r="U21" t="str">
            <v>5:59/km</v>
          </cell>
        </row>
        <row r="22">
          <cell r="E22">
            <v>7</v>
          </cell>
          <cell r="F22">
            <v>3</v>
          </cell>
          <cell r="G22">
            <v>253</v>
          </cell>
          <cell r="H22">
            <v>50</v>
          </cell>
          <cell r="I22" t="str">
            <v>F</v>
          </cell>
          <cell r="J22" t="str">
            <v>50-54</v>
          </cell>
          <cell r="L22" t="str">
            <v>Gitana</v>
          </cell>
          <cell r="N22" t="str">
            <v>Paslauskienė</v>
          </cell>
          <cell r="O22" t="str">
            <v>Panevėžys</v>
          </cell>
          <cell r="R22" t="str">
            <v>Šviesa</v>
          </cell>
          <cell r="S22" t="str">
            <v>B2</v>
          </cell>
          <cell r="T22">
            <v>1.2534722222222223E-2</v>
          </cell>
          <cell r="U22" t="str">
            <v>6:01/km</v>
          </cell>
        </row>
        <row r="23">
          <cell r="E23">
            <v>15</v>
          </cell>
          <cell r="F23">
            <v>5</v>
          </cell>
          <cell r="G23">
            <v>105</v>
          </cell>
          <cell r="H23">
            <v>60</v>
          </cell>
          <cell r="I23" t="str">
            <v>M</v>
          </cell>
          <cell r="J23" t="str">
            <v>60-64</v>
          </cell>
          <cell r="L23" t="str">
            <v>Algis</v>
          </cell>
          <cell r="N23" t="str">
            <v>Kybartas</v>
          </cell>
          <cell r="O23" t="str">
            <v>Šiauliai</v>
          </cell>
          <cell r="R23" t="str">
            <v>Perkūnas</v>
          </cell>
          <cell r="S23" t="str">
            <v>B3</v>
          </cell>
          <cell r="T23">
            <v>1.2569444444444446E-2</v>
          </cell>
          <cell r="U23" t="str">
            <v>6:02/km</v>
          </cell>
        </row>
        <row r="24">
          <cell r="E24">
            <v>16</v>
          </cell>
          <cell r="F24">
            <v>1</v>
          </cell>
          <cell r="G24">
            <v>260</v>
          </cell>
          <cell r="H24">
            <v>70</v>
          </cell>
          <cell r="I24" t="str">
            <v>M</v>
          </cell>
          <cell r="J24" t="str">
            <v>70-74</v>
          </cell>
          <cell r="L24" t="str">
            <v>Anicetas</v>
          </cell>
          <cell r="N24" t="str">
            <v>Stankūnas</v>
          </cell>
          <cell r="O24" t="str">
            <v>Panevėžys</v>
          </cell>
          <cell r="R24" t="str">
            <v>Šviesa</v>
          </cell>
          <cell r="S24" t="str">
            <v>B2</v>
          </cell>
          <cell r="T24">
            <v>1.2847222222222223E-2</v>
          </cell>
          <cell r="U24" t="str">
            <v>6:10/km</v>
          </cell>
        </row>
        <row r="25">
          <cell r="E25">
            <v>8</v>
          </cell>
          <cell r="F25">
            <v>1</v>
          </cell>
          <cell r="G25">
            <v>37</v>
          </cell>
          <cell r="H25">
            <v>6</v>
          </cell>
          <cell r="I25" t="str">
            <v>F</v>
          </cell>
          <cell r="J25">
            <v>45086</v>
          </cell>
          <cell r="L25" t="str">
            <v>Milita</v>
          </cell>
          <cell r="N25" t="str">
            <v>Kirsanovaitė</v>
          </cell>
          <cell r="O25" t="str">
            <v>Kaunas</v>
          </cell>
          <cell r="R25" t="str">
            <v>Parolimpietis</v>
          </cell>
          <cell r="S25" t="str">
            <v>R</v>
          </cell>
          <cell r="T25">
            <v>1.3136574074074077E-2</v>
          </cell>
          <cell r="U25" t="str">
            <v>6:18/km</v>
          </cell>
        </row>
        <row r="26">
          <cell r="E26">
            <v>17</v>
          </cell>
          <cell r="F26">
            <v>2</v>
          </cell>
          <cell r="G26">
            <v>271</v>
          </cell>
          <cell r="H26">
            <v>22</v>
          </cell>
          <cell r="I26" t="str">
            <v>M</v>
          </cell>
          <cell r="J26" t="str">
            <v>18-24</v>
          </cell>
          <cell r="L26" t="str">
            <v>Hermis</v>
          </cell>
          <cell r="N26" t="str">
            <v>Kasperavičius</v>
          </cell>
          <cell r="O26" t="str">
            <v>Vilnius</v>
          </cell>
          <cell r="R26" t="str">
            <v>Vėjas</v>
          </cell>
          <cell r="S26" t="str">
            <v>B1</v>
          </cell>
          <cell r="T26">
            <v>1.3217592592592593E-2</v>
          </cell>
          <cell r="U26" t="str">
            <v>6:21/km</v>
          </cell>
        </row>
        <row r="27">
          <cell r="E27">
            <v>18</v>
          </cell>
          <cell r="F27">
            <v>6</v>
          </cell>
          <cell r="G27">
            <v>172</v>
          </cell>
          <cell r="H27">
            <v>62</v>
          </cell>
          <cell r="I27" t="str">
            <v>M</v>
          </cell>
          <cell r="J27" t="str">
            <v>60-64</v>
          </cell>
          <cell r="L27" t="str">
            <v>Edmundas</v>
          </cell>
          <cell r="N27" t="str">
            <v>Butkus</v>
          </cell>
          <cell r="O27" t="str">
            <v>Vilnius</v>
          </cell>
          <cell r="R27" t="str">
            <v>Šaltinis</v>
          </cell>
          <cell r="S27" t="str">
            <v>B3</v>
          </cell>
          <cell r="T27">
            <v>1.3263888888888889E-2</v>
          </cell>
          <cell r="U27" t="str">
            <v>6:22/km</v>
          </cell>
        </row>
        <row r="28">
          <cell r="E28">
            <v>19</v>
          </cell>
          <cell r="F28">
            <v>2</v>
          </cell>
          <cell r="G28">
            <v>209</v>
          </cell>
          <cell r="H28">
            <v>51</v>
          </cell>
          <cell r="I28" t="str">
            <v>M</v>
          </cell>
          <cell r="J28" t="str">
            <v>50-54</v>
          </cell>
          <cell r="L28" t="str">
            <v>Rolandas</v>
          </cell>
          <cell r="N28" t="str">
            <v>Urbonas</v>
          </cell>
          <cell r="O28" t="str">
            <v>Kaunas</v>
          </cell>
          <cell r="R28" t="str">
            <v>Sveikata</v>
          </cell>
          <cell r="S28" t="str">
            <v>B2</v>
          </cell>
          <cell r="T28">
            <v>1.3287037037037036E-2</v>
          </cell>
          <cell r="U28" t="str">
            <v>6:23/km</v>
          </cell>
        </row>
        <row r="29">
          <cell r="E29">
            <v>9</v>
          </cell>
          <cell r="F29">
            <v>4</v>
          </cell>
          <cell r="G29">
            <v>182</v>
          </cell>
          <cell r="H29">
            <v>54</v>
          </cell>
          <cell r="I29" t="str">
            <v>F</v>
          </cell>
          <cell r="J29" t="str">
            <v>50-54</v>
          </cell>
          <cell r="L29" t="str">
            <v>Jolanta</v>
          </cell>
          <cell r="N29" t="str">
            <v>Petronavičienė</v>
          </cell>
          <cell r="O29" t="str">
            <v>Vilnius</v>
          </cell>
          <cell r="R29" t="str">
            <v>Šaltinis</v>
          </cell>
          <cell r="S29" t="str">
            <v>B3</v>
          </cell>
          <cell r="T29">
            <v>1.3321759259259261E-2</v>
          </cell>
          <cell r="U29" t="str">
            <v>6:24/km</v>
          </cell>
        </row>
        <row r="30">
          <cell r="E30">
            <v>20</v>
          </cell>
          <cell r="F30">
            <v>7</v>
          </cell>
          <cell r="G30">
            <v>148</v>
          </cell>
          <cell r="H30">
            <v>64</v>
          </cell>
          <cell r="I30" t="str">
            <v>M</v>
          </cell>
          <cell r="J30" t="str">
            <v>60-64</v>
          </cell>
          <cell r="L30" t="str">
            <v>Levas</v>
          </cell>
          <cell r="N30" t="str">
            <v>Trofimovas</v>
          </cell>
          <cell r="O30" t="str">
            <v>Vilnius</v>
          </cell>
          <cell r="R30" t="str">
            <v>Šaltinis</v>
          </cell>
          <cell r="S30" t="str">
            <v>B1</v>
          </cell>
          <cell r="T30">
            <v>1.3356481481481483E-2</v>
          </cell>
          <cell r="U30" t="str">
            <v>6:25/km</v>
          </cell>
        </row>
        <row r="31">
          <cell r="E31">
            <v>21</v>
          </cell>
          <cell r="F31">
            <v>3</v>
          </cell>
          <cell r="G31">
            <v>147</v>
          </cell>
          <cell r="H31">
            <v>51</v>
          </cell>
          <cell r="I31" t="str">
            <v>M</v>
          </cell>
          <cell r="J31" t="str">
            <v>50-54</v>
          </cell>
          <cell r="L31" t="str">
            <v>Giedrius</v>
          </cell>
          <cell r="N31" t="str">
            <v>Stoškus</v>
          </cell>
          <cell r="O31" t="str">
            <v>Vilnius</v>
          </cell>
          <cell r="R31" t="str">
            <v>Šaltinis</v>
          </cell>
          <cell r="S31" t="str">
            <v>B1</v>
          </cell>
          <cell r="T31">
            <v>1.3368055555555557E-2</v>
          </cell>
          <cell r="U31" t="str">
            <v>6:25/km</v>
          </cell>
        </row>
        <row r="32">
          <cell r="E32">
            <v>22</v>
          </cell>
          <cell r="F32">
            <v>1</v>
          </cell>
          <cell r="G32">
            <v>9</v>
          </cell>
          <cell r="H32">
            <v>32</v>
          </cell>
          <cell r="I32" t="str">
            <v>M</v>
          </cell>
          <cell r="J32" t="str">
            <v>25-34</v>
          </cell>
          <cell r="L32" t="str">
            <v>Nerijus</v>
          </cell>
          <cell r="N32" t="str">
            <v>Mickevičius</v>
          </cell>
          <cell r="O32" t="str">
            <v>Klaipėda</v>
          </cell>
          <cell r="R32" t="str">
            <v>Pamarys</v>
          </cell>
          <cell r="S32" t="str">
            <v>B1</v>
          </cell>
          <cell r="T32">
            <v>1.3483796296296298E-2</v>
          </cell>
          <cell r="U32" t="str">
            <v>6:29/km</v>
          </cell>
        </row>
        <row r="33">
          <cell r="E33">
            <v>23</v>
          </cell>
          <cell r="F33">
            <v>4</v>
          </cell>
          <cell r="G33">
            <v>230</v>
          </cell>
          <cell r="H33">
            <v>53</v>
          </cell>
          <cell r="I33" t="str">
            <v>M</v>
          </cell>
          <cell r="J33" t="str">
            <v>50-54</v>
          </cell>
          <cell r="L33" t="str">
            <v>Gintaras</v>
          </cell>
          <cell r="N33" t="str">
            <v>Čiukšys</v>
          </cell>
          <cell r="O33" t="str">
            <v>Panevėžys</v>
          </cell>
          <cell r="R33" t="str">
            <v>Šviesa</v>
          </cell>
          <cell r="S33" t="str">
            <v>B1</v>
          </cell>
          <cell r="T33">
            <v>1.3761574074074074E-2</v>
          </cell>
          <cell r="U33" t="str">
            <v>6:36/km</v>
          </cell>
        </row>
        <row r="34">
          <cell r="E34">
            <v>10</v>
          </cell>
          <cell r="F34">
            <v>5</v>
          </cell>
          <cell r="G34">
            <v>50</v>
          </cell>
          <cell r="H34">
            <v>53</v>
          </cell>
          <cell r="I34" t="str">
            <v>F</v>
          </cell>
          <cell r="J34" t="str">
            <v>50-54</v>
          </cell>
          <cell r="L34" t="str">
            <v>Asta</v>
          </cell>
          <cell r="N34" t="str">
            <v>Puidokienė</v>
          </cell>
          <cell r="O34" t="str">
            <v>Kaunas</v>
          </cell>
          <cell r="R34" t="str">
            <v>Parolimpietis</v>
          </cell>
          <cell r="S34" t="str">
            <v>R</v>
          </cell>
          <cell r="T34">
            <v>1.3807870370370371E-2</v>
          </cell>
          <cell r="U34" t="str">
            <v>6:38/km</v>
          </cell>
        </row>
        <row r="35">
          <cell r="E35">
            <v>11</v>
          </cell>
          <cell r="F35">
            <v>1</v>
          </cell>
          <cell r="G35">
            <v>111</v>
          </cell>
          <cell r="H35">
            <v>65</v>
          </cell>
          <cell r="I35" t="str">
            <v>F</v>
          </cell>
          <cell r="J35" t="str">
            <v>65-69</v>
          </cell>
          <cell r="L35" t="str">
            <v>Salomėja</v>
          </cell>
          <cell r="N35" t="str">
            <v>Pilipavičienė</v>
          </cell>
          <cell r="O35" t="str">
            <v>Šiauliai</v>
          </cell>
          <cell r="R35" t="str">
            <v>Perkūnas</v>
          </cell>
          <cell r="S35" t="str">
            <v>B2</v>
          </cell>
          <cell r="T35">
            <v>1.4236111111111111E-2</v>
          </cell>
          <cell r="U35" t="str">
            <v>6:50/km</v>
          </cell>
        </row>
        <row r="36">
          <cell r="E36">
            <v>12</v>
          </cell>
          <cell r="F36">
            <v>2</v>
          </cell>
          <cell r="G36">
            <v>2</v>
          </cell>
          <cell r="H36">
            <v>10</v>
          </cell>
          <cell r="I36" t="str">
            <v>F</v>
          </cell>
          <cell r="J36">
            <v>45212</v>
          </cell>
          <cell r="L36" t="str">
            <v>Deimantė</v>
          </cell>
          <cell r="N36" t="str">
            <v>Karvelytė</v>
          </cell>
          <cell r="O36" t="str">
            <v>Klaipėda</v>
          </cell>
          <cell r="R36" t="str">
            <v>Pamarys</v>
          </cell>
          <cell r="S36" t="str">
            <v>R</v>
          </cell>
          <cell r="T36">
            <v>1.4282407407407409E-2</v>
          </cell>
          <cell r="U36" t="str">
            <v>6:52/km</v>
          </cell>
        </row>
        <row r="37">
          <cell r="E37">
            <v>13</v>
          </cell>
          <cell r="F37">
            <v>2</v>
          </cell>
          <cell r="G37">
            <v>180</v>
          </cell>
          <cell r="H37">
            <v>57</v>
          </cell>
          <cell r="I37" t="str">
            <v>F</v>
          </cell>
          <cell r="J37" t="str">
            <v>55-59</v>
          </cell>
          <cell r="L37" t="str">
            <v>Lina</v>
          </cell>
          <cell r="N37" t="str">
            <v>Norkienė</v>
          </cell>
          <cell r="O37" t="str">
            <v>Vilnius</v>
          </cell>
          <cell r="R37" t="str">
            <v>Šaltinis</v>
          </cell>
          <cell r="S37" t="str">
            <v>B3</v>
          </cell>
          <cell r="T37">
            <v>1.4560185185185183E-2</v>
          </cell>
          <cell r="U37" t="str">
            <v>6:59/km</v>
          </cell>
        </row>
        <row r="38">
          <cell r="E38">
            <v>14</v>
          </cell>
          <cell r="F38">
            <v>1</v>
          </cell>
          <cell r="G38">
            <v>39</v>
          </cell>
          <cell r="H38">
            <v>37</v>
          </cell>
          <cell r="I38" t="str">
            <v>F</v>
          </cell>
          <cell r="J38" t="str">
            <v>35-44</v>
          </cell>
          <cell r="L38" t="str">
            <v>Violeta</v>
          </cell>
          <cell r="N38" t="str">
            <v>Kanclež</v>
          </cell>
          <cell r="O38" t="str">
            <v>Kaunas</v>
          </cell>
          <cell r="R38" t="str">
            <v>Parolimpietis</v>
          </cell>
          <cell r="S38" t="str">
            <v>B1</v>
          </cell>
          <cell r="T38">
            <v>1.4780092592592595E-2</v>
          </cell>
          <cell r="U38" t="str">
            <v>7:06/km</v>
          </cell>
        </row>
        <row r="39">
          <cell r="E39">
            <v>24</v>
          </cell>
          <cell r="F39">
            <v>4</v>
          </cell>
          <cell r="G39">
            <v>47</v>
          </cell>
          <cell r="H39">
            <v>55</v>
          </cell>
          <cell r="I39" t="str">
            <v>M</v>
          </cell>
          <cell r="J39" t="str">
            <v>55-59</v>
          </cell>
          <cell r="L39" t="str">
            <v>Vincas</v>
          </cell>
          <cell r="N39" t="str">
            <v>Mikitinas</v>
          </cell>
          <cell r="O39" t="str">
            <v>Kaunas</v>
          </cell>
          <cell r="R39" t="str">
            <v>Parolimpietis</v>
          </cell>
          <cell r="S39" t="str">
            <v>B2</v>
          </cell>
          <cell r="T39">
            <v>1.5000000000000001E-2</v>
          </cell>
          <cell r="U39" t="str">
            <v>7:12/km</v>
          </cell>
        </row>
        <row r="40">
          <cell r="E40">
            <v>25</v>
          </cell>
          <cell r="F40">
            <v>1</v>
          </cell>
          <cell r="G40">
            <v>153</v>
          </cell>
          <cell r="H40">
            <v>10</v>
          </cell>
          <cell r="I40" t="str">
            <v>M</v>
          </cell>
          <cell r="J40">
            <v>45212</v>
          </cell>
          <cell r="L40" t="str">
            <v>Tautvydas</v>
          </cell>
          <cell r="N40" t="str">
            <v>Bulkaitis</v>
          </cell>
          <cell r="O40" t="str">
            <v>Vilnius</v>
          </cell>
          <cell r="R40" t="str">
            <v>Šaltinis</v>
          </cell>
          <cell r="S40" t="str">
            <v>R</v>
          </cell>
          <cell r="T40">
            <v>1.5185185185185185E-2</v>
          </cell>
          <cell r="U40" t="str">
            <v>7:17/km</v>
          </cell>
        </row>
        <row r="41">
          <cell r="E41">
            <v>15</v>
          </cell>
          <cell r="F41">
            <v>2</v>
          </cell>
          <cell r="G41">
            <v>208</v>
          </cell>
          <cell r="H41">
            <v>63</v>
          </cell>
          <cell r="I41" t="str">
            <v>F</v>
          </cell>
          <cell r="J41" t="str">
            <v>60-64</v>
          </cell>
          <cell r="L41" t="str">
            <v>Ilona</v>
          </cell>
          <cell r="N41" t="str">
            <v>Mielkaitytė</v>
          </cell>
          <cell r="O41" t="str">
            <v>Kaunas</v>
          </cell>
          <cell r="R41" t="str">
            <v>Sveikata</v>
          </cell>
          <cell r="S41" t="str">
            <v>B2</v>
          </cell>
          <cell r="T41">
            <v>1.5208333333333332E-2</v>
          </cell>
          <cell r="U41" t="str">
            <v>7:18/km</v>
          </cell>
        </row>
        <row r="42">
          <cell r="E42">
            <v>16</v>
          </cell>
          <cell r="F42">
            <v>3</v>
          </cell>
          <cell r="G42">
            <v>259</v>
          </cell>
          <cell r="H42">
            <v>59</v>
          </cell>
          <cell r="I42" t="str">
            <v>F</v>
          </cell>
          <cell r="J42" t="str">
            <v>55-59</v>
          </cell>
          <cell r="L42" t="str">
            <v>Dangutė</v>
          </cell>
          <cell r="N42" t="str">
            <v>Skėrienė</v>
          </cell>
          <cell r="O42" t="str">
            <v>Panevėžys</v>
          </cell>
          <cell r="R42" t="str">
            <v>Šviesa</v>
          </cell>
          <cell r="S42" t="str">
            <v>B2</v>
          </cell>
          <cell r="T42">
            <v>1.5231481481481483E-2</v>
          </cell>
          <cell r="U42" t="str">
            <v>7:19/km</v>
          </cell>
        </row>
        <row r="43">
          <cell r="E43">
            <v>17</v>
          </cell>
          <cell r="F43">
            <v>2</v>
          </cell>
          <cell r="G43">
            <v>249</v>
          </cell>
          <cell r="H43">
            <v>6</v>
          </cell>
          <cell r="I43" t="str">
            <v>F</v>
          </cell>
          <cell r="J43">
            <v>45086</v>
          </cell>
          <cell r="L43" t="str">
            <v>Rugilė</v>
          </cell>
          <cell r="N43" t="str">
            <v>Mingilaitė</v>
          </cell>
          <cell r="O43" t="str">
            <v>Panevėžys</v>
          </cell>
          <cell r="R43" t="str">
            <v>Šviesa</v>
          </cell>
          <cell r="S43" t="str">
            <v>B2</v>
          </cell>
          <cell r="T43">
            <v>1.5300925925925926E-2</v>
          </cell>
          <cell r="U43" t="str">
            <v>7:21/km</v>
          </cell>
        </row>
        <row r="44">
          <cell r="E44">
            <v>18</v>
          </cell>
          <cell r="F44">
            <v>3</v>
          </cell>
          <cell r="G44">
            <v>119</v>
          </cell>
          <cell r="H44">
            <v>6</v>
          </cell>
          <cell r="I44" t="str">
            <v>F</v>
          </cell>
          <cell r="J44">
            <v>45086</v>
          </cell>
          <cell r="L44" t="str">
            <v>Kotryna</v>
          </cell>
          <cell r="N44" t="str">
            <v>Zinkevičiūtė</v>
          </cell>
          <cell r="O44" t="str">
            <v>Šiauliai</v>
          </cell>
          <cell r="R44" t="str">
            <v>Perkūnas</v>
          </cell>
          <cell r="S44" t="str">
            <v>B2</v>
          </cell>
          <cell r="T44">
            <v>1.5486111111111112E-2</v>
          </cell>
          <cell r="U44" t="str">
            <v>7:26/km</v>
          </cell>
        </row>
        <row r="45">
          <cell r="E45">
            <v>26</v>
          </cell>
          <cell r="F45">
            <v>2</v>
          </cell>
          <cell r="G45">
            <v>5</v>
          </cell>
          <cell r="H45">
            <v>71</v>
          </cell>
          <cell r="I45" t="str">
            <v>M</v>
          </cell>
          <cell r="J45" t="str">
            <v>70-74</v>
          </cell>
          <cell r="L45" t="str">
            <v>Jonas</v>
          </cell>
          <cell r="N45" t="str">
            <v>Godeliauskas</v>
          </cell>
          <cell r="O45" t="str">
            <v>Klaipėda</v>
          </cell>
          <cell r="R45" t="str">
            <v>Pamarys</v>
          </cell>
          <cell r="S45" t="str">
            <v>B2</v>
          </cell>
          <cell r="T45">
            <v>1.5555555555555553E-2</v>
          </cell>
          <cell r="U45" t="str">
            <v>7:28/km</v>
          </cell>
        </row>
        <row r="46">
          <cell r="E46">
            <v>19</v>
          </cell>
          <cell r="F46">
            <v>6</v>
          </cell>
          <cell r="G46">
            <v>200</v>
          </cell>
          <cell r="H46">
            <v>53</v>
          </cell>
          <cell r="I46" t="str">
            <v>F</v>
          </cell>
          <cell r="J46" t="str">
            <v>50-54</v>
          </cell>
          <cell r="L46" t="str">
            <v>Regina</v>
          </cell>
          <cell r="N46" t="str">
            <v>Karažienė</v>
          </cell>
          <cell r="O46" t="str">
            <v>Kaunas</v>
          </cell>
          <cell r="R46" t="str">
            <v>Sveikata</v>
          </cell>
          <cell r="S46" t="str">
            <v>B2</v>
          </cell>
          <cell r="T46">
            <v>1.5648148148148151E-2</v>
          </cell>
          <cell r="U46" t="str">
            <v>7:31/km</v>
          </cell>
        </row>
        <row r="47">
          <cell r="E47">
            <v>20</v>
          </cell>
          <cell r="F47">
            <v>1</v>
          </cell>
          <cell r="G47">
            <v>93</v>
          </cell>
          <cell r="H47">
            <v>70</v>
          </cell>
          <cell r="I47" t="str">
            <v>F</v>
          </cell>
          <cell r="J47" t="str">
            <v>70-74</v>
          </cell>
          <cell r="L47" t="str">
            <v>Elena</v>
          </cell>
          <cell r="N47" t="str">
            <v>Balandytė</v>
          </cell>
          <cell r="O47" t="str">
            <v>Šiauliai</v>
          </cell>
          <cell r="R47" t="str">
            <v>Perkūnas</v>
          </cell>
          <cell r="S47" t="str">
            <v>B3</v>
          </cell>
          <cell r="T47">
            <v>1.5810185185185184E-2</v>
          </cell>
          <cell r="U47" t="str">
            <v>7:36/km</v>
          </cell>
        </row>
        <row r="48">
          <cell r="E48">
            <v>27</v>
          </cell>
          <cell r="F48">
            <v>3</v>
          </cell>
          <cell r="G48">
            <v>275</v>
          </cell>
          <cell r="H48">
            <v>8</v>
          </cell>
          <cell r="I48" t="str">
            <v>M</v>
          </cell>
          <cell r="J48">
            <v>45086</v>
          </cell>
          <cell r="L48" t="str">
            <v>Joris</v>
          </cell>
          <cell r="N48" t="str">
            <v>Balsys</v>
          </cell>
          <cell r="O48" t="str">
            <v>Vilnius</v>
          </cell>
          <cell r="R48" t="str">
            <v>Vėjas</v>
          </cell>
          <cell r="S48" t="str">
            <v>R</v>
          </cell>
          <cell r="T48">
            <v>1.5925925925925927E-2</v>
          </cell>
          <cell r="U48" t="str">
            <v>7:39/km</v>
          </cell>
        </row>
        <row r="49">
          <cell r="E49">
            <v>28</v>
          </cell>
          <cell r="F49">
            <v>1</v>
          </cell>
          <cell r="G49">
            <v>218</v>
          </cell>
          <cell r="H49">
            <v>67</v>
          </cell>
          <cell r="I49" t="str">
            <v>M</v>
          </cell>
          <cell r="J49" t="str">
            <v>65-69</v>
          </cell>
          <cell r="L49" t="str">
            <v>Edmundas</v>
          </cell>
          <cell r="N49" t="str">
            <v>Vaišnoras</v>
          </cell>
          <cell r="O49" t="str">
            <v>Kaunas</v>
          </cell>
          <cell r="R49" t="str">
            <v>Sveikata</v>
          </cell>
          <cell r="S49" t="str">
            <v>B2</v>
          </cell>
          <cell r="T49">
            <v>1.5949074074074074E-2</v>
          </cell>
          <cell r="U49" t="str">
            <v>7:40/km</v>
          </cell>
        </row>
        <row r="50">
          <cell r="E50">
            <v>29</v>
          </cell>
          <cell r="F50">
            <v>5</v>
          </cell>
          <cell r="G50">
            <v>181</v>
          </cell>
          <cell r="H50">
            <v>57</v>
          </cell>
          <cell r="I50" t="str">
            <v>M</v>
          </cell>
          <cell r="J50" t="str">
            <v>55-59</v>
          </cell>
          <cell r="L50" t="str">
            <v>Gintaras</v>
          </cell>
          <cell r="N50" t="str">
            <v>Norkus</v>
          </cell>
          <cell r="O50" t="str">
            <v>Vilnius</v>
          </cell>
          <cell r="R50" t="str">
            <v>Šaltinis</v>
          </cell>
          <cell r="S50" t="str">
            <v>B3</v>
          </cell>
          <cell r="T50">
            <v>1.5983796296296295E-2</v>
          </cell>
          <cell r="U50" t="str">
            <v>7:40/km</v>
          </cell>
        </row>
        <row r="51">
          <cell r="E51">
            <v>21</v>
          </cell>
          <cell r="F51">
            <v>4</v>
          </cell>
          <cell r="G51">
            <v>219</v>
          </cell>
          <cell r="H51">
            <v>59</v>
          </cell>
          <cell r="I51" t="str">
            <v>F</v>
          </cell>
          <cell r="J51" t="str">
            <v>55-59</v>
          </cell>
          <cell r="L51" t="str">
            <v>Irena</v>
          </cell>
          <cell r="N51" t="str">
            <v>Vaišnorienė</v>
          </cell>
          <cell r="O51" t="str">
            <v>Kaunas</v>
          </cell>
          <cell r="R51" t="str">
            <v>Sveikata</v>
          </cell>
          <cell r="S51" t="str">
            <v>B2</v>
          </cell>
          <cell r="T51">
            <v>1.5995370370370372E-2</v>
          </cell>
          <cell r="U51" t="str">
            <v>7:41/km</v>
          </cell>
        </row>
        <row r="52">
          <cell r="E52">
            <v>22</v>
          </cell>
          <cell r="F52">
            <v>4</v>
          </cell>
          <cell r="G52">
            <v>62</v>
          </cell>
          <cell r="H52">
            <v>8</v>
          </cell>
          <cell r="I52" t="str">
            <v>F</v>
          </cell>
          <cell r="J52">
            <v>45086</v>
          </cell>
          <cell r="L52" t="str">
            <v>Gabija</v>
          </cell>
          <cell r="N52" t="str">
            <v>Vasiljeva</v>
          </cell>
          <cell r="O52" t="str">
            <v>Kaunas</v>
          </cell>
          <cell r="R52" t="str">
            <v>Parolimpietis</v>
          </cell>
          <cell r="S52" t="str">
            <v>R</v>
          </cell>
          <cell r="T52">
            <v>1.6018518518518519E-2</v>
          </cell>
          <cell r="U52" t="str">
            <v>7:42/km</v>
          </cell>
        </row>
        <row r="53">
          <cell r="E53">
            <v>23</v>
          </cell>
          <cell r="F53">
            <v>3</v>
          </cell>
          <cell r="G53">
            <v>10</v>
          </cell>
          <cell r="H53">
            <v>10</v>
          </cell>
          <cell r="I53" t="str">
            <v>F</v>
          </cell>
          <cell r="J53">
            <v>45212</v>
          </cell>
          <cell r="L53" t="str">
            <v>Paulina</v>
          </cell>
          <cell r="N53" t="str">
            <v>Žilytė</v>
          </cell>
          <cell r="O53" t="str">
            <v>Klaipėda</v>
          </cell>
          <cell r="R53" t="str">
            <v>Pamarys</v>
          </cell>
          <cell r="S53" t="str">
            <v>R</v>
          </cell>
          <cell r="T53">
            <v>1.6331018518518519E-2</v>
          </cell>
          <cell r="U53" t="str">
            <v>7:51/km</v>
          </cell>
        </row>
        <row r="54">
          <cell r="E54">
            <v>24</v>
          </cell>
          <cell r="F54">
            <v>5</v>
          </cell>
          <cell r="G54">
            <v>196</v>
          </cell>
          <cell r="H54">
            <v>7</v>
          </cell>
          <cell r="I54" t="str">
            <v>F</v>
          </cell>
          <cell r="J54">
            <v>45086</v>
          </cell>
          <cell r="L54" t="str">
            <v>Elija</v>
          </cell>
          <cell r="N54" t="str">
            <v>Ivanauskaitė</v>
          </cell>
          <cell r="O54" t="str">
            <v>Kaunas</v>
          </cell>
          <cell r="R54" t="str">
            <v>Sveikata</v>
          </cell>
          <cell r="S54" t="str">
            <v>R</v>
          </cell>
          <cell r="T54">
            <v>1.6354166666666666E-2</v>
          </cell>
          <cell r="U54" t="str">
            <v>7:51/km</v>
          </cell>
        </row>
        <row r="55">
          <cell r="E55">
            <v>30</v>
          </cell>
          <cell r="F55">
            <v>6</v>
          </cell>
          <cell r="G55">
            <v>197</v>
          </cell>
          <cell r="H55">
            <v>59</v>
          </cell>
          <cell r="I55" t="str">
            <v>M</v>
          </cell>
          <cell r="J55" t="str">
            <v>55-59</v>
          </cell>
          <cell r="L55" t="str">
            <v>Petras</v>
          </cell>
          <cell r="N55" t="str">
            <v>Jakubauskas</v>
          </cell>
          <cell r="O55" t="str">
            <v>Kaunas</v>
          </cell>
          <cell r="R55" t="str">
            <v>Sveikata</v>
          </cell>
          <cell r="S55" t="str">
            <v>B3</v>
          </cell>
          <cell r="T55">
            <v>1.6481481481481482E-2</v>
          </cell>
          <cell r="U55" t="str">
            <v>7:55/km</v>
          </cell>
        </row>
        <row r="56">
          <cell r="E56">
            <v>25</v>
          </cell>
          <cell r="F56">
            <v>6</v>
          </cell>
          <cell r="G56">
            <v>112</v>
          </cell>
          <cell r="H56">
            <v>9</v>
          </cell>
          <cell r="I56" t="str">
            <v>F</v>
          </cell>
          <cell r="J56">
            <v>45086</v>
          </cell>
          <cell r="L56" t="str">
            <v>Ugnė</v>
          </cell>
          <cell r="N56" t="str">
            <v>Sadauskaitė</v>
          </cell>
          <cell r="O56" t="str">
            <v>Šiauliai</v>
          </cell>
          <cell r="R56" t="str">
            <v>Perkūnas</v>
          </cell>
          <cell r="S56" t="str">
            <v>R</v>
          </cell>
          <cell r="T56">
            <v>1.6597222222222222E-2</v>
          </cell>
          <cell r="U56" t="str">
            <v>7:58/km</v>
          </cell>
        </row>
        <row r="57">
          <cell r="E57">
            <v>31</v>
          </cell>
          <cell r="F57">
            <v>2</v>
          </cell>
          <cell r="G57">
            <v>118</v>
          </cell>
          <cell r="H57">
            <v>11</v>
          </cell>
          <cell r="I57" t="str">
            <v>M</v>
          </cell>
          <cell r="J57">
            <v>45212</v>
          </cell>
          <cell r="L57" t="str">
            <v>Edvinas</v>
          </cell>
          <cell r="N57" t="str">
            <v>Zinkevičius</v>
          </cell>
          <cell r="O57" t="str">
            <v>Šiauliai</v>
          </cell>
          <cell r="R57" t="str">
            <v>Perkūnas</v>
          </cell>
          <cell r="S57" t="str">
            <v>B2</v>
          </cell>
          <cell r="T57">
            <v>1.667824074074074E-2</v>
          </cell>
          <cell r="U57" t="str">
            <v>8:00/km</v>
          </cell>
        </row>
        <row r="58">
          <cell r="E58">
            <v>32</v>
          </cell>
          <cell r="F58">
            <v>3</v>
          </cell>
          <cell r="G58">
            <v>40</v>
          </cell>
          <cell r="H58">
            <v>11</v>
          </cell>
          <cell r="I58" t="str">
            <v>M</v>
          </cell>
          <cell r="J58">
            <v>45212</v>
          </cell>
          <cell r="L58" t="str">
            <v>Maksim</v>
          </cell>
          <cell r="N58" t="str">
            <v>Kanclež</v>
          </cell>
          <cell r="O58" t="str">
            <v>Kaunas</v>
          </cell>
          <cell r="R58" t="str">
            <v>Parolimpietis</v>
          </cell>
          <cell r="S58" t="str">
            <v>B2</v>
          </cell>
          <cell r="T58">
            <v>1.6840277777777777E-2</v>
          </cell>
          <cell r="U58" t="str">
            <v>8:05/km</v>
          </cell>
        </row>
        <row r="59">
          <cell r="E59">
            <v>33</v>
          </cell>
          <cell r="F59">
            <v>5</v>
          </cell>
          <cell r="G59">
            <v>186</v>
          </cell>
          <cell r="H59">
            <v>51</v>
          </cell>
          <cell r="I59" t="str">
            <v>M</v>
          </cell>
          <cell r="J59" t="str">
            <v>50-54</v>
          </cell>
          <cell r="L59" t="str">
            <v>Povilas</v>
          </cell>
          <cell r="N59" t="str">
            <v>Voiciukas</v>
          </cell>
          <cell r="O59" t="str">
            <v>Vilnius</v>
          </cell>
          <cell r="R59" t="str">
            <v>Šaltinis</v>
          </cell>
          <cell r="S59" t="str">
            <v>R</v>
          </cell>
          <cell r="T59">
            <v>1.7013888888888887E-2</v>
          </cell>
          <cell r="U59" t="str">
            <v>8:10/km</v>
          </cell>
        </row>
        <row r="60">
          <cell r="E60">
            <v>33</v>
          </cell>
          <cell r="F60">
            <v>3</v>
          </cell>
          <cell r="G60">
            <v>141</v>
          </cell>
          <cell r="H60">
            <v>72</v>
          </cell>
          <cell r="I60" t="str">
            <v>M</v>
          </cell>
          <cell r="J60" t="str">
            <v>70-74</v>
          </cell>
          <cell r="L60" t="str">
            <v>Anatolijus</v>
          </cell>
          <cell r="N60" t="str">
            <v>Kuvšinovas</v>
          </cell>
          <cell r="O60" t="str">
            <v>Vilnius</v>
          </cell>
          <cell r="R60" t="str">
            <v>Šaltinis</v>
          </cell>
          <cell r="S60" t="str">
            <v>B1</v>
          </cell>
          <cell r="T60">
            <v>1.7013888888888887E-2</v>
          </cell>
          <cell r="U60" t="str">
            <v>8:10/km</v>
          </cell>
        </row>
        <row r="61">
          <cell r="E61">
            <v>35</v>
          </cell>
          <cell r="F61">
            <v>3</v>
          </cell>
          <cell r="G61">
            <v>151</v>
          </cell>
          <cell r="H61">
            <v>42</v>
          </cell>
          <cell r="I61" t="str">
            <v>M</v>
          </cell>
          <cell r="J61" t="str">
            <v>35-44</v>
          </cell>
          <cell r="L61" t="str">
            <v>Aurimas</v>
          </cell>
          <cell r="N61" t="str">
            <v>Žiška</v>
          </cell>
          <cell r="O61" t="str">
            <v>Vilnius</v>
          </cell>
          <cell r="R61" t="str">
            <v>Šaltinis</v>
          </cell>
          <cell r="S61" t="str">
            <v>B1</v>
          </cell>
          <cell r="T61">
            <v>1.7083333333333336E-2</v>
          </cell>
          <cell r="U61" t="str">
            <v>8:12/km</v>
          </cell>
        </row>
        <row r="62">
          <cell r="E62">
            <v>26</v>
          </cell>
          <cell r="F62">
            <v>7</v>
          </cell>
          <cell r="G62">
            <v>115</v>
          </cell>
          <cell r="H62">
            <v>8</v>
          </cell>
          <cell r="I62" t="str">
            <v>F</v>
          </cell>
          <cell r="J62">
            <v>45086</v>
          </cell>
          <cell r="L62" t="str">
            <v>Goda</v>
          </cell>
          <cell r="N62" t="str">
            <v>Skikaitė</v>
          </cell>
          <cell r="O62" t="str">
            <v>Šiauliai</v>
          </cell>
          <cell r="R62" t="str">
            <v>Perkūnas</v>
          </cell>
          <cell r="S62" t="str">
            <v>R</v>
          </cell>
          <cell r="T62">
            <v>1.7094907407407409E-2</v>
          </cell>
          <cell r="U62" t="str">
            <v>8:13/km</v>
          </cell>
        </row>
        <row r="63">
          <cell r="E63">
            <v>36</v>
          </cell>
          <cell r="F63">
            <v>7</v>
          </cell>
          <cell r="G63">
            <v>13</v>
          </cell>
          <cell r="H63">
            <v>59</v>
          </cell>
          <cell r="I63" t="str">
            <v>M</v>
          </cell>
          <cell r="J63" t="str">
            <v>55-59</v>
          </cell>
          <cell r="L63" t="str">
            <v>Sigitas</v>
          </cell>
          <cell r="N63" t="str">
            <v>Keras</v>
          </cell>
          <cell r="O63" t="str">
            <v>Klaipėda</v>
          </cell>
          <cell r="R63" t="str">
            <v>Pamarys</v>
          </cell>
          <cell r="S63" t="str">
            <v>B2</v>
          </cell>
          <cell r="T63">
            <v>1.7141203703703704E-2</v>
          </cell>
          <cell r="U63" t="str">
            <v>8:14/km</v>
          </cell>
        </row>
        <row r="64">
          <cell r="E64">
            <v>27</v>
          </cell>
          <cell r="F64">
            <v>1</v>
          </cell>
          <cell r="G64">
            <v>117</v>
          </cell>
          <cell r="H64">
            <v>4</v>
          </cell>
          <cell r="I64" t="str">
            <v>F</v>
          </cell>
          <cell r="J64" t="str">
            <v>0-5</v>
          </cell>
          <cell r="L64" t="str">
            <v>Smiltė</v>
          </cell>
          <cell r="N64" t="str">
            <v>Vaičaitytė</v>
          </cell>
          <cell r="O64" t="str">
            <v>Šiauliai</v>
          </cell>
          <cell r="R64" t="str">
            <v>Perkūnas</v>
          </cell>
          <cell r="S64" t="str">
            <v>B2</v>
          </cell>
          <cell r="T64">
            <v>1.7141203703703704E-2</v>
          </cell>
          <cell r="U64" t="str">
            <v>8:14/km</v>
          </cell>
        </row>
        <row r="65">
          <cell r="E65">
            <v>28</v>
          </cell>
          <cell r="F65">
            <v>2</v>
          </cell>
          <cell r="G65">
            <v>42</v>
          </cell>
          <cell r="H65">
            <v>66</v>
          </cell>
          <cell r="I65" t="str">
            <v>F</v>
          </cell>
          <cell r="J65" t="str">
            <v>65-69</v>
          </cell>
          <cell r="L65" t="str">
            <v>Viginija</v>
          </cell>
          <cell r="N65" t="str">
            <v>Laužinskienė</v>
          </cell>
          <cell r="O65" t="str">
            <v>Kaunas</v>
          </cell>
          <cell r="R65" t="str">
            <v>Parolimpietis</v>
          </cell>
          <cell r="S65" t="str">
            <v>R</v>
          </cell>
          <cell r="T65">
            <v>1.7152777777777777E-2</v>
          </cell>
          <cell r="U65" t="str">
            <v>8:14/km</v>
          </cell>
        </row>
        <row r="66">
          <cell r="E66">
            <v>29</v>
          </cell>
          <cell r="F66">
            <v>3</v>
          </cell>
          <cell r="G66">
            <v>214</v>
          </cell>
          <cell r="H66">
            <v>60</v>
          </cell>
          <cell r="I66" t="str">
            <v>F</v>
          </cell>
          <cell r="J66" t="str">
            <v>60-64</v>
          </cell>
          <cell r="L66" t="str">
            <v>Marija</v>
          </cell>
          <cell r="N66" t="str">
            <v>Saladžiūvienė</v>
          </cell>
          <cell r="O66" t="str">
            <v>Kaunas</v>
          </cell>
          <cell r="R66" t="str">
            <v>Sveikata</v>
          </cell>
          <cell r="S66" t="str">
            <v>B2</v>
          </cell>
          <cell r="T66">
            <v>1.7164351851851851E-2</v>
          </cell>
          <cell r="U66" t="str">
            <v>8:15/km</v>
          </cell>
        </row>
        <row r="67">
          <cell r="E67">
            <v>30</v>
          </cell>
          <cell r="F67">
            <v>2</v>
          </cell>
          <cell r="G67">
            <v>216</v>
          </cell>
          <cell r="H67">
            <v>73</v>
          </cell>
          <cell r="I67" t="str">
            <v>F</v>
          </cell>
          <cell r="J67" t="str">
            <v>70-74</v>
          </cell>
          <cell r="L67" t="str">
            <v>Ona</v>
          </cell>
          <cell r="N67" t="str">
            <v>Griniuvienė</v>
          </cell>
          <cell r="O67" t="str">
            <v>Kaunas</v>
          </cell>
          <cell r="R67" t="str">
            <v>Sveikata</v>
          </cell>
          <cell r="S67" t="str">
            <v>R</v>
          </cell>
          <cell r="T67">
            <v>1.758101851851852E-2</v>
          </cell>
          <cell r="U67" t="str">
            <v>8:27/km</v>
          </cell>
        </row>
        <row r="68">
          <cell r="E68">
            <v>37</v>
          </cell>
          <cell r="F68">
            <v>8</v>
          </cell>
          <cell r="G68">
            <v>14</v>
          </cell>
          <cell r="H68">
            <v>64</v>
          </cell>
          <cell r="I68" t="str">
            <v>M</v>
          </cell>
          <cell r="J68" t="str">
            <v>60-64</v>
          </cell>
          <cell r="L68" t="str">
            <v>Stasys</v>
          </cell>
          <cell r="N68" t="str">
            <v>Blyža</v>
          </cell>
          <cell r="O68" t="str">
            <v>Klaipėda</v>
          </cell>
          <cell r="R68" t="str">
            <v>Pamarys</v>
          </cell>
          <cell r="S68" t="str">
            <v>B2</v>
          </cell>
          <cell r="T68">
            <v>1.7627314814814814E-2</v>
          </cell>
          <cell r="U68" t="str">
            <v>8:28/km</v>
          </cell>
        </row>
        <row r="69">
          <cell r="E69">
            <v>31</v>
          </cell>
          <cell r="F69">
            <v>1</v>
          </cell>
          <cell r="G69">
            <v>113</v>
          </cell>
          <cell r="H69">
            <v>77</v>
          </cell>
          <cell r="I69" t="str">
            <v>F</v>
          </cell>
          <cell r="J69" t="str">
            <v>75-79</v>
          </cell>
          <cell r="L69" t="str">
            <v>Aniceta</v>
          </cell>
          <cell r="N69" t="str">
            <v>Šlivinskienė</v>
          </cell>
          <cell r="O69" t="str">
            <v>Šiauliai</v>
          </cell>
          <cell r="R69" t="str">
            <v>Perkūnas</v>
          </cell>
          <cell r="S69" t="str">
            <v>B3</v>
          </cell>
          <cell r="T69">
            <v>1.7997685185185186E-2</v>
          </cell>
          <cell r="U69" t="str">
            <v>8:38/km</v>
          </cell>
        </row>
        <row r="70">
          <cell r="E70">
            <v>38</v>
          </cell>
          <cell r="F70">
            <v>9</v>
          </cell>
          <cell r="G70">
            <v>232</v>
          </cell>
          <cell r="H70">
            <v>60</v>
          </cell>
          <cell r="I70" t="str">
            <v>M</v>
          </cell>
          <cell r="J70" t="str">
            <v>60-64</v>
          </cell>
          <cell r="L70" t="str">
            <v>Antanas</v>
          </cell>
          <cell r="N70" t="str">
            <v>Gaurinskas</v>
          </cell>
          <cell r="O70" t="str">
            <v>Panevėžys</v>
          </cell>
          <cell r="R70" t="str">
            <v>Šviesa</v>
          </cell>
          <cell r="S70" t="str">
            <v>B2</v>
          </cell>
          <cell r="T70">
            <v>1.8032407407407407E-2</v>
          </cell>
          <cell r="U70" t="str">
            <v>8:40/km</v>
          </cell>
        </row>
        <row r="71">
          <cell r="E71">
            <v>32</v>
          </cell>
          <cell r="F71">
            <v>8</v>
          </cell>
          <cell r="G71">
            <v>12</v>
          </cell>
          <cell r="H71">
            <v>8</v>
          </cell>
          <cell r="I71" t="str">
            <v>F</v>
          </cell>
          <cell r="J71">
            <v>45086</v>
          </cell>
          <cell r="L71" t="str">
            <v>Samanta</v>
          </cell>
          <cell r="N71" t="str">
            <v>Vadeikaitė</v>
          </cell>
          <cell r="O71" t="str">
            <v>Klaipėda</v>
          </cell>
          <cell r="R71" t="str">
            <v>Pamarys</v>
          </cell>
          <cell r="S71" t="str">
            <v>B2</v>
          </cell>
          <cell r="T71">
            <v>1.8090277777777778E-2</v>
          </cell>
          <cell r="U71" t="str">
            <v>8:41/km</v>
          </cell>
        </row>
        <row r="72">
          <cell r="E72">
            <v>33</v>
          </cell>
          <cell r="F72">
            <v>7</v>
          </cell>
          <cell r="G72">
            <v>15</v>
          </cell>
          <cell r="H72">
            <v>52</v>
          </cell>
          <cell r="I72" t="str">
            <v>F</v>
          </cell>
          <cell r="J72" t="str">
            <v>50-54</v>
          </cell>
          <cell r="L72" t="str">
            <v>Zita</v>
          </cell>
          <cell r="N72" t="str">
            <v>Vadeikienė</v>
          </cell>
          <cell r="O72" t="str">
            <v>Klaipėda</v>
          </cell>
          <cell r="R72" t="str">
            <v>Pamarys</v>
          </cell>
          <cell r="S72" t="str">
            <v>B2</v>
          </cell>
          <cell r="T72">
            <v>1.8113425925925925E-2</v>
          </cell>
          <cell r="U72" t="str">
            <v>8:42/km</v>
          </cell>
        </row>
        <row r="73">
          <cell r="E73">
            <v>39</v>
          </cell>
          <cell r="F73">
            <v>2</v>
          </cell>
          <cell r="G73">
            <v>52</v>
          </cell>
          <cell r="H73">
            <v>25</v>
          </cell>
          <cell r="I73" t="str">
            <v>M</v>
          </cell>
          <cell r="J73" t="str">
            <v>25-34</v>
          </cell>
          <cell r="L73" t="str">
            <v>Romas</v>
          </cell>
          <cell r="N73" t="str">
            <v>Rudys</v>
          </cell>
          <cell r="O73" t="str">
            <v>Kaunas</v>
          </cell>
          <cell r="R73" t="str">
            <v>Parolimpietis</v>
          </cell>
          <cell r="S73" t="str">
            <v>B1</v>
          </cell>
          <cell r="T73">
            <v>1.8148148148148146E-2</v>
          </cell>
          <cell r="U73" t="str">
            <v>8:43/km</v>
          </cell>
        </row>
        <row r="74">
          <cell r="E74">
            <v>34</v>
          </cell>
          <cell r="F74">
            <v>5</v>
          </cell>
          <cell r="G74">
            <v>100</v>
          </cell>
          <cell r="H74">
            <v>59</v>
          </cell>
          <cell r="I74" t="str">
            <v>F</v>
          </cell>
          <cell r="J74" t="str">
            <v>55-59</v>
          </cell>
          <cell r="L74" t="str">
            <v>Audronė</v>
          </cell>
          <cell r="N74" t="str">
            <v>Jokubaitienė</v>
          </cell>
          <cell r="O74" t="str">
            <v>Šiauliai</v>
          </cell>
          <cell r="R74" t="str">
            <v>Perkūnas</v>
          </cell>
          <cell r="S74" t="str">
            <v>B3</v>
          </cell>
          <cell r="T74">
            <v>1.8356481481481481E-2</v>
          </cell>
          <cell r="U74" t="str">
            <v>8:49/km</v>
          </cell>
        </row>
        <row r="75">
          <cell r="E75">
            <v>40</v>
          </cell>
          <cell r="F75">
            <v>2</v>
          </cell>
          <cell r="G75">
            <v>213</v>
          </cell>
          <cell r="H75">
            <v>68</v>
          </cell>
          <cell r="I75" t="str">
            <v>M</v>
          </cell>
          <cell r="J75" t="str">
            <v>65-69</v>
          </cell>
          <cell r="L75" t="str">
            <v>Stanislovas</v>
          </cell>
          <cell r="N75" t="str">
            <v>Stančiauskas</v>
          </cell>
          <cell r="O75" t="str">
            <v>Kaunas</v>
          </cell>
          <cell r="R75" t="str">
            <v>Sveikata</v>
          </cell>
          <cell r="S75" t="str">
            <v>B2</v>
          </cell>
          <cell r="T75">
            <v>1.8645833333333334E-2</v>
          </cell>
          <cell r="U75" t="str">
            <v>8:57/km</v>
          </cell>
        </row>
        <row r="76">
          <cell r="E76">
            <v>35</v>
          </cell>
          <cell r="F76">
            <v>3</v>
          </cell>
          <cell r="G76">
            <v>11</v>
          </cell>
          <cell r="H76">
            <v>66</v>
          </cell>
          <cell r="I76" t="str">
            <v>F</v>
          </cell>
          <cell r="J76" t="str">
            <v>65-69</v>
          </cell>
          <cell r="L76" t="str">
            <v>Rita</v>
          </cell>
          <cell r="N76" t="str">
            <v>Narbutienė</v>
          </cell>
          <cell r="O76" t="str">
            <v>Klaipėda</v>
          </cell>
          <cell r="R76" t="str">
            <v>Pamarys</v>
          </cell>
          <cell r="S76" t="str">
            <v>B2</v>
          </cell>
          <cell r="T76">
            <v>1.8738425925925926E-2</v>
          </cell>
          <cell r="U76" t="str">
            <v>9:00/km</v>
          </cell>
        </row>
        <row r="77">
          <cell r="E77">
            <v>41</v>
          </cell>
          <cell r="F77">
            <v>4</v>
          </cell>
          <cell r="G77">
            <v>98</v>
          </cell>
          <cell r="H77">
            <v>13</v>
          </cell>
          <cell r="I77" t="str">
            <v>M</v>
          </cell>
          <cell r="J77">
            <v>45212</v>
          </cell>
          <cell r="L77" t="str">
            <v>Feliksas</v>
          </cell>
          <cell r="N77" t="str">
            <v>Ivoška</v>
          </cell>
          <cell r="O77" t="str">
            <v>Šiauliai</v>
          </cell>
          <cell r="R77" t="str">
            <v>Perkūnas</v>
          </cell>
          <cell r="S77" t="str">
            <v>R</v>
          </cell>
          <cell r="T77">
            <v>1.8749999999999999E-2</v>
          </cell>
          <cell r="U77" t="str">
            <v>9:00/km</v>
          </cell>
        </row>
        <row r="78">
          <cell r="E78">
            <v>36</v>
          </cell>
          <cell r="F78">
            <v>9</v>
          </cell>
          <cell r="G78">
            <v>270</v>
          </cell>
          <cell r="H78">
            <v>7</v>
          </cell>
          <cell r="I78" t="str">
            <v>F</v>
          </cell>
          <cell r="J78">
            <v>45086</v>
          </cell>
          <cell r="L78" t="str">
            <v>Viktorija</v>
          </cell>
          <cell r="N78" t="str">
            <v>Balsytė</v>
          </cell>
          <cell r="O78" t="str">
            <v>Vilnius</v>
          </cell>
          <cell r="R78" t="str">
            <v>Vėjas</v>
          </cell>
          <cell r="S78" t="str">
            <v>R</v>
          </cell>
          <cell r="T78">
            <v>1.8761574074074073E-2</v>
          </cell>
          <cell r="U78" t="str">
            <v>9:01/km</v>
          </cell>
        </row>
        <row r="79">
          <cell r="E79">
            <v>42</v>
          </cell>
          <cell r="F79">
            <v>6</v>
          </cell>
          <cell r="G79">
            <v>169</v>
          </cell>
          <cell r="H79">
            <v>51</v>
          </cell>
          <cell r="I79" t="str">
            <v>M</v>
          </cell>
          <cell r="J79" t="str">
            <v>50-54</v>
          </cell>
          <cell r="L79" t="str">
            <v>Artūras</v>
          </cell>
          <cell r="N79" t="str">
            <v>Bardzilauskas</v>
          </cell>
          <cell r="O79" t="str">
            <v>Vilnius</v>
          </cell>
          <cell r="R79" t="str">
            <v>Šaltinis</v>
          </cell>
          <cell r="S79" t="str">
            <v>B2</v>
          </cell>
          <cell r="T79">
            <v>1.892361111111111E-2</v>
          </cell>
          <cell r="U79" t="str">
            <v>9:05/km</v>
          </cell>
        </row>
        <row r="80">
          <cell r="E80">
            <v>43</v>
          </cell>
          <cell r="F80">
            <v>7</v>
          </cell>
          <cell r="G80">
            <v>217</v>
          </cell>
          <cell r="H80">
            <v>53</v>
          </cell>
          <cell r="I80" t="str">
            <v>M</v>
          </cell>
          <cell r="J80" t="str">
            <v>50-54</v>
          </cell>
          <cell r="L80" t="str">
            <v>Egidijus</v>
          </cell>
          <cell r="N80" t="str">
            <v>Urna</v>
          </cell>
          <cell r="O80" t="str">
            <v>Kaunas</v>
          </cell>
          <cell r="R80" t="str">
            <v>Sveikata</v>
          </cell>
          <cell r="S80" t="str">
            <v>B2</v>
          </cell>
          <cell r="T80">
            <v>1.8981481481481481E-2</v>
          </cell>
          <cell r="U80" t="str">
            <v>9:07/km</v>
          </cell>
        </row>
        <row r="81">
          <cell r="E81">
            <v>44</v>
          </cell>
          <cell r="F81">
            <v>3</v>
          </cell>
          <cell r="G81">
            <v>91</v>
          </cell>
          <cell r="H81">
            <v>68</v>
          </cell>
          <cell r="I81" t="str">
            <v>M</v>
          </cell>
          <cell r="J81" t="str">
            <v>65-69</v>
          </cell>
          <cell r="L81" t="str">
            <v>Antanas</v>
          </cell>
          <cell r="N81" t="str">
            <v>Bagdonas</v>
          </cell>
          <cell r="O81" t="str">
            <v>Šiauliai</v>
          </cell>
          <cell r="R81" t="str">
            <v>Perkūnas</v>
          </cell>
          <cell r="S81" t="str">
            <v>B2</v>
          </cell>
          <cell r="T81">
            <v>1.9039351851851852E-2</v>
          </cell>
          <cell r="U81" t="str">
            <v>9:08/km</v>
          </cell>
        </row>
        <row r="82">
          <cell r="E82">
            <v>44</v>
          </cell>
          <cell r="F82">
            <v>8</v>
          </cell>
          <cell r="G82">
            <v>58</v>
          </cell>
          <cell r="H82">
            <v>53</v>
          </cell>
          <cell r="I82" t="str">
            <v>M</v>
          </cell>
          <cell r="J82" t="str">
            <v>50-54</v>
          </cell>
          <cell r="L82" t="str">
            <v>Egidijus</v>
          </cell>
          <cell r="N82" t="str">
            <v>Sluoksnaitis</v>
          </cell>
          <cell r="O82" t="str">
            <v>Kaunas</v>
          </cell>
          <cell r="R82" t="str">
            <v>Parolimpietis</v>
          </cell>
          <cell r="S82" t="str">
            <v>R</v>
          </cell>
          <cell r="T82">
            <v>1.9039351851851852E-2</v>
          </cell>
          <cell r="U82" t="str">
            <v>9:09/km</v>
          </cell>
        </row>
        <row r="83">
          <cell r="E83">
            <v>46</v>
          </cell>
          <cell r="F83">
            <v>9</v>
          </cell>
          <cell r="G83">
            <v>108</v>
          </cell>
          <cell r="H83">
            <v>52</v>
          </cell>
          <cell r="I83" t="str">
            <v>M</v>
          </cell>
          <cell r="J83" t="str">
            <v>50-54</v>
          </cell>
          <cell r="L83" t="str">
            <v>Alvydas</v>
          </cell>
          <cell r="N83" t="str">
            <v>Terminas</v>
          </cell>
          <cell r="O83" t="str">
            <v>Šiauliai</v>
          </cell>
          <cell r="R83" t="str">
            <v>Perkūnas</v>
          </cell>
          <cell r="S83" t="str">
            <v>B2</v>
          </cell>
          <cell r="T83">
            <v>1.9143518518518518E-2</v>
          </cell>
          <cell r="U83" t="str">
            <v>9:11/km</v>
          </cell>
        </row>
        <row r="84">
          <cell r="E84">
            <v>37</v>
          </cell>
          <cell r="F84">
            <v>6</v>
          </cell>
          <cell r="G84">
            <v>45</v>
          </cell>
          <cell r="H84">
            <v>55</v>
          </cell>
          <cell r="I84" t="str">
            <v>F</v>
          </cell>
          <cell r="J84" t="str">
            <v>55-59</v>
          </cell>
          <cell r="L84" t="str">
            <v>Daiva</v>
          </cell>
          <cell r="N84" t="str">
            <v>Mačiutienė</v>
          </cell>
          <cell r="O84" t="str">
            <v>Kaunas</v>
          </cell>
          <cell r="R84" t="str">
            <v>Parolimpietis</v>
          </cell>
          <cell r="S84" t="str">
            <v>B2</v>
          </cell>
          <cell r="T84">
            <v>1.9143518518518518E-2</v>
          </cell>
          <cell r="U84" t="str">
            <v>9:11/km</v>
          </cell>
        </row>
        <row r="85">
          <cell r="E85">
            <v>38</v>
          </cell>
          <cell r="F85">
            <v>4</v>
          </cell>
          <cell r="G85">
            <v>110</v>
          </cell>
          <cell r="H85">
            <v>69</v>
          </cell>
          <cell r="I85" t="str">
            <v>F</v>
          </cell>
          <cell r="J85" t="str">
            <v>65-69</v>
          </cell>
          <cell r="L85" t="str">
            <v>Roza</v>
          </cell>
          <cell r="N85" t="str">
            <v>Nemoliajeva</v>
          </cell>
          <cell r="O85" t="str">
            <v>Šiauliai</v>
          </cell>
          <cell r="R85" t="str">
            <v>Perkūnas</v>
          </cell>
          <cell r="S85" t="str">
            <v>B2</v>
          </cell>
          <cell r="T85">
            <v>1.9641203703703706E-2</v>
          </cell>
          <cell r="U85" t="str">
            <v>9:26/km</v>
          </cell>
        </row>
        <row r="86">
          <cell r="E86">
            <v>47</v>
          </cell>
          <cell r="F86">
            <v>4</v>
          </cell>
          <cell r="G86">
            <v>3</v>
          </cell>
          <cell r="H86">
            <v>67</v>
          </cell>
          <cell r="I86" t="str">
            <v>M</v>
          </cell>
          <cell r="J86" t="str">
            <v>65-69</v>
          </cell>
          <cell r="L86" t="str">
            <v>Edmundas</v>
          </cell>
          <cell r="N86" t="str">
            <v>Pocius</v>
          </cell>
          <cell r="O86" t="str">
            <v>Klaipėda</v>
          </cell>
          <cell r="R86" t="str">
            <v>Pamarys</v>
          </cell>
          <cell r="S86" t="str">
            <v>B2</v>
          </cell>
          <cell r="T86">
            <v>1.9664351851851853E-2</v>
          </cell>
          <cell r="U86" t="str">
            <v>9:27/km</v>
          </cell>
        </row>
        <row r="87">
          <cell r="E87">
            <v>39</v>
          </cell>
          <cell r="F87">
            <v>3</v>
          </cell>
          <cell r="G87">
            <v>88</v>
          </cell>
          <cell r="H87">
            <v>73</v>
          </cell>
          <cell r="I87" t="str">
            <v>F</v>
          </cell>
          <cell r="J87" t="str">
            <v>70-74</v>
          </cell>
          <cell r="L87" t="str">
            <v>Zonė</v>
          </cell>
          <cell r="N87" t="str">
            <v>Atgalainienė</v>
          </cell>
          <cell r="O87" t="str">
            <v>Šiauliai</v>
          </cell>
          <cell r="R87" t="str">
            <v>Perkūnas</v>
          </cell>
          <cell r="S87" t="str">
            <v>B2</v>
          </cell>
          <cell r="T87">
            <v>1.982638888888889E-2</v>
          </cell>
          <cell r="U87" t="str">
            <v>9:31/km</v>
          </cell>
        </row>
        <row r="88">
          <cell r="E88">
            <v>40</v>
          </cell>
          <cell r="F88">
            <v>7</v>
          </cell>
          <cell r="G88">
            <v>48</v>
          </cell>
          <cell r="H88">
            <v>55</v>
          </cell>
          <cell r="I88" t="str">
            <v>F</v>
          </cell>
          <cell r="J88" t="str">
            <v>55-59</v>
          </cell>
          <cell r="L88" t="str">
            <v>Ingrida</v>
          </cell>
          <cell r="N88" t="str">
            <v>Mikitinienė</v>
          </cell>
          <cell r="O88" t="str">
            <v>Kaunas</v>
          </cell>
          <cell r="R88" t="str">
            <v>Parolimpietis</v>
          </cell>
          <cell r="S88" t="str">
            <v>B1</v>
          </cell>
          <cell r="T88">
            <v>0.02</v>
          </cell>
          <cell r="U88" t="str">
            <v>9:36/km</v>
          </cell>
        </row>
        <row r="89">
          <cell r="E89">
            <v>48</v>
          </cell>
          <cell r="F89">
            <v>4</v>
          </cell>
          <cell r="G89">
            <v>152</v>
          </cell>
          <cell r="H89">
            <v>38</v>
          </cell>
          <cell r="I89" t="str">
            <v>M</v>
          </cell>
          <cell r="J89" t="str">
            <v>35-44</v>
          </cell>
          <cell r="L89" t="str">
            <v>Gintautas</v>
          </cell>
          <cell r="N89" t="str">
            <v>Gečas</v>
          </cell>
          <cell r="O89" t="str">
            <v>Vilnius</v>
          </cell>
          <cell r="R89" t="str">
            <v>Šaltinis</v>
          </cell>
          <cell r="S89" t="str">
            <v>B1</v>
          </cell>
          <cell r="T89">
            <v>0.02</v>
          </cell>
          <cell r="U89" t="str">
            <v>9:36/km</v>
          </cell>
        </row>
        <row r="90">
          <cell r="E90">
            <v>41</v>
          </cell>
          <cell r="F90">
            <v>8</v>
          </cell>
          <cell r="G90">
            <v>188</v>
          </cell>
          <cell r="H90">
            <v>52</v>
          </cell>
          <cell r="I90" t="str">
            <v>F</v>
          </cell>
          <cell r="J90" t="str">
            <v>50-54</v>
          </cell>
          <cell r="L90" t="str">
            <v>Diana</v>
          </cell>
          <cell r="N90" t="str">
            <v>Bartkėnienė</v>
          </cell>
          <cell r="O90" t="str">
            <v>Kaunas</v>
          </cell>
          <cell r="R90" t="str">
            <v>Sveikata</v>
          </cell>
          <cell r="S90" t="str">
            <v>B2</v>
          </cell>
          <cell r="T90">
            <v>2.0046296296296295E-2</v>
          </cell>
          <cell r="U90" t="str">
            <v>9:38/km</v>
          </cell>
        </row>
        <row r="91">
          <cell r="E91">
            <v>42</v>
          </cell>
          <cell r="F91">
            <v>9</v>
          </cell>
          <cell r="G91">
            <v>210</v>
          </cell>
          <cell r="H91">
            <v>53</v>
          </cell>
          <cell r="I91" t="str">
            <v>F</v>
          </cell>
          <cell r="J91" t="str">
            <v>50-54</v>
          </cell>
          <cell r="L91" t="str">
            <v>Edita</v>
          </cell>
          <cell r="N91" t="str">
            <v>Urbonienė</v>
          </cell>
          <cell r="O91" t="str">
            <v>Kaunas</v>
          </cell>
          <cell r="R91" t="str">
            <v>Sveikata</v>
          </cell>
          <cell r="S91" t="str">
            <v>B1</v>
          </cell>
          <cell r="T91">
            <v>2.0057870370370368E-2</v>
          </cell>
          <cell r="U91" t="str">
            <v>9:38/km</v>
          </cell>
        </row>
        <row r="92">
          <cell r="E92">
            <v>49</v>
          </cell>
          <cell r="F92">
            <v>10</v>
          </cell>
          <cell r="G92">
            <v>205</v>
          </cell>
          <cell r="H92">
            <v>53</v>
          </cell>
          <cell r="I92" t="str">
            <v>M</v>
          </cell>
          <cell r="J92" t="str">
            <v>50-54</v>
          </cell>
          <cell r="L92" t="str">
            <v>Artūras</v>
          </cell>
          <cell r="N92" t="str">
            <v>Lenkšas</v>
          </cell>
          <cell r="O92" t="str">
            <v>Kaunas</v>
          </cell>
          <cell r="R92" t="str">
            <v>Sveikata</v>
          </cell>
          <cell r="S92" t="str">
            <v>B1</v>
          </cell>
          <cell r="T92">
            <v>2.0092592592592592E-2</v>
          </cell>
          <cell r="U92" t="str">
            <v>9:39/km</v>
          </cell>
        </row>
        <row r="93">
          <cell r="E93">
            <v>43</v>
          </cell>
          <cell r="F93">
            <v>4</v>
          </cell>
          <cell r="G93">
            <v>204</v>
          </cell>
          <cell r="H93">
            <v>71</v>
          </cell>
          <cell r="I93" t="str">
            <v>F</v>
          </cell>
          <cell r="J93" t="str">
            <v>70-74</v>
          </cell>
          <cell r="L93" t="str">
            <v>Zita</v>
          </cell>
          <cell r="N93" t="str">
            <v>Klibavičienė</v>
          </cell>
          <cell r="O93" t="str">
            <v>Kaunas</v>
          </cell>
          <cell r="R93" t="str">
            <v>Sveikata</v>
          </cell>
          <cell r="S93" t="str">
            <v>B2</v>
          </cell>
          <cell r="T93">
            <v>2.013888888888889E-2</v>
          </cell>
          <cell r="U93" t="str">
            <v>9:40/km</v>
          </cell>
        </row>
        <row r="94">
          <cell r="E94">
            <v>44</v>
          </cell>
          <cell r="F94">
            <v>4</v>
          </cell>
          <cell r="G94">
            <v>211</v>
          </cell>
          <cell r="H94">
            <v>64</v>
          </cell>
          <cell r="I94" t="str">
            <v>F</v>
          </cell>
          <cell r="J94" t="str">
            <v>60-64</v>
          </cell>
          <cell r="L94" t="str">
            <v>Vanda</v>
          </cell>
          <cell r="N94" t="str">
            <v>Vežbavičiūtė</v>
          </cell>
          <cell r="O94" t="str">
            <v>Kaunas</v>
          </cell>
          <cell r="R94" t="str">
            <v>Sveikata</v>
          </cell>
          <cell r="S94" t="str">
            <v>B2</v>
          </cell>
          <cell r="T94">
            <v>2.0162037037037037E-2</v>
          </cell>
          <cell r="U94" t="str">
            <v>9:41/km</v>
          </cell>
        </row>
        <row r="95">
          <cell r="E95">
            <v>44</v>
          </cell>
          <cell r="F95">
            <v>4</v>
          </cell>
          <cell r="G95">
            <v>194</v>
          </cell>
          <cell r="H95">
            <v>63</v>
          </cell>
          <cell r="I95" t="str">
            <v>F</v>
          </cell>
          <cell r="J95" t="str">
            <v>60-64</v>
          </cell>
          <cell r="L95" t="str">
            <v>Roma</v>
          </cell>
          <cell r="N95" t="str">
            <v>Girnienė</v>
          </cell>
          <cell r="O95" t="str">
            <v>Kaunas</v>
          </cell>
          <cell r="R95" t="str">
            <v>Sveikata</v>
          </cell>
          <cell r="S95" t="str">
            <v>B1</v>
          </cell>
          <cell r="T95">
            <v>2.0162037037037037E-2</v>
          </cell>
          <cell r="U95" t="str">
            <v>9:41/km</v>
          </cell>
        </row>
        <row r="96">
          <cell r="E96">
            <v>46</v>
          </cell>
          <cell r="F96">
            <v>2</v>
          </cell>
          <cell r="G96">
            <v>252</v>
          </cell>
          <cell r="H96">
            <v>79</v>
          </cell>
          <cell r="I96" t="str">
            <v>F</v>
          </cell>
          <cell r="J96" t="str">
            <v>75-79</v>
          </cell>
          <cell r="L96" t="str">
            <v>Vidmanta</v>
          </cell>
          <cell r="N96" t="str">
            <v>Obrikienė</v>
          </cell>
          <cell r="O96" t="str">
            <v>Panevėžys</v>
          </cell>
          <cell r="R96" t="str">
            <v>Šviesa</v>
          </cell>
          <cell r="S96" t="str">
            <v>B2</v>
          </cell>
          <cell r="T96">
            <v>2.0243055555555552E-2</v>
          </cell>
          <cell r="U96" t="str">
            <v>9:43/km</v>
          </cell>
        </row>
        <row r="97">
          <cell r="E97">
            <v>47</v>
          </cell>
          <cell r="F97">
            <v>4</v>
          </cell>
          <cell r="G97">
            <v>155</v>
          </cell>
          <cell r="H97">
            <v>13</v>
          </cell>
          <cell r="I97" t="str">
            <v>F</v>
          </cell>
          <cell r="J97">
            <v>45212</v>
          </cell>
          <cell r="L97" t="str">
            <v>Vilnelė</v>
          </cell>
          <cell r="N97" t="str">
            <v>Vaičiūnaitė</v>
          </cell>
          <cell r="O97" t="str">
            <v>Vilnius</v>
          </cell>
          <cell r="R97" t="str">
            <v>Šaltinis</v>
          </cell>
          <cell r="S97" t="str">
            <v>R</v>
          </cell>
          <cell r="T97">
            <v>2.0300925925925927E-2</v>
          </cell>
          <cell r="U97" t="str">
            <v>9:45/km</v>
          </cell>
        </row>
        <row r="98">
          <cell r="E98">
            <v>50</v>
          </cell>
          <cell r="F98">
            <v>3</v>
          </cell>
          <cell r="G98">
            <v>1</v>
          </cell>
          <cell r="H98">
            <v>30</v>
          </cell>
          <cell r="I98" t="str">
            <v>M</v>
          </cell>
          <cell r="J98" t="str">
            <v>25-34</v>
          </cell>
          <cell r="L98" t="str">
            <v>Aleksejus</v>
          </cell>
          <cell r="N98" t="str">
            <v>Konovas</v>
          </cell>
          <cell r="O98" t="str">
            <v>Klaipėda</v>
          </cell>
          <cell r="R98" t="str">
            <v>Pamarys</v>
          </cell>
          <cell r="S98" t="str">
            <v>B1</v>
          </cell>
          <cell r="T98">
            <v>2.0347222222222221E-2</v>
          </cell>
          <cell r="U98" t="str">
            <v>9:46/km</v>
          </cell>
        </row>
        <row r="99">
          <cell r="E99">
            <v>48</v>
          </cell>
          <cell r="F99">
            <v>5</v>
          </cell>
          <cell r="G99">
            <v>156</v>
          </cell>
          <cell r="H99">
            <v>10</v>
          </cell>
          <cell r="I99" t="str">
            <v>F</v>
          </cell>
          <cell r="J99">
            <v>45212</v>
          </cell>
          <cell r="L99" t="str">
            <v>Vasara</v>
          </cell>
          <cell r="N99" t="str">
            <v>Vaičiūnaitė</v>
          </cell>
          <cell r="O99" t="str">
            <v>Vilnius</v>
          </cell>
          <cell r="R99" t="str">
            <v>Šaltinis</v>
          </cell>
          <cell r="S99" t="str">
            <v>R</v>
          </cell>
          <cell r="T99">
            <v>2.0428240740740743E-2</v>
          </cell>
          <cell r="U99" t="str">
            <v>9:48/km</v>
          </cell>
        </row>
        <row r="100">
          <cell r="E100">
            <v>49</v>
          </cell>
          <cell r="F100">
            <v>3</v>
          </cell>
          <cell r="G100">
            <v>168</v>
          </cell>
          <cell r="H100">
            <v>79</v>
          </cell>
          <cell r="I100" t="str">
            <v>F</v>
          </cell>
          <cell r="J100" t="str">
            <v>75-79</v>
          </cell>
          <cell r="L100" t="str">
            <v>Marija</v>
          </cell>
          <cell r="N100" t="str">
            <v>Leleko</v>
          </cell>
          <cell r="O100" t="str">
            <v>Vilnius</v>
          </cell>
          <cell r="R100" t="str">
            <v>Šaltinis</v>
          </cell>
          <cell r="S100" t="str">
            <v>B2</v>
          </cell>
          <cell r="T100">
            <v>2.0590277777777777E-2</v>
          </cell>
          <cell r="U100" t="str">
            <v>9:53/km</v>
          </cell>
        </row>
        <row r="101">
          <cell r="E101">
            <v>49</v>
          </cell>
          <cell r="F101">
            <v>3</v>
          </cell>
          <cell r="G101">
            <v>139</v>
          </cell>
          <cell r="H101">
            <v>77</v>
          </cell>
          <cell r="I101" t="str">
            <v>F</v>
          </cell>
          <cell r="J101" t="str">
            <v>75-79</v>
          </cell>
          <cell r="L101" t="str">
            <v>Audra</v>
          </cell>
          <cell r="N101" t="str">
            <v>Mickevičiūtė</v>
          </cell>
          <cell r="O101" t="str">
            <v>Vilnius</v>
          </cell>
          <cell r="R101" t="str">
            <v>Šaltinis</v>
          </cell>
          <cell r="S101" t="str">
            <v>B1</v>
          </cell>
          <cell r="T101">
            <v>2.0590277777777777E-2</v>
          </cell>
          <cell r="U101" t="str">
            <v>9:53/km</v>
          </cell>
        </row>
        <row r="102">
          <cell r="E102">
            <v>51</v>
          </cell>
          <cell r="F102">
            <v>5</v>
          </cell>
          <cell r="G102">
            <v>242</v>
          </cell>
          <cell r="H102">
            <v>67</v>
          </cell>
          <cell r="I102" t="str">
            <v>F</v>
          </cell>
          <cell r="J102" t="str">
            <v>65-69</v>
          </cell>
          <cell r="L102" t="str">
            <v>Irena</v>
          </cell>
          <cell r="N102" t="str">
            <v>Knizikevičienė</v>
          </cell>
          <cell r="O102" t="str">
            <v>Panevėžys</v>
          </cell>
          <cell r="R102" t="str">
            <v>Šviesa</v>
          </cell>
          <cell r="S102" t="str">
            <v>B2</v>
          </cell>
          <cell r="T102">
            <v>2.071759259259259E-2</v>
          </cell>
          <cell r="U102" t="str">
            <v>9:57/km</v>
          </cell>
        </row>
        <row r="103">
          <cell r="E103">
            <v>51</v>
          </cell>
          <cell r="F103">
            <v>10</v>
          </cell>
          <cell r="G103">
            <v>6</v>
          </cell>
          <cell r="H103">
            <v>64</v>
          </cell>
          <cell r="I103" t="str">
            <v>M</v>
          </cell>
          <cell r="J103" t="str">
            <v>60-64</v>
          </cell>
          <cell r="L103" t="str">
            <v>Jurijus</v>
          </cell>
          <cell r="N103" t="str">
            <v>Zakabuninas</v>
          </cell>
          <cell r="O103" t="str">
            <v>Klaipėda</v>
          </cell>
          <cell r="R103" t="str">
            <v>Pamarys</v>
          </cell>
          <cell r="S103" t="str">
            <v>B1</v>
          </cell>
          <cell r="T103">
            <v>2.0844907407407406E-2</v>
          </cell>
          <cell r="U103" t="str">
            <v>10:00/km</v>
          </cell>
        </row>
        <row r="104">
          <cell r="E104">
            <v>52</v>
          </cell>
          <cell r="F104">
            <v>5</v>
          </cell>
          <cell r="G104">
            <v>191</v>
          </cell>
          <cell r="H104">
            <v>74</v>
          </cell>
          <cell r="I104" t="str">
            <v>F</v>
          </cell>
          <cell r="J104" t="str">
            <v>70-74</v>
          </cell>
          <cell r="L104" t="str">
            <v>Birutė</v>
          </cell>
          <cell r="N104" t="str">
            <v>Abromaitienė</v>
          </cell>
          <cell r="O104" t="str">
            <v>Kaunas</v>
          </cell>
          <cell r="R104" t="str">
            <v>Sveikata</v>
          </cell>
          <cell r="S104" t="str">
            <v>B2</v>
          </cell>
          <cell r="T104">
            <v>2.0856481481481479E-2</v>
          </cell>
          <cell r="U104" t="str">
            <v>10:01/km</v>
          </cell>
        </row>
        <row r="105">
          <cell r="E105">
            <v>52</v>
          </cell>
          <cell r="F105">
            <v>6</v>
          </cell>
          <cell r="G105">
            <v>34</v>
          </cell>
          <cell r="H105">
            <v>68</v>
          </cell>
          <cell r="I105" t="str">
            <v>F</v>
          </cell>
          <cell r="J105" t="str">
            <v>65-69</v>
          </cell>
          <cell r="L105" t="str">
            <v>Ala</v>
          </cell>
          <cell r="N105" t="str">
            <v>Dobrovolskaja</v>
          </cell>
          <cell r="O105" t="str">
            <v>Kaunas</v>
          </cell>
          <cell r="R105" t="str">
            <v>Parolimpietis</v>
          </cell>
          <cell r="S105" t="str">
            <v>B1</v>
          </cell>
          <cell r="T105">
            <v>2.0856481481481479E-2</v>
          </cell>
          <cell r="U105" t="str">
            <v>10:01/km</v>
          </cell>
        </row>
        <row r="106">
          <cell r="E106">
            <v>54</v>
          </cell>
          <cell r="F106">
            <v>10</v>
          </cell>
          <cell r="G106">
            <v>49</v>
          </cell>
          <cell r="H106">
            <v>52</v>
          </cell>
          <cell r="I106" t="str">
            <v>F</v>
          </cell>
          <cell r="J106" t="str">
            <v>50-54</v>
          </cell>
          <cell r="L106" t="str">
            <v>Tatjana</v>
          </cell>
          <cell r="N106" t="str">
            <v>Markova</v>
          </cell>
          <cell r="O106" t="str">
            <v>Kaunas</v>
          </cell>
          <cell r="R106" t="str">
            <v>Parolimpietis</v>
          </cell>
          <cell r="S106" t="str">
            <v>B1</v>
          </cell>
          <cell r="T106">
            <v>2.0891203703703703E-2</v>
          </cell>
          <cell r="U106" t="str">
            <v>10:02/km</v>
          </cell>
        </row>
        <row r="107">
          <cell r="E107">
            <v>55</v>
          </cell>
          <cell r="F107">
            <v>6</v>
          </cell>
          <cell r="G107">
            <v>63</v>
          </cell>
          <cell r="H107">
            <v>61</v>
          </cell>
          <cell r="I107" t="str">
            <v>F</v>
          </cell>
          <cell r="J107" t="str">
            <v>60-64</v>
          </cell>
          <cell r="L107" t="str">
            <v>Lionė</v>
          </cell>
          <cell r="N107" t="str">
            <v>Valaitienė</v>
          </cell>
          <cell r="O107" t="str">
            <v>Kaunas</v>
          </cell>
          <cell r="R107" t="str">
            <v>Parolimpietis</v>
          </cell>
          <cell r="S107" t="str">
            <v>R</v>
          </cell>
          <cell r="T107">
            <v>2.0925925925925928E-2</v>
          </cell>
          <cell r="U107" t="str">
            <v>10:03/km</v>
          </cell>
        </row>
        <row r="108">
          <cell r="E108">
            <v>52</v>
          </cell>
          <cell r="F108">
            <v>11</v>
          </cell>
          <cell r="G108">
            <v>101</v>
          </cell>
          <cell r="H108">
            <v>54</v>
          </cell>
          <cell r="I108" t="str">
            <v>M</v>
          </cell>
          <cell r="J108" t="str">
            <v>50-54</v>
          </cell>
          <cell r="L108" t="str">
            <v>Vaidutė</v>
          </cell>
          <cell r="N108" t="str">
            <v>Jokubauskienė</v>
          </cell>
          <cell r="O108" t="str">
            <v>Šiauliai</v>
          </cell>
          <cell r="R108" t="str">
            <v>Perkūnas</v>
          </cell>
          <cell r="S108" t="str">
            <v>B2</v>
          </cell>
          <cell r="T108">
            <v>2.0937499999999998E-2</v>
          </cell>
          <cell r="U108" t="str">
            <v>10:03/km</v>
          </cell>
        </row>
        <row r="109">
          <cell r="E109">
            <v>53</v>
          </cell>
          <cell r="F109">
            <v>12</v>
          </cell>
          <cell r="G109">
            <v>236</v>
          </cell>
          <cell r="H109">
            <v>53</v>
          </cell>
          <cell r="I109" t="str">
            <v>M</v>
          </cell>
          <cell r="J109" t="str">
            <v>50-54</v>
          </cell>
          <cell r="L109" t="str">
            <v>Vaidotas</v>
          </cell>
          <cell r="N109" t="str">
            <v>Juodikis</v>
          </cell>
          <cell r="O109" t="str">
            <v>Panevėžys</v>
          </cell>
          <cell r="R109" t="str">
            <v>Šviesa</v>
          </cell>
          <cell r="S109" t="str">
            <v>B1</v>
          </cell>
          <cell r="T109">
            <v>2.0972222222222222E-2</v>
          </cell>
          <cell r="U109" t="str">
            <v>10:04/km</v>
          </cell>
        </row>
        <row r="110">
          <cell r="E110">
            <v>54</v>
          </cell>
          <cell r="F110">
            <v>5</v>
          </cell>
          <cell r="G110">
            <v>44</v>
          </cell>
          <cell r="H110">
            <v>35</v>
          </cell>
          <cell r="I110" t="str">
            <v>M</v>
          </cell>
          <cell r="J110" t="str">
            <v>35-44</v>
          </cell>
          <cell r="L110" t="str">
            <v>Povilas</v>
          </cell>
          <cell r="N110" t="str">
            <v>Maliukevičius</v>
          </cell>
          <cell r="O110" t="str">
            <v>Kaunas</v>
          </cell>
          <cell r="R110" t="str">
            <v>Parolimpietis</v>
          </cell>
          <cell r="S110" t="str">
            <v>B1</v>
          </cell>
          <cell r="T110">
            <v>2.101851851851852E-2</v>
          </cell>
          <cell r="U110" t="str">
            <v>10:05/km</v>
          </cell>
        </row>
        <row r="111">
          <cell r="E111">
            <v>56</v>
          </cell>
          <cell r="F111">
            <v>1</v>
          </cell>
          <cell r="G111">
            <v>257</v>
          </cell>
          <cell r="H111">
            <v>80</v>
          </cell>
          <cell r="I111" t="str">
            <v>F</v>
          </cell>
          <cell r="J111" t="str">
            <v>80-84</v>
          </cell>
          <cell r="L111" t="str">
            <v>Birutė</v>
          </cell>
          <cell r="N111" t="str">
            <v>Račinskienė</v>
          </cell>
          <cell r="O111" t="str">
            <v>Panevėžys</v>
          </cell>
          <cell r="R111" t="str">
            <v>Šviesa</v>
          </cell>
          <cell r="S111" t="str">
            <v>B2</v>
          </cell>
          <cell r="T111">
            <v>2.1134259259259259E-2</v>
          </cell>
          <cell r="U111" t="str">
            <v>10:09/km</v>
          </cell>
        </row>
        <row r="112">
          <cell r="E112">
            <v>57</v>
          </cell>
          <cell r="F112">
            <v>8</v>
          </cell>
          <cell r="G112">
            <v>243</v>
          </cell>
          <cell r="H112">
            <v>56</v>
          </cell>
          <cell r="I112" t="str">
            <v>F</v>
          </cell>
          <cell r="J112" t="str">
            <v>55-59</v>
          </cell>
          <cell r="L112" t="str">
            <v>Vilija</v>
          </cell>
          <cell r="N112" t="str">
            <v>Maniokienė</v>
          </cell>
          <cell r="O112" t="str">
            <v>Panevėžys</v>
          </cell>
          <cell r="R112" t="str">
            <v>Šviesa</v>
          </cell>
          <cell r="S112" t="str">
            <v>R</v>
          </cell>
          <cell r="T112">
            <v>2.1701388888888892E-2</v>
          </cell>
          <cell r="U112" t="str">
            <v>10:25/km</v>
          </cell>
        </row>
        <row r="113">
          <cell r="E113">
            <v>55</v>
          </cell>
          <cell r="F113">
            <v>5</v>
          </cell>
          <cell r="G113">
            <v>158</v>
          </cell>
          <cell r="H113">
            <v>12</v>
          </cell>
          <cell r="I113" t="str">
            <v>M</v>
          </cell>
          <cell r="J113">
            <v>45212</v>
          </cell>
          <cell r="L113" t="str">
            <v>Aleksander</v>
          </cell>
          <cell r="N113" t="str">
            <v>Lechtenbrink</v>
          </cell>
          <cell r="O113" t="str">
            <v>Vilnius</v>
          </cell>
          <cell r="R113" t="str">
            <v>Šaltinis</v>
          </cell>
          <cell r="S113" t="str">
            <v>R</v>
          </cell>
          <cell r="T113">
            <v>2.1886574074074072E-2</v>
          </cell>
          <cell r="U113" t="str">
            <v>10:31/km</v>
          </cell>
        </row>
        <row r="114">
          <cell r="E114">
            <v>58</v>
          </cell>
          <cell r="F114">
            <v>11</v>
          </cell>
          <cell r="G114">
            <v>54</v>
          </cell>
          <cell r="H114">
            <v>50</v>
          </cell>
          <cell r="I114" t="str">
            <v>F</v>
          </cell>
          <cell r="J114" t="str">
            <v>50-54</v>
          </cell>
          <cell r="L114" t="str">
            <v>Aušrinė</v>
          </cell>
          <cell r="N114" t="str">
            <v>Samsonienė</v>
          </cell>
          <cell r="O114" t="str">
            <v>Kaunas</v>
          </cell>
          <cell r="R114" t="str">
            <v>Parolimpietis</v>
          </cell>
          <cell r="S114" t="str">
            <v>B2</v>
          </cell>
          <cell r="T114">
            <v>2.210648148148148E-2</v>
          </cell>
          <cell r="U114" t="str">
            <v>10:37/km</v>
          </cell>
        </row>
        <row r="115">
          <cell r="E115">
            <v>56</v>
          </cell>
          <cell r="F115">
            <v>4</v>
          </cell>
          <cell r="G115">
            <v>143</v>
          </cell>
          <cell r="H115">
            <v>31</v>
          </cell>
          <cell r="I115" t="str">
            <v>M</v>
          </cell>
          <cell r="J115" t="str">
            <v>25-34</v>
          </cell>
          <cell r="L115" t="str">
            <v>Deivydas</v>
          </cell>
          <cell r="N115" t="str">
            <v>Monkevičius</v>
          </cell>
          <cell r="O115" t="str">
            <v>Vilnius</v>
          </cell>
          <cell r="R115" t="str">
            <v>Šaltinis</v>
          </cell>
          <cell r="S115" t="str">
            <v>B1</v>
          </cell>
          <cell r="T115">
            <v>2.2141203703703705E-2</v>
          </cell>
          <cell r="U115" t="str">
            <v>10:38/km</v>
          </cell>
        </row>
        <row r="116">
          <cell r="E116">
            <v>59</v>
          </cell>
          <cell r="F116">
            <v>9</v>
          </cell>
          <cell r="G116">
            <v>262</v>
          </cell>
          <cell r="H116">
            <v>56</v>
          </cell>
          <cell r="I116" t="str">
            <v>F</v>
          </cell>
          <cell r="J116" t="str">
            <v>55-59</v>
          </cell>
          <cell r="L116" t="str">
            <v>Daiva</v>
          </cell>
          <cell r="N116" t="str">
            <v>Šatekienė</v>
          </cell>
          <cell r="O116" t="str">
            <v>Panevėžys</v>
          </cell>
          <cell r="R116" t="str">
            <v>Šviesa</v>
          </cell>
          <cell r="S116" t="str">
            <v>B1</v>
          </cell>
          <cell r="T116">
            <v>2.2175925925925929E-2</v>
          </cell>
          <cell r="U116" t="str">
            <v>10:39/km</v>
          </cell>
        </row>
        <row r="117">
          <cell r="E117">
            <v>60</v>
          </cell>
          <cell r="F117">
            <v>6</v>
          </cell>
          <cell r="G117">
            <v>267</v>
          </cell>
          <cell r="H117">
            <v>73</v>
          </cell>
          <cell r="I117" t="str">
            <v>F</v>
          </cell>
          <cell r="J117" t="str">
            <v>70-74</v>
          </cell>
          <cell r="L117" t="str">
            <v>Daiva</v>
          </cell>
          <cell r="N117" t="str">
            <v>Vebliauskienė</v>
          </cell>
          <cell r="O117" t="str">
            <v>Panevėžys</v>
          </cell>
          <cell r="R117" t="str">
            <v>Šviesa</v>
          </cell>
          <cell r="S117" t="str">
            <v>R</v>
          </cell>
          <cell r="T117">
            <v>2.2291666666666668E-2</v>
          </cell>
          <cell r="U117" t="str">
            <v>10:42/km</v>
          </cell>
        </row>
        <row r="118">
          <cell r="E118">
            <v>57</v>
          </cell>
          <cell r="F118">
            <v>3</v>
          </cell>
          <cell r="G118">
            <v>261</v>
          </cell>
          <cell r="H118">
            <v>22</v>
          </cell>
          <cell r="I118" t="str">
            <v>M</v>
          </cell>
          <cell r="J118" t="str">
            <v>18-24</v>
          </cell>
          <cell r="L118" t="str">
            <v>Matas</v>
          </cell>
          <cell r="N118" t="str">
            <v>Steponavičius</v>
          </cell>
          <cell r="O118" t="str">
            <v>Panevėžys</v>
          </cell>
          <cell r="R118" t="str">
            <v>Šviesa</v>
          </cell>
          <cell r="S118" t="str">
            <v>B1</v>
          </cell>
          <cell r="T118">
            <v>2.2291666666666668E-2</v>
          </cell>
          <cell r="U118" t="str">
            <v>10:42/km</v>
          </cell>
        </row>
        <row r="119">
          <cell r="E119">
            <v>58</v>
          </cell>
          <cell r="F119">
            <v>11</v>
          </cell>
          <cell r="G119">
            <v>233</v>
          </cell>
          <cell r="H119">
            <v>63</v>
          </cell>
          <cell r="I119" t="str">
            <v>M</v>
          </cell>
          <cell r="J119" t="str">
            <v>60-64</v>
          </cell>
          <cell r="L119" t="str">
            <v>Vladas</v>
          </cell>
          <cell r="N119" t="str">
            <v>Gaurinskas</v>
          </cell>
          <cell r="O119" t="str">
            <v>Panevėžys</v>
          </cell>
          <cell r="R119" t="str">
            <v>Šviesa</v>
          </cell>
          <cell r="S119" t="str">
            <v>B2</v>
          </cell>
          <cell r="T119">
            <v>2.238425925925926E-2</v>
          </cell>
          <cell r="U119" t="str">
            <v>10:45/km</v>
          </cell>
        </row>
        <row r="120">
          <cell r="E120">
            <v>59</v>
          </cell>
          <cell r="F120">
            <v>12</v>
          </cell>
          <cell r="G120">
            <v>120</v>
          </cell>
          <cell r="H120">
            <v>64</v>
          </cell>
          <cell r="I120" t="str">
            <v>M</v>
          </cell>
          <cell r="J120" t="str">
            <v>60-64</v>
          </cell>
          <cell r="L120" t="str">
            <v>Saulius</v>
          </cell>
          <cell r="N120" t="str">
            <v>Žegunis</v>
          </cell>
          <cell r="O120" t="str">
            <v>Šiauliai</v>
          </cell>
          <cell r="R120" t="str">
            <v>Perkūnas</v>
          </cell>
          <cell r="S120" t="str">
            <v>B2</v>
          </cell>
          <cell r="T120">
            <v>2.2407407407407407E-2</v>
          </cell>
          <cell r="U120" t="str">
            <v>10:46/km</v>
          </cell>
        </row>
        <row r="121">
          <cell r="E121">
            <v>60</v>
          </cell>
          <cell r="F121">
            <v>5</v>
          </cell>
          <cell r="G121">
            <v>95</v>
          </cell>
          <cell r="H121">
            <v>31</v>
          </cell>
          <cell r="I121" t="str">
            <v>M</v>
          </cell>
          <cell r="J121" t="str">
            <v>25-34</v>
          </cell>
          <cell r="L121" t="str">
            <v>Lukas</v>
          </cell>
          <cell r="N121" t="str">
            <v>Gabalis</v>
          </cell>
          <cell r="O121" t="str">
            <v>Šiauliai</v>
          </cell>
          <cell r="R121" t="str">
            <v>Perkūnas</v>
          </cell>
          <cell r="S121" t="str">
            <v>B1</v>
          </cell>
          <cell r="T121">
            <v>2.2418981481481481E-2</v>
          </cell>
          <cell r="U121" t="str">
            <v>10:46/km</v>
          </cell>
        </row>
        <row r="122">
          <cell r="E122">
            <v>61</v>
          </cell>
          <cell r="F122">
            <v>6</v>
          </cell>
          <cell r="G122">
            <v>96</v>
          </cell>
          <cell r="H122">
            <v>32</v>
          </cell>
          <cell r="I122" t="str">
            <v>M</v>
          </cell>
          <cell r="J122" t="str">
            <v>25-34</v>
          </cell>
          <cell r="L122" t="str">
            <v>Andrius</v>
          </cell>
          <cell r="N122" t="str">
            <v>Garipovas</v>
          </cell>
          <cell r="O122" t="str">
            <v>Šiauliai</v>
          </cell>
          <cell r="R122" t="str">
            <v>Perkūnas</v>
          </cell>
          <cell r="S122" t="str">
            <v>B1</v>
          </cell>
          <cell r="T122">
            <v>2.2453703703703708E-2</v>
          </cell>
          <cell r="U122" t="str">
            <v>10:47/km</v>
          </cell>
        </row>
        <row r="123">
          <cell r="E123">
            <v>61</v>
          </cell>
          <cell r="F123">
            <v>13</v>
          </cell>
          <cell r="G123">
            <v>97</v>
          </cell>
          <cell r="H123">
            <v>60</v>
          </cell>
          <cell r="I123" t="str">
            <v>M</v>
          </cell>
          <cell r="J123" t="str">
            <v>60-64</v>
          </cell>
          <cell r="L123" t="str">
            <v>Stasys</v>
          </cell>
          <cell r="N123" t="str">
            <v>Donelaitis</v>
          </cell>
          <cell r="O123" t="str">
            <v>Šiauliai</v>
          </cell>
          <cell r="R123" t="str">
            <v>Perkūnas</v>
          </cell>
          <cell r="S123" t="str">
            <v>R</v>
          </cell>
          <cell r="T123">
            <v>2.2453703703703708E-2</v>
          </cell>
          <cell r="U123" t="str">
            <v>10:47/km</v>
          </cell>
        </row>
        <row r="124">
          <cell r="E124">
            <v>61</v>
          </cell>
          <cell r="F124">
            <v>1</v>
          </cell>
          <cell r="G124">
            <v>161</v>
          </cell>
          <cell r="H124">
            <v>47</v>
          </cell>
          <cell r="I124" t="str">
            <v>F</v>
          </cell>
          <cell r="J124" t="str">
            <v>45-49</v>
          </cell>
          <cell r="L124" t="str">
            <v>Audronė</v>
          </cell>
          <cell r="N124" t="str">
            <v>Pakštienė</v>
          </cell>
          <cell r="O124" t="str">
            <v>Vilnius</v>
          </cell>
          <cell r="R124" t="str">
            <v>Šaltinis</v>
          </cell>
          <cell r="S124" t="str">
            <v>R</v>
          </cell>
          <cell r="T124">
            <v>2.2581018518518518E-2</v>
          </cell>
          <cell r="U124" t="str">
            <v>10:50/km</v>
          </cell>
        </row>
        <row r="125">
          <cell r="E125">
            <v>61</v>
          </cell>
          <cell r="F125">
            <v>10</v>
          </cell>
          <cell r="G125">
            <v>160</v>
          </cell>
          <cell r="H125">
            <v>9</v>
          </cell>
          <cell r="I125" t="str">
            <v>F</v>
          </cell>
          <cell r="J125">
            <v>45086</v>
          </cell>
          <cell r="L125" t="str">
            <v>Rusnė</v>
          </cell>
          <cell r="N125" t="str">
            <v>Pakštaitė</v>
          </cell>
          <cell r="O125" t="str">
            <v>Vilnius</v>
          </cell>
          <cell r="R125" t="str">
            <v>Šaltinis</v>
          </cell>
          <cell r="S125" t="str">
            <v>R</v>
          </cell>
          <cell r="T125">
            <v>2.2581018518518518E-2</v>
          </cell>
          <cell r="U125" t="str">
            <v>10:50/km</v>
          </cell>
        </row>
        <row r="126">
          <cell r="E126">
            <v>63</v>
          </cell>
          <cell r="F126">
            <v>7</v>
          </cell>
          <cell r="G126">
            <v>173</v>
          </cell>
          <cell r="H126">
            <v>61</v>
          </cell>
          <cell r="I126" t="str">
            <v>F</v>
          </cell>
          <cell r="J126" t="str">
            <v>60-64</v>
          </cell>
          <cell r="L126" t="str">
            <v>Dalia</v>
          </cell>
          <cell r="N126" t="str">
            <v>Leišytė</v>
          </cell>
          <cell r="O126" t="str">
            <v>Vilnius</v>
          </cell>
          <cell r="R126" t="str">
            <v>Šaltinis</v>
          </cell>
          <cell r="S126" t="str">
            <v>B2</v>
          </cell>
          <cell r="T126">
            <v>2.2719907407407411E-2</v>
          </cell>
          <cell r="U126" t="str">
            <v>10:55/km</v>
          </cell>
        </row>
        <row r="127">
          <cell r="E127">
            <v>63</v>
          </cell>
          <cell r="F127">
            <v>8</v>
          </cell>
          <cell r="G127">
            <v>32</v>
          </cell>
          <cell r="H127">
            <v>56</v>
          </cell>
          <cell r="I127" t="str">
            <v>M</v>
          </cell>
          <cell r="J127" t="str">
            <v>55-59</v>
          </cell>
          <cell r="L127" t="str">
            <v>Darius</v>
          </cell>
          <cell r="N127" t="str">
            <v>Burinskas</v>
          </cell>
          <cell r="O127" t="str">
            <v>Kaunas</v>
          </cell>
          <cell r="R127" t="str">
            <v>Parolimpietis</v>
          </cell>
          <cell r="S127" t="str">
            <v>B2</v>
          </cell>
          <cell r="T127">
            <v>2.2881944444444444E-2</v>
          </cell>
          <cell r="U127" t="str">
            <v>10:59/km</v>
          </cell>
        </row>
        <row r="128">
          <cell r="E128">
            <v>64</v>
          </cell>
          <cell r="F128">
            <v>4</v>
          </cell>
          <cell r="G128">
            <v>159</v>
          </cell>
          <cell r="H128">
            <v>9</v>
          </cell>
          <cell r="I128" t="str">
            <v>M</v>
          </cell>
          <cell r="J128">
            <v>45086</v>
          </cell>
          <cell r="L128" t="str">
            <v>Michael</v>
          </cell>
          <cell r="N128" t="str">
            <v>Lechtenbrink</v>
          </cell>
          <cell r="O128" t="str">
            <v>Vilnius</v>
          </cell>
          <cell r="R128" t="str">
            <v>Šaltinis</v>
          </cell>
          <cell r="S128" t="str">
            <v>R</v>
          </cell>
          <cell r="T128">
            <v>2.3124999999999996E-2</v>
          </cell>
          <cell r="U128" t="str">
            <v>11:06/km</v>
          </cell>
        </row>
        <row r="129">
          <cell r="E129">
            <v>64</v>
          </cell>
          <cell r="F129">
            <v>2</v>
          </cell>
          <cell r="G129">
            <v>195</v>
          </cell>
          <cell r="H129">
            <v>81</v>
          </cell>
          <cell r="I129" t="str">
            <v>F</v>
          </cell>
          <cell r="J129" t="str">
            <v>80-84</v>
          </cell>
          <cell r="L129" t="str">
            <v>Irena</v>
          </cell>
          <cell r="N129" t="str">
            <v>Gutauskienė</v>
          </cell>
          <cell r="O129" t="str">
            <v>Kaunas</v>
          </cell>
          <cell r="R129" t="str">
            <v>Sveikata</v>
          </cell>
          <cell r="S129" t="str">
            <v>B2</v>
          </cell>
          <cell r="T129">
            <v>2.314814814814815E-2</v>
          </cell>
          <cell r="U129" t="str">
            <v>11:07/km</v>
          </cell>
        </row>
        <row r="130">
          <cell r="E130">
            <v>65</v>
          </cell>
          <cell r="F130">
            <v>5</v>
          </cell>
          <cell r="G130">
            <v>150</v>
          </cell>
          <cell r="H130">
            <v>77</v>
          </cell>
          <cell r="I130" t="str">
            <v>F</v>
          </cell>
          <cell r="J130" t="str">
            <v>75-79</v>
          </cell>
          <cell r="L130" t="str">
            <v>Danutė</v>
          </cell>
          <cell r="N130" t="str">
            <v>Žiaugrienė</v>
          </cell>
          <cell r="O130" t="str">
            <v>Vilnius</v>
          </cell>
          <cell r="R130" t="str">
            <v>Šaltinis</v>
          </cell>
          <cell r="S130" t="str">
            <v>B1</v>
          </cell>
          <cell r="T130">
            <v>2.3321759259259261E-2</v>
          </cell>
          <cell r="U130" t="str">
            <v>11:12/km</v>
          </cell>
        </row>
        <row r="131">
          <cell r="E131">
            <v>65</v>
          </cell>
          <cell r="F131">
            <v>6</v>
          </cell>
          <cell r="G131">
            <v>157</v>
          </cell>
          <cell r="H131">
            <v>13</v>
          </cell>
          <cell r="I131" t="str">
            <v>M</v>
          </cell>
          <cell r="J131">
            <v>45212</v>
          </cell>
          <cell r="L131" t="str">
            <v>Vytautas</v>
          </cell>
          <cell r="N131" t="str">
            <v>Žiška</v>
          </cell>
          <cell r="O131" t="str">
            <v>Vilnius</v>
          </cell>
          <cell r="R131" t="str">
            <v>Šaltinis</v>
          </cell>
          <cell r="S131" t="str">
            <v>B3</v>
          </cell>
          <cell r="T131">
            <v>2.3379629629629629E-2</v>
          </cell>
          <cell r="U131" t="str">
            <v>11:13/km</v>
          </cell>
        </row>
        <row r="132">
          <cell r="E132">
            <v>66</v>
          </cell>
          <cell r="F132">
            <v>7</v>
          </cell>
          <cell r="G132">
            <v>202</v>
          </cell>
          <cell r="H132">
            <v>67</v>
          </cell>
          <cell r="I132" t="str">
            <v>F</v>
          </cell>
          <cell r="J132" t="str">
            <v>65-69</v>
          </cell>
          <cell r="L132" t="str">
            <v>Janina</v>
          </cell>
          <cell r="N132" t="str">
            <v>Jankūnienė</v>
          </cell>
          <cell r="O132" t="str">
            <v>Kaunas</v>
          </cell>
          <cell r="R132" t="str">
            <v>Sveikata</v>
          </cell>
          <cell r="S132" t="str">
            <v>B2</v>
          </cell>
          <cell r="T132">
            <v>2.3472222222222217E-2</v>
          </cell>
          <cell r="U132" t="str">
            <v>11:16/km</v>
          </cell>
        </row>
        <row r="133">
          <cell r="E133">
            <v>67</v>
          </cell>
          <cell r="F133">
            <v>6</v>
          </cell>
          <cell r="G133">
            <v>109</v>
          </cell>
          <cell r="H133">
            <v>77</v>
          </cell>
          <cell r="I133" t="str">
            <v>F</v>
          </cell>
          <cell r="J133" t="str">
            <v>75-79</v>
          </cell>
          <cell r="L133" t="str">
            <v>Julė</v>
          </cell>
          <cell r="N133" t="str">
            <v>Navickienė</v>
          </cell>
          <cell r="O133" t="str">
            <v>Šiauliai</v>
          </cell>
          <cell r="R133" t="str">
            <v>Perkūnas</v>
          </cell>
          <cell r="S133" t="str">
            <v>R</v>
          </cell>
          <cell r="T133">
            <v>2.4004629629629629E-2</v>
          </cell>
          <cell r="U133" t="str">
            <v>11:31/km</v>
          </cell>
        </row>
        <row r="134">
          <cell r="E134">
            <v>66</v>
          </cell>
          <cell r="F134">
            <v>4</v>
          </cell>
          <cell r="G134">
            <v>102</v>
          </cell>
          <cell r="H134">
            <v>72</v>
          </cell>
          <cell r="I134" t="str">
            <v>M</v>
          </cell>
          <cell r="J134" t="str">
            <v>70-74</v>
          </cell>
          <cell r="L134" t="str">
            <v>Rimantas</v>
          </cell>
          <cell r="N134" t="str">
            <v>Kačiušis</v>
          </cell>
          <cell r="O134" t="str">
            <v>Šiauliai</v>
          </cell>
          <cell r="R134" t="str">
            <v>Perkūnas</v>
          </cell>
          <cell r="S134" t="str">
            <v>B3</v>
          </cell>
          <cell r="T134">
            <v>2.4085648148148148E-2</v>
          </cell>
          <cell r="U134" t="str">
            <v>11:34/km</v>
          </cell>
        </row>
        <row r="135">
          <cell r="E135">
            <v>68</v>
          </cell>
          <cell r="F135">
            <v>8</v>
          </cell>
          <cell r="G135">
            <v>177</v>
          </cell>
          <cell r="H135">
            <v>66</v>
          </cell>
          <cell r="I135" t="str">
            <v>F</v>
          </cell>
          <cell r="J135" t="str">
            <v>65-69</v>
          </cell>
          <cell r="L135" t="str">
            <v>Larisa</v>
          </cell>
          <cell r="N135" t="str">
            <v>Kalinina</v>
          </cell>
          <cell r="O135" t="str">
            <v>Vilnius</v>
          </cell>
          <cell r="R135" t="str">
            <v>Šaltinis</v>
          </cell>
          <cell r="S135" t="str">
            <v>B2</v>
          </cell>
          <cell r="T135">
            <v>2.4479166666666666E-2</v>
          </cell>
          <cell r="U135" t="str">
            <v>11:45/km</v>
          </cell>
        </row>
        <row r="136">
          <cell r="E136">
            <v>69</v>
          </cell>
          <cell r="F136">
            <v>8</v>
          </cell>
          <cell r="G136">
            <v>138</v>
          </cell>
          <cell r="H136">
            <v>62</v>
          </cell>
          <cell r="I136" t="str">
            <v>F</v>
          </cell>
          <cell r="J136" t="str">
            <v>60-64</v>
          </cell>
          <cell r="L136" t="str">
            <v>Danguolė</v>
          </cell>
          <cell r="N136" t="str">
            <v>Butkuvienė</v>
          </cell>
          <cell r="O136" t="str">
            <v>Vilnius</v>
          </cell>
          <cell r="R136" t="str">
            <v>Šaltinis</v>
          </cell>
          <cell r="S136" t="str">
            <v>B1</v>
          </cell>
          <cell r="T136">
            <v>2.449074074074074E-2</v>
          </cell>
          <cell r="U136" t="str">
            <v>11:45/km</v>
          </cell>
        </row>
        <row r="137">
          <cell r="E137">
            <v>70</v>
          </cell>
          <cell r="F137">
            <v>9</v>
          </cell>
          <cell r="G137">
            <v>248</v>
          </cell>
          <cell r="H137">
            <v>60</v>
          </cell>
          <cell r="I137" t="str">
            <v>F</v>
          </cell>
          <cell r="J137" t="str">
            <v>60-64</v>
          </cell>
          <cell r="L137" t="str">
            <v>Daiva</v>
          </cell>
          <cell r="N137" t="str">
            <v>Mickevičiūtė</v>
          </cell>
          <cell r="O137" t="str">
            <v>Panevėžys</v>
          </cell>
          <cell r="R137" t="str">
            <v>Šviesa</v>
          </cell>
          <cell r="S137" t="str">
            <v>B2</v>
          </cell>
          <cell r="T137">
            <v>2.462962962962963E-2</v>
          </cell>
          <cell r="U137" t="str">
            <v>11:50/km</v>
          </cell>
        </row>
        <row r="138">
          <cell r="E138">
            <v>71</v>
          </cell>
          <cell r="F138">
            <v>10</v>
          </cell>
          <cell r="G138">
            <v>201</v>
          </cell>
          <cell r="H138">
            <v>60</v>
          </cell>
          <cell r="I138" t="str">
            <v>F</v>
          </cell>
          <cell r="J138" t="str">
            <v>60-64</v>
          </cell>
          <cell r="L138" t="str">
            <v>Elvyra</v>
          </cell>
          <cell r="N138" t="str">
            <v>Norkienė</v>
          </cell>
          <cell r="O138" t="str">
            <v>Kaunas</v>
          </cell>
          <cell r="R138" t="str">
            <v>Sveikata</v>
          </cell>
          <cell r="S138" t="str">
            <v>B2</v>
          </cell>
          <cell r="T138">
            <v>2.4641203703703703E-2</v>
          </cell>
          <cell r="U138" t="str">
            <v>11:50/km</v>
          </cell>
        </row>
        <row r="139">
          <cell r="E139">
            <v>71</v>
          </cell>
          <cell r="F139">
            <v>10</v>
          </cell>
          <cell r="G139">
            <v>212</v>
          </cell>
          <cell r="H139">
            <v>62</v>
          </cell>
          <cell r="I139" t="str">
            <v>F</v>
          </cell>
          <cell r="J139" t="str">
            <v>60-64</v>
          </cell>
          <cell r="L139" t="str">
            <v>Virginija</v>
          </cell>
          <cell r="N139" t="str">
            <v>Stakelienė</v>
          </cell>
          <cell r="O139" t="str">
            <v>Kaunas</v>
          </cell>
          <cell r="R139" t="str">
            <v>Sveikata</v>
          </cell>
          <cell r="S139" t="str">
            <v>B1</v>
          </cell>
          <cell r="T139">
            <v>2.4641203703703703E-2</v>
          </cell>
          <cell r="U139" t="str">
            <v>11:50/km</v>
          </cell>
        </row>
        <row r="140">
          <cell r="E140">
            <v>73</v>
          </cell>
          <cell r="F140">
            <v>12</v>
          </cell>
          <cell r="G140">
            <v>175</v>
          </cell>
          <cell r="H140">
            <v>64</v>
          </cell>
          <cell r="I140" t="str">
            <v>F</v>
          </cell>
          <cell r="J140" t="str">
            <v>60-64</v>
          </cell>
          <cell r="L140" t="str">
            <v>Audra</v>
          </cell>
          <cell r="N140" t="str">
            <v>Gendvilienė</v>
          </cell>
          <cell r="O140" t="str">
            <v>Vilnius</v>
          </cell>
          <cell r="R140" t="str">
            <v>Šaltinis</v>
          </cell>
          <cell r="S140" t="str">
            <v>R</v>
          </cell>
          <cell r="T140">
            <v>2.4895833333333336E-2</v>
          </cell>
          <cell r="U140" t="str">
            <v>11:57/km</v>
          </cell>
        </row>
        <row r="141">
          <cell r="E141">
            <v>67</v>
          </cell>
          <cell r="F141">
            <v>14</v>
          </cell>
          <cell r="G141">
            <v>174</v>
          </cell>
          <cell r="H141">
            <v>61</v>
          </cell>
          <cell r="I141" t="str">
            <v>M</v>
          </cell>
          <cell r="J141" t="str">
            <v>60-64</v>
          </cell>
          <cell r="L141" t="str">
            <v>Vytautas</v>
          </cell>
          <cell r="N141" t="str">
            <v>Gendvilas</v>
          </cell>
          <cell r="O141" t="str">
            <v>Vilnius</v>
          </cell>
          <cell r="R141" t="str">
            <v>Šaltinis</v>
          </cell>
          <cell r="S141" t="str">
            <v>B3</v>
          </cell>
          <cell r="T141">
            <v>2.4907407407407406E-2</v>
          </cell>
          <cell r="U141" t="str">
            <v>11:57/km</v>
          </cell>
        </row>
        <row r="142">
          <cell r="E142">
            <v>67</v>
          </cell>
          <cell r="F142">
            <v>9</v>
          </cell>
          <cell r="G142">
            <v>31</v>
          </cell>
          <cell r="H142">
            <v>56</v>
          </cell>
          <cell r="I142" t="str">
            <v>M</v>
          </cell>
          <cell r="J142" t="str">
            <v>55-59</v>
          </cell>
          <cell r="L142" t="str">
            <v>Sigitas</v>
          </cell>
          <cell r="N142" t="str">
            <v>Berginas</v>
          </cell>
          <cell r="O142" t="str">
            <v>Kaunas</v>
          </cell>
          <cell r="R142" t="str">
            <v>Parolimpietis</v>
          </cell>
          <cell r="S142" t="str">
            <v>B2</v>
          </cell>
          <cell r="T142">
            <v>2.4907407407407406E-2</v>
          </cell>
          <cell r="U142" t="str">
            <v>11:57/km</v>
          </cell>
        </row>
        <row r="143">
          <cell r="E143">
            <v>74</v>
          </cell>
          <cell r="F143">
            <v>10</v>
          </cell>
          <cell r="G143">
            <v>185</v>
          </cell>
          <cell r="H143">
            <v>57</v>
          </cell>
          <cell r="I143" t="str">
            <v>F</v>
          </cell>
          <cell r="J143" t="str">
            <v>55-59</v>
          </cell>
          <cell r="L143" t="str">
            <v>Rūta</v>
          </cell>
          <cell r="N143" t="str">
            <v>Stoškienė</v>
          </cell>
          <cell r="O143" t="str">
            <v>Vilnius</v>
          </cell>
          <cell r="R143" t="str">
            <v>Šaltinis</v>
          </cell>
          <cell r="S143" t="str">
            <v>B3</v>
          </cell>
          <cell r="T143">
            <v>2.4965277777777781E-2</v>
          </cell>
          <cell r="U143" t="str">
            <v>11:59/km</v>
          </cell>
        </row>
        <row r="144">
          <cell r="E144">
            <v>74</v>
          </cell>
          <cell r="F144">
            <v>12</v>
          </cell>
          <cell r="G144">
            <v>145</v>
          </cell>
          <cell r="H144">
            <v>53</v>
          </cell>
          <cell r="I144" t="str">
            <v>F</v>
          </cell>
          <cell r="J144" t="str">
            <v>50-54</v>
          </cell>
          <cell r="L144" t="str">
            <v>Rasa</v>
          </cell>
          <cell r="N144" t="str">
            <v>Rimaitė - Montvydienė</v>
          </cell>
          <cell r="O144" t="str">
            <v>Vilnius</v>
          </cell>
          <cell r="R144" t="str">
            <v>Šaltinis</v>
          </cell>
          <cell r="S144" t="str">
            <v>B1</v>
          </cell>
          <cell r="T144">
            <v>2.4965277777777781E-2</v>
          </cell>
          <cell r="U144" t="str">
            <v>11:59/km</v>
          </cell>
        </row>
        <row r="145">
          <cell r="E145">
            <v>69</v>
          </cell>
          <cell r="F145">
            <v>15</v>
          </cell>
          <cell r="G145">
            <v>144</v>
          </cell>
          <cell r="H145">
            <v>63</v>
          </cell>
          <cell r="I145" t="str">
            <v>M</v>
          </cell>
          <cell r="J145" t="str">
            <v>60-64</v>
          </cell>
          <cell r="L145" t="str">
            <v>Algirdas</v>
          </cell>
          <cell r="N145" t="str">
            <v>Montvydas</v>
          </cell>
          <cell r="O145" t="str">
            <v>Vilnius</v>
          </cell>
          <cell r="R145" t="str">
            <v>Šaltinis</v>
          </cell>
          <cell r="S145" t="str">
            <v>B1</v>
          </cell>
          <cell r="T145">
            <v>2.4965277777777781E-2</v>
          </cell>
          <cell r="U145" t="str">
            <v>11:59/km</v>
          </cell>
        </row>
        <row r="146">
          <cell r="E146">
            <v>70</v>
          </cell>
          <cell r="F146">
            <v>10</v>
          </cell>
          <cell r="G146">
            <v>51</v>
          </cell>
          <cell r="H146">
            <v>59</v>
          </cell>
          <cell r="I146" t="str">
            <v>M</v>
          </cell>
          <cell r="J146" t="str">
            <v>55-59</v>
          </cell>
          <cell r="L146" t="str">
            <v>Raimundas</v>
          </cell>
          <cell r="N146" t="str">
            <v>Pilipavičius</v>
          </cell>
          <cell r="O146" t="str">
            <v>Kaunas</v>
          </cell>
          <cell r="R146" t="str">
            <v>Parolimpietis</v>
          </cell>
          <cell r="S146" t="str">
            <v>B1</v>
          </cell>
          <cell r="T146">
            <v>2.4988425925925928E-2</v>
          </cell>
          <cell r="U146" t="str">
            <v>12:00/km</v>
          </cell>
        </row>
        <row r="147">
          <cell r="E147">
            <v>76</v>
          </cell>
          <cell r="F147">
            <v>7</v>
          </cell>
          <cell r="G147">
            <v>35</v>
          </cell>
          <cell r="H147">
            <v>74</v>
          </cell>
          <cell r="I147" t="str">
            <v>F</v>
          </cell>
          <cell r="J147" t="str">
            <v>70-74</v>
          </cell>
          <cell r="L147" t="str">
            <v>Vida</v>
          </cell>
          <cell r="N147" t="str">
            <v>Divydienienė</v>
          </cell>
          <cell r="O147" t="str">
            <v>Kaunas</v>
          </cell>
          <cell r="R147" t="str">
            <v>Parolimpietis</v>
          </cell>
          <cell r="S147" t="str">
            <v>B1</v>
          </cell>
          <cell r="T147">
            <v>2.4988425925925928E-2</v>
          </cell>
          <cell r="U147" t="str">
            <v>12:00/km</v>
          </cell>
        </row>
        <row r="148">
          <cell r="E148">
            <v>71</v>
          </cell>
          <cell r="F148">
            <v>1</v>
          </cell>
          <cell r="G148">
            <v>170</v>
          </cell>
          <cell r="H148">
            <v>83</v>
          </cell>
          <cell r="I148" t="str">
            <v>M</v>
          </cell>
          <cell r="J148" t="str">
            <v>80-84</v>
          </cell>
          <cell r="L148" t="str">
            <v>Algimantas</v>
          </cell>
          <cell r="N148" t="str">
            <v>Bubnelis</v>
          </cell>
          <cell r="O148" t="str">
            <v>Vilnius</v>
          </cell>
          <cell r="R148" t="str">
            <v>Šaltinis</v>
          </cell>
          <cell r="S148" t="str">
            <v>B2</v>
          </cell>
          <cell r="T148">
            <v>2.5115740740740741E-2</v>
          </cell>
          <cell r="U148" t="str">
            <v>12:04/km</v>
          </cell>
        </row>
        <row r="149">
          <cell r="E149">
            <v>77</v>
          </cell>
          <cell r="F149">
            <v>8</v>
          </cell>
          <cell r="G149">
            <v>178</v>
          </cell>
          <cell r="H149">
            <v>73</v>
          </cell>
          <cell r="I149" t="str">
            <v>F</v>
          </cell>
          <cell r="J149" t="str">
            <v>70-74</v>
          </cell>
          <cell r="L149" t="str">
            <v>Birutė</v>
          </cell>
          <cell r="N149" t="str">
            <v>Kaupienė</v>
          </cell>
          <cell r="O149" t="str">
            <v>Vilnius</v>
          </cell>
          <cell r="R149" t="str">
            <v>Šaltinis</v>
          </cell>
          <cell r="S149" t="str">
            <v>B3</v>
          </cell>
          <cell r="T149">
            <v>2.5127314814814811E-2</v>
          </cell>
          <cell r="U149" t="str">
            <v>12:04/km</v>
          </cell>
        </row>
        <row r="150">
          <cell r="E150">
            <v>78</v>
          </cell>
          <cell r="F150">
            <v>9</v>
          </cell>
          <cell r="G150">
            <v>107</v>
          </cell>
          <cell r="H150">
            <v>71</v>
          </cell>
          <cell r="I150" t="str">
            <v>F</v>
          </cell>
          <cell r="J150" t="str">
            <v>70-74</v>
          </cell>
          <cell r="L150" t="str">
            <v>Laimutė</v>
          </cell>
          <cell r="N150" t="str">
            <v>Masalskienė</v>
          </cell>
          <cell r="O150" t="str">
            <v>Šiauliai</v>
          </cell>
          <cell r="R150" t="str">
            <v>Perkūnas</v>
          </cell>
          <cell r="S150" t="str">
            <v>B3</v>
          </cell>
          <cell r="T150">
            <v>2.5138888888888891E-2</v>
          </cell>
          <cell r="U150" t="str">
            <v>12:04/km</v>
          </cell>
        </row>
        <row r="151">
          <cell r="E151">
            <v>78</v>
          </cell>
          <cell r="F151">
            <v>13</v>
          </cell>
          <cell r="G151">
            <v>89</v>
          </cell>
          <cell r="H151">
            <v>53</v>
          </cell>
          <cell r="I151" t="str">
            <v>F</v>
          </cell>
          <cell r="J151" t="str">
            <v>50-54</v>
          </cell>
          <cell r="L151" t="str">
            <v>Birutė</v>
          </cell>
          <cell r="N151" t="str">
            <v>Aurylienė</v>
          </cell>
          <cell r="O151" t="str">
            <v>Šiauliai</v>
          </cell>
          <cell r="R151" t="str">
            <v>Perkūnas</v>
          </cell>
          <cell r="S151" t="str">
            <v>B1</v>
          </cell>
          <cell r="T151">
            <v>2.5138888888888891E-2</v>
          </cell>
          <cell r="U151" t="str">
            <v>12:04/km</v>
          </cell>
        </row>
        <row r="152">
          <cell r="E152">
            <v>80</v>
          </cell>
          <cell r="F152">
            <v>3</v>
          </cell>
          <cell r="G152">
            <v>183</v>
          </cell>
          <cell r="H152">
            <v>83</v>
          </cell>
          <cell r="I152" t="str">
            <v>F</v>
          </cell>
          <cell r="J152" t="str">
            <v>80-84</v>
          </cell>
          <cell r="L152" t="str">
            <v>Irena Benedikta</v>
          </cell>
          <cell r="N152" t="str">
            <v>Skėrutė</v>
          </cell>
          <cell r="O152" t="str">
            <v>Vilnius</v>
          </cell>
          <cell r="R152" t="str">
            <v>Šaltinis</v>
          </cell>
          <cell r="S152" t="str">
            <v>B3</v>
          </cell>
          <cell r="T152">
            <v>2.659722222222222E-2</v>
          </cell>
          <cell r="U152" t="str">
            <v>12:46/km</v>
          </cell>
        </row>
        <row r="153">
          <cell r="E153">
            <v>81</v>
          </cell>
          <cell r="F153">
            <v>10</v>
          </cell>
          <cell r="G153">
            <v>184</v>
          </cell>
          <cell r="H153">
            <v>73</v>
          </cell>
          <cell r="I153" t="str">
            <v>F</v>
          </cell>
          <cell r="J153" t="str">
            <v>70-74</v>
          </cell>
          <cell r="L153" t="str">
            <v>Vida</v>
          </cell>
          <cell r="N153" t="str">
            <v>Stadalninkaitė</v>
          </cell>
          <cell r="O153" t="str">
            <v>Vilnius</v>
          </cell>
          <cell r="R153" t="str">
            <v>Šaltinis</v>
          </cell>
          <cell r="S153" t="str">
            <v>B3</v>
          </cell>
          <cell r="T153">
            <v>2.7893518518518515E-2</v>
          </cell>
          <cell r="U153" t="str">
            <v>13:24/km</v>
          </cell>
        </row>
        <row r="154">
          <cell r="E154">
            <v>82</v>
          </cell>
          <cell r="F154">
            <v>11</v>
          </cell>
          <cell r="G154">
            <v>179</v>
          </cell>
          <cell r="H154">
            <v>74</v>
          </cell>
          <cell r="I154" t="str">
            <v>F</v>
          </cell>
          <cell r="J154" t="str">
            <v>70-74</v>
          </cell>
          <cell r="L154" t="str">
            <v>Dalia</v>
          </cell>
          <cell r="N154" t="str">
            <v>Matijošienė</v>
          </cell>
          <cell r="O154" t="str">
            <v>Vilnius</v>
          </cell>
          <cell r="R154" t="str">
            <v>Šaltinis</v>
          </cell>
          <cell r="S154" t="str">
            <v>B3</v>
          </cell>
          <cell r="T154">
            <v>2.7905092592592592E-2</v>
          </cell>
          <cell r="U154" t="str">
            <v>13:24/km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2"/>
    </sheetNames>
    <sheetDataSet>
      <sheetData sheetId="0">
        <row r="2">
          <cell r="B2">
            <v>7200</v>
          </cell>
          <cell r="E2">
            <v>1</v>
          </cell>
          <cell r="F2">
            <v>1</v>
          </cell>
          <cell r="G2">
            <v>277</v>
          </cell>
          <cell r="H2">
            <v>47</v>
          </cell>
          <cell r="I2" t="str">
            <v>M</v>
          </cell>
          <cell r="J2" t="str">
            <v>45+</v>
          </cell>
          <cell r="L2" t="str">
            <v>Linas</v>
          </cell>
          <cell r="N2" t="str">
            <v>Balsys</v>
          </cell>
          <cell r="O2" t="str">
            <v>Vilnius</v>
          </cell>
          <cell r="R2" t="str">
            <v>Vėjas</v>
          </cell>
          <cell r="S2" t="str">
            <v>B2</v>
          </cell>
          <cell r="T2">
            <v>1.8067129629629631E-2</v>
          </cell>
          <cell r="U2" t="str">
            <v>3:37/km</v>
          </cell>
        </row>
        <row r="3">
          <cell r="E3">
            <v>2</v>
          </cell>
          <cell r="F3">
            <v>1</v>
          </cell>
          <cell r="G3">
            <v>199</v>
          </cell>
          <cell r="H3">
            <v>27</v>
          </cell>
          <cell r="I3" t="str">
            <v>M</v>
          </cell>
          <cell r="J3" t="str">
            <v>25-34</v>
          </cell>
          <cell r="L3" t="str">
            <v>Aurimas</v>
          </cell>
          <cell r="N3" t="str">
            <v>Bikulčis</v>
          </cell>
          <cell r="O3" t="str">
            <v>Kaunas</v>
          </cell>
          <cell r="R3" t="str">
            <v>Sveikata</v>
          </cell>
          <cell r="S3" t="str">
            <v>R</v>
          </cell>
          <cell r="T3">
            <v>1.9328703703703702E-2</v>
          </cell>
          <cell r="U3" t="str">
            <v>3:52/km</v>
          </cell>
        </row>
        <row r="4">
          <cell r="E4">
            <v>3</v>
          </cell>
          <cell r="F4">
            <v>2</v>
          </cell>
          <cell r="G4">
            <v>229</v>
          </cell>
          <cell r="H4">
            <v>30</v>
          </cell>
          <cell r="I4" t="str">
            <v>M</v>
          </cell>
          <cell r="J4" t="str">
            <v>25-34</v>
          </cell>
          <cell r="L4" t="str">
            <v>Arminas</v>
          </cell>
          <cell r="N4" t="str">
            <v>Čivilis</v>
          </cell>
          <cell r="O4" t="str">
            <v>Panevėžys</v>
          </cell>
          <cell r="R4" t="str">
            <v>Šviesa</v>
          </cell>
          <cell r="S4" t="str">
            <v>R</v>
          </cell>
          <cell r="T4">
            <v>2.0300925925925927E-2</v>
          </cell>
          <cell r="U4" t="str">
            <v>4:04/km</v>
          </cell>
        </row>
        <row r="5">
          <cell r="E5">
            <v>4</v>
          </cell>
          <cell r="F5">
            <v>1</v>
          </cell>
          <cell r="G5">
            <v>122</v>
          </cell>
          <cell r="H5">
            <v>43</v>
          </cell>
          <cell r="I5" t="str">
            <v>M</v>
          </cell>
          <cell r="J5" t="str">
            <v>35-44</v>
          </cell>
          <cell r="L5" t="str">
            <v>Andrius</v>
          </cell>
          <cell r="N5" t="str">
            <v>Kalvelis</v>
          </cell>
          <cell r="O5" t="str">
            <v>Šiauliai</v>
          </cell>
          <cell r="R5" t="str">
            <v>Perkūnas</v>
          </cell>
          <cell r="S5" t="str">
            <v>B2</v>
          </cell>
          <cell r="T5">
            <v>2.0532407407407405E-2</v>
          </cell>
          <cell r="U5" t="str">
            <v>4:07/km</v>
          </cell>
        </row>
        <row r="6">
          <cell r="E6">
            <v>5</v>
          </cell>
          <cell r="F6">
            <v>3</v>
          </cell>
          <cell r="G6">
            <v>266</v>
          </cell>
          <cell r="H6">
            <v>29</v>
          </cell>
          <cell r="I6" t="str">
            <v>M</v>
          </cell>
          <cell r="J6" t="str">
            <v>25-34</v>
          </cell>
          <cell r="L6" t="str">
            <v>Nedas</v>
          </cell>
          <cell r="N6" t="str">
            <v>Vaitiekus</v>
          </cell>
          <cell r="O6" t="str">
            <v>Panevėžys</v>
          </cell>
          <cell r="R6" t="str">
            <v>Šviesa</v>
          </cell>
          <cell r="S6" t="str">
            <v>R</v>
          </cell>
          <cell r="T6">
            <v>2.1261574074074075E-2</v>
          </cell>
          <cell r="U6" t="str">
            <v>4:15/km</v>
          </cell>
        </row>
        <row r="7">
          <cell r="E7">
            <v>6</v>
          </cell>
          <cell r="F7">
            <v>2</v>
          </cell>
          <cell r="G7">
            <v>255</v>
          </cell>
          <cell r="H7">
            <v>38</v>
          </cell>
          <cell r="I7" t="str">
            <v>M</v>
          </cell>
          <cell r="J7" t="str">
            <v>35-44</v>
          </cell>
          <cell r="L7" t="str">
            <v>Ernestas</v>
          </cell>
          <cell r="N7" t="str">
            <v>Pliuška</v>
          </cell>
          <cell r="O7" t="str">
            <v>Panevėžys</v>
          </cell>
          <cell r="R7" t="str">
            <v>Šviesa</v>
          </cell>
          <cell r="S7" t="str">
            <v>R</v>
          </cell>
          <cell r="T7">
            <v>2.2037037037037036E-2</v>
          </cell>
          <cell r="U7" t="str">
            <v>4:24/km</v>
          </cell>
        </row>
        <row r="8">
          <cell r="E8">
            <v>7</v>
          </cell>
          <cell r="F8">
            <v>3</v>
          </cell>
          <cell r="G8">
            <v>30</v>
          </cell>
          <cell r="H8">
            <v>37</v>
          </cell>
          <cell r="I8" t="str">
            <v>M</v>
          </cell>
          <cell r="J8" t="str">
            <v>35-44</v>
          </cell>
          <cell r="L8" t="str">
            <v>Vytautas</v>
          </cell>
          <cell r="N8" t="str">
            <v>Gricius</v>
          </cell>
          <cell r="O8" t="str">
            <v>Klaipėda</v>
          </cell>
          <cell r="R8" t="str">
            <v>Pamarys</v>
          </cell>
          <cell r="S8" t="str">
            <v>R</v>
          </cell>
          <cell r="T8">
            <v>2.2870370370370371E-2</v>
          </cell>
          <cell r="U8" t="str">
            <v>4:34/km</v>
          </cell>
        </row>
        <row r="9">
          <cell r="E9">
            <v>8</v>
          </cell>
          <cell r="F9">
            <v>4</v>
          </cell>
          <cell r="G9">
            <v>128</v>
          </cell>
          <cell r="H9">
            <v>27</v>
          </cell>
          <cell r="I9" t="str">
            <v>M</v>
          </cell>
          <cell r="J9" t="str">
            <v>25-34</v>
          </cell>
          <cell r="L9" t="str">
            <v>Alfredas</v>
          </cell>
          <cell r="N9" t="str">
            <v>Bystrickis</v>
          </cell>
          <cell r="O9" t="str">
            <v>Vilnius</v>
          </cell>
          <cell r="R9" t="str">
            <v>Šaltinis</v>
          </cell>
          <cell r="S9" t="str">
            <v>B3</v>
          </cell>
          <cell r="T9">
            <v>2.3136574074074077E-2</v>
          </cell>
          <cell r="U9" t="str">
            <v>4:38/km</v>
          </cell>
        </row>
        <row r="10">
          <cell r="E10">
            <v>9</v>
          </cell>
          <cell r="F10">
            <v>5</v>
          </cell>
          <cell r="G10">
            <v>129</v>
          </cell>
          <cell r="H10">
            <v>33</v>
          </cell>
          <cell r="I10" t="str">
            <v>M</v>
          </cell>
          <cell r="J10" t="str">
            <v>25-34</v>
          </cell>
          <cell r="L10" t="str">
            <v>Arnoldas</v>
          </cell>
          <cell r="N10" t="str">
            <v>Januškevičius</v>
          </cell>
          <cell r="O10" t="str">
            <v>Vilnius</v>
          </cell>
          <cell r="R10" t="str">
            <v>Šaltinis</v>
          </cell>
          <cell r="S10" t="str">
            <v>B3</v>
          </cell>
          <cell r="T10">
            <v>2.3356481481481482E-2</v>
          </cell>
          <cell r="U10" t="str">
            <v>4:40/km</v>
          </cell>
        </row>
        <row r="11">
          <cell r="E11">
            <v>10</v>
          </cell>
          <cell r="F11">
            <v>2</v>
          </cell>
          <cell r="G11">
            <v>137</v>
          </cell>
          <cell r="H11">
            <v>50</v>
          </cell>
          <cell r="I11" t="str">
            <v>M</v>
          </cell>
          <cell r="J11" t="str">
            <v>45+</v>
          </cell>
          <cell r="L11" t="str">
            <v>Rytis</v>
          </cell>
          <cell r="N11" t="str">
            <v>Pakštas</v>
          </cell>
          <cell r="O11" t="str">
            <v>Vilnius</v>
          </cell>
          <cell r="R11" t="str">
            <v>Šaltinis</v>
          </cell>
          <cell r="S11" t="str">
            <v>R</v>
          </cell>
          <cell r="T11">
            <v>2.359953703703704E-2</v>
          </cell>
          <cell r="U11" t="str">
            <v>4:43/km</v>
          </cell>
        </row>
        <row r="12">
          <cell r="E12">
            <v>11</v>
          </cell>
          <cell r="F12">
            <v>1</v>
          </cell>
          <cell r="G12">
            <v>131</v>
          </cell>
          <cell r="H12">
            <v>22</v>
          </cell>
          <cell r="I12" t="str">
            <v>M</v>
          </cell>
          <cell r="J12" t="str">
            <v>18-24</v>
          </cell>
          <cell r="L12" t="str">
            <v>Deividas</v>
          </cell>
          <cell r="N12" t="str">
            <v>Martinavičius</v>
          </cell>
          <cell r="O12" t="str">
            <v>Vilnius</v>
          </cell>
          <cell r="R12" t="str">
            <v>Šaltinis</v>
          </cell>
          <cell r="S12" t="str">
            <v>B3</v>
          </cell>
          <cell r="T12">
            <v>2.3773148148148151E-2</v>
          </cell>
          <cell r="U12" t="str">
            <v>4:45/km</v>
          </cell>
        </row>
        <row r="13">
          <cell r="E13">
            <v>1</v>
          </cell>
          <cell r="F13">
            <v>1</v>
          </cell>
          <cell r="G13">
            <v>73</v>
          </cell>
          <cell r="H13">
            <v>26</v>
          </cell>
          <cell r="I13" t="str">
            <v>F</v>
          </cell>
          <cell r="J13" t="str">
            <v>25-34</v>
          </cell>
          <cell r="L13" t="str">
            <v>Kamilė</v>
          </cell>
          <cell r="N13" t="str">
            <v>Kunickaitė</v>
          </cell>
          <cell r="O13" t="str">
            <v>Kaunas</v>
          </cell>
          <cell r="R13" t="str">
            <v>Parolimpietis</v>
          </cell>
          <cell r="S13" t="str">
            <v>R</v>
          </cell>
          <cell r="T13">
            <v>2.3807870370370368E-2</v>
          </cell>
          <cell r="U13" t="str">
            <v>4:46/km</v>
          </cell>
        </row>
        <row r="14">
          <cell r="E14">
            <v>12</v>
          </cell>
          <cell r="F14">
            <v>4</v>
          </cell>
          <cell r="G14">
            <v>67</v>
          </cell>
          <cell r="H14">
            <v>35</v>
          </cell>
          <cell r="I14" t="str">
            <v>M</v>
          </cell>
          <cell r="J14" t="str">
            <v>35-44</v>
          </cell>
          <cell r="L14" t="str">
            <v>Jonas</v>
          </cell>
          <cell r="N14" t="str">
            <v>Galinskas</v>
          </cell>
          <cell r="O14" t="str">
            <v>Kaunas</v>
          </cell>
          <cell r="R14" t="str">
            <v>Parolimpietis</v>
          </cell>
          <cell r="S14" t="str">
            <v>R</v>
          </cell>
          <cell r="T14">
            <v>2.3935185185185184E-2</v>
          </cell>
          <cell r="U14" t="str">
            <v>4:47/km</v>
          </cell>
        </row>
        <row r="15">
          <cell r="E15">
            <v>13</v>
          </cell>
          <cell r="F15">
            <v>6</v>
          </cell>
          <cell r="G15">
            <v>234</v>
          </cell>
          <cell r="H15">
            <v>31</v>
          </cell>
          <cell r="I15" t="str">
            <v>M</v>
          </cell>
          <cell r="J15" t="str">
            <v>25-34</v>
          </cell>
          <cell r="L15" t="str">
            <v>Giedrius</v>
          </cell>
          <cell r="N15" t="str">
            <v>Gologodjevas</v>
          </cell>
          <cell r="O15" t="str">
            <v>Panevėžys</v>
          </cell>
          <cell r="R15" t="str">
            <v>Šviesa</v>
          </cell>
          <cell r="S15" t="str">
            <v>R</v>
          </cell>
          <cell r="T15">
            <v>2.4861111111111108E-2</v>
          </cell>
          <cell r="U15" t="str">
            <v>4:58/km</v>
          </cell>
        </row>
        <row r="16">
          <cell r="E16">
            <v>14</v>
          </cell>
          <cell r="F16">
            <v>1</v>
          </cell>
          <cell r="G16">
            <v>280</v>
          </cell>
          <cell r="H16">
            <v>16</v>
          </cell>
          <cell r="I16" t="str">
            <v>M</v>
          </cell>
          <cell r="J16">
            <v>45277</v>
          </cell>
          <cell r="L16" t="str">
            <v>Ugnius</v>
          </cell>
          <cell r="N16" t="str">
            <v>Grigaitis</v>
          </cell>
          <cell r="O16" t="str">
            <v>Vilnius</v>
          </cell>
          <cell r="R16" t="str">
            <v>Vėjas</v>
          </cell>
          <cell r="S16" t="str">
            <v>B2</v>
          </cell>
          <cell r="T16">
            <v>2.5011574074074075E-2</v>
          </cell>
          <cell r="U16" t="str">
            <v>5:00/km</v>
          </cell>
        </row>
        <row r="17">
          <cell r="E17">
            <v>15</v>
          </cell>
          <cell r="F17">
            <v>5</v>
          </cell>
          <cell r="G17">
            <v>87</v>
          </cell>
          <cell r="H17">
            <v>41</v>
          </cell>
          <cell r="I17" t="str">
            <v>M</v>
          </cell>
          <cell r="J17" t="str">
            <v>35-44</v>
          </cell>
          <cell r="L17" t="str">
            <v>Mantas</v>
          </cell>
          <cell r="N17" t="str">
            <v>Tiškevičius</v>
          </cell>
          <cell r="O17" t="str">
            <v>Kaunas</v>
          </cell>
          <cell r="R17" t="str">
            <v>Parolimpietis</v>
          </cell>
          <cell r="S17" t="str">
            <v>B2</v>
          </cell>
          <cell r="T17">
            <v>2.5416666666666667E-2</v>
          </cell>
          <cell r="U17" t="str">
            <v>5:05/km</v>
          </cell>
        </row>
        <row r="18">
          <cell r="E18">
            <v>16</v>
          </cell>
          <cell r="F18">
            <v>2</v>
          </cell>
          <cell r="G18">
            <v>281</v>
          </cell>
          <cell r="H18">
            <v>16</v>
          </cell>
          <cell r="I18" t="str">
            <v>M</v>
          </cell>
          <cell r="J18">
            <v>45277</v>
          </cell>
          <cell r="L18" t="str">
            <v>Kernius</v>
          </cell>
          <cell r="N18" t="str">
            <v>Grigaitis</v>
          </cell>
          <cell r="O18" t="str">
            <v>Vilnius</v>
          </cell>
          <cell r="R18" t="str">
            <v>Vėjas</v>
          </cell>
          <cell r="S18" t="str">
            <v>B2</v>
          </cell>
          <cell r="T18">
            <v>2.5706018518518517E-2</v>
          </cell>
          <cell r="U18" t="str">
            <v>5:08/km</v>
          </cell>
        </row>
        <row r="19">
          <cell r="E19">
            <v>17</v>
          </cell>
          <cell r="F19">
            <v>3</v>
          </cell>
          <cell r="G19">
            <v>286</v>
          </cell>
          <cell r="H19">
            <v>47</v>
          </cell>
          <cell r="I19" t="str">
            <v>M</v>
          </cell>
          <cell r="J19" t="str">
            <v>45+</v>
          </cell>
          <cell r="L19" t="str">
            <v>Tomas</v>
          </cell>
          <cell r="N19" t="str">
            <v>Žilinskas</v>
          </cell>
          <cell r="O19" t="str">
            <v>Vievis</v>
          </cell>
          <cell r="R19" t="str">
            <v>Vėjas</v>
          </cell>
          <cell r="S19" t="str">
            <v>B2</v>
          </cell>
          <cell r="T19">
            <v>2.6064814814814815E-2</v>
          </cell>
          <cell r="U19" t="str">
            <v>5:13/km</v>
          </cell>
        </row>
        <row r="20">
          <cell r="E20">
            <v>18</v>
          </cell>
          <cell r="F20">
            <v>2</v>
          </cell>
          <cell r="G20">
            <v>241</v>
          </cell>
          <cell r="H20">
            <v>20</v>
          </cell>
          <cell r="I20" t="str">
            <v>M</v>
          </cell>
          <cell r="J20" t="str">
            <v>18-24</v>
          </cell>
          <cell r="L20" t="str">
            <v>Titas</v>
          </cell>
          <cell r="N20" t="str">
            <v>Kartanas</v>
          </cell>
          <cell r="O20" t="str">
            <v>Panevėžys</v>
          </cell>
          <cell r="R20" t="str">
            <v>Šviesa</v>
          </cell>
          <cell r="S20" t="str">
            <v>R</v>
          </cell>
          <cell r="T20">
            <v>2.6377314814814815E-2</v>
          </cell>
          <cell r="U20" t="str">
            <v>5:17/km</v>
          </cell>
        </row>
        <row r="21">
          <cell r="E21">
            <v>18</v>
          </cell>
          <cell r="F21">
            <v>2</v>
          </cell>
          <cell r="G21">
            <v>221</v>
          </cell>
          <cell r="H21">
            <v>19</v>
          </cell>
          <cell r="I21" t="str">
            <v>M</v>
          </cell>
          <cell r="J21" t="str">
            <v>18-24</v>
          </cell>
          <cell r="L21" t="str">
            <v>Ažuolas</v>
          </cell>
          <cell r="N21" t="str">
            <v>Adamonis</v>
          </cell>
          <cell r="O21" t="str">
            <v>Panevėžys</v>
          </cell>
          <cell r="R21" t="str">
            <v>Šviesa</v>
          </cell>
          <cell r="S21" t="str">
            <v>R</v>
          </cell>
          <cell r="T21">
            <v>2.6377314814814815E-2</v>
          </cell>
          <cell r="U21" t="str">
            <v>5:17/km</v>
          </cell>
        </row>
        <row r="22">
          <cell r="E22">
            <v>20</v>
          </cell>
          <cell r="F22">
            <v>7</v>
          </cell>
          <cell r="G22">
            <v>251</v>
          </cell>
          <cell r="H22">
            <v>30</v>
          </cell>
          <cell r="I22" t="str">
            <v>M</v>
          </cell>
          <cell r="J22" t="str">
            <v>25-34</v>
          </cell>
          <cell r="L22" t="str">
            <v>Ignas</v>
          </cell>
          <cell r="N22" t="str">
            <v>Mišeikis</v>
          </cell>
          <cell r="O22" t="str">
            <v>Panevėžys</v>
          </cell>
          <cell r="R22" t="str">
            <v>Šviesa</v>
          </cell>
          <cell r="S22" t="str">
            <v>B2</v>
          </cell>
          <cell r="T22">
            <v>2.6585648148148146E-2</v>
          </cell>
          <cell r="U22" t="str">
            <v>5:19/km</v>
          </cell>
        </row>
        <row r="23">
          <cell r="E23">
            <v>21</v>
          </cell>
          <cell r="F23">
            <v>4</v>
          </cell>
          <cell r="G23">
            <v>17</v>
          </cell>
          <cell r="H23">
            <v>21</v>
          </cell>
          <cell r="I23" t="str">
            <v>M</v>
          </cell>
          <cell r="J23" t="str">
            <v>18-24</v>
          </cell>
          <cell r="L23" t="str">
            <v>Benas</v>
          </cell>
          <cell r="N23" t="str">
            <v>Keras</v>
          </cell>
          <cell r="O23" t="str">
            <v>Klaipėda</v>
          </cell>
          <cell r="R23" t="str">
            <v>Pamarys</v>
          </cell>
          <cell r="S23" t="str">
            <v>R</v>
          </cell>
          <cell r="T23">
            <v>2.6736111111111113E-2</v>
          </cell>
          <cell r="U23" t="str">
            <v>5:21/km</v>
          </cell>
        </row>
        <row r="24">
          <cell r="E24">
            <v>22</v>
          </cell>
          <cell r="F24">
            <v>6</v>
          </cell>
          <cell r="G24">
            <v>71</v>
          </cell>
          <cell r="H24">
            <v>35</v>
          </cell>
          <cell r="I24" t="str">
            <v>M</v>
          </cell>
          <cell r="J24" t="str">
            <v>35-44</v>
          </cell>
          <cell r="L24" t="str">
            <v>Deividas</v>
          </cell>
          <cell r="N24" t="str">
            <v>Kirsanovas</v>
          </cell>
          <cell r="O24" t="str">
            <v>Kaunas</v>
          </cell>
          <cell r="R24" t="str">
            <v>Parolimpietis</v>
          </cell>
          <cell r="S24" t="str">
            <v>B2</v>
          </cell>
          <cell r="T24">
            <v>2.6921296296296294E-2</v>
          </cell>
          <cell r="U24" t="str">
            <v>5:23/km</v>
          </cell>
        </row>
        <row r="25">
          <cell r="E25">
            <v>23</v>
          </cell>
          <cell r="F25">
            <v>7</v>
          </cell>
          <cell r="G25">
            <v>77</v>
          </cell>
          <cell r="H25">
            <v>44</v>
          </cell>
          <cell r="I25" t="str">
            <v>M</v>
          </cell>
          <cell r="J25" t="str">
            <v>35-44</v>
          </cell>
          <cell r="L25" t="str">
            <v>Aivaras</v>
          </cell>
          <cell r="N25" t="str">
            <v>Miliauskas</v>
          </cell>
          <cell r="O25" t="str">
            <v>Kaunas</v>
          </cell>
          <cell r="R25" t="str">
            <v>Parolimpietis</v>
          </cell>
          <cell r="S25" t="str">
            <v>B2</v>
          </cell>
          <cell r="T25">
            <v>2.704861111111111E-2</v>
          </cell>
          <cell r="U25" t="str">
            <v>5:25/km</v>
          </cell>
        </row>
        <row r="26">
          <cell r="E26">
            <v>24</v>
          </cell>
          <cell r="F26">
            <v>8</v>
          </cell>
          <cell r="G26">
            <v>162</v>
          </cell>
          <cell r="H26">
            <v>43</v>
          </cell>
          <cell r="I26" t="str">
            <v>M</v>
          </cell>
          <cell r="J26" t="str">
            <v>35-44</v>
          </cell>
          <cell r="L26" t="str">
            <v>Vytautas</v>
          </cell>
          <cell r="N26" t="str">
            <v>Černiauskas</v>
          </cell>
          <cell r="O26" t="str">
            <v>Vilnius</v>
          </cell>
          <cell r="R26" t="str">
            <v>Šaltinis</v>
          </cell>
          <cell r="S26" t="str">
            <v>R</v>
          </cell>
          <cell r="T26">
            <v>2.7129629629629632E-2</v>
          </cell>
          <cell r="U26" t="str">
            <v>5:26/km</v>
          </cell>
        </row>
        <row r="27">
          <cell r="E27">
            <v>24</v>
          </cell>
          <cell r="F27">
            <v>8</v>
          </cell>
          <cell r="G27">
            <v>75</v>
          </cell>
          <cell r="H27">
            <v>25</v>
          </cell>
          <cell r="I27" t="str">
            <v>M</v>
          </cell>
          <cell r="J27" t="str">
            <v>25-34</v>
          </cell>
          <cell r="L27" t="str">
            <v>Žygimantas</v>
          </cell>
          <cell r="N27" t="str">
            <v>Matusevičius</v>
          </cell>
          <cell r="O27" t="str">
            <v>Kaunas</v>
          </cell>
          <cell r="R27" t="str">
            <v>Parolimpietis</v>
          </cell>
          <cell r="S27" t="str">
            <v>B2</v>
          </cell>
          <cell r="T27">
            <v>2.7129629629629632E-2</v>
          </cell>
          <cell r="U27" t="str">
            <v>5:26/km</v>
          </cell>
        </row>
        <row r="28">
          <cell r="E28">
            <v>2</v>
          </cell>
          <cell r="F28">
            <v>1</v>
          </cell>
          <cell r="G28">
            <v>22</v>
          </cell>
          <cell r="H28">
            <v>40</v>
          </cell>
          <cell r="I28" t="str">
            <v>F</v>
          </cell>
          <cell r="J28" t="str">
            <v>35-44</v>
          </cell>
          <cell r="L28" t="str">
            <v>Inga</v>
          </cell>
          <cell r="N28" t="str">
            <v>Savickienė</v>
          </cell>
          <cell r="O28" t="str">
            <v>Klaipėda</v>
          </cell>
          <cell r="R28" t="str">
            <v>Pamarys</v>
          </cell>
          <cell r="S28" t="str">
            <v>B2</v>
          </cell>
          <cell r="T28">
            <v>2.7789351851851853E-2</v>
          </cell>
          <cell r="U28" t="str">
            <v>5:34/km</v>
          </cell>
        </row>
        <row r="29">
          <cell r="E29">
            <v>3</v>
          </cell>
          <cell r="F29">
            <v>2</v>
          </cell>
          <cell r="G29">
            <v>126</v>
          </cell>
          <cell r="H29">
            <v>42</v>
          </cell>
          <cell r="I29" t="str">
            <v>F</v>
          </cell>
          <cell r="J29" t="str">
            <v>35-44</v>
          </cell>
          <cell r="L29" t="str">
            <v>Vitalija</v>
          </cell>
          <cell r="N29" t="str">
            <v>Vaičaitienė</v>
          </cell>
          <cell r="O29" t="str">
            <v>Šiauliai</v>
          </cell>
          <cell r="R29" t="str">
            <v>Perkūnas</v>
          </cell>
          <cell r="S29" t="str">
            <v>B3</v>
          </cell>
          <cell r="T29">
            <v>2.8877314814814817E-2</v>
          </cell>
          <cell r="U29" t="str">
            <v>5:47/km</v>
          </cell>
        </row>
        <row r="30">
          <cell r="E30">
            <v>26</v>
          </cell>
          <cell r="F30">
            <v>5</v>
          </cell>
          <cell r="G30">
            <v>207</v>
          </cell>
          <cell r="H30">
            <v>18</v>
          </cell>
          <cell r="I30" t="str">
            <v>M</v>
          </cell>
          <cell r="J30" t="str">
            <v>18-24</v>
          </cell>
          <cell r="L30" t="str">
            <v>Danielius</v>
          </cell>
          <cell r="N30" t="str">
            <v>Mikalauskas</v>
          </cell>
          <cell r="O30" t="str">
            <v>Kaunas</v>
          </cell>
          <cell r="R30" t="str">
            <v>Parolimietis</v>
          </cell>
          <cell r="S30" t="str">
            <v>B1</v>
          </cell>
          <cell r="T30">
            <v>2.9097222222222222E-2</v>
          </cell>
          <cell r="U30" t="str">
            <v>5:49/km</v>
          </cell>
        </row>
        <row r="31">
          <cell r="E31">
            <v>4</v>
          </cell>
          <cell r="F31">
            <v>1</v>
          </cell>
          <cell r="G31">
            <v>130</v>
          </cell>
          <cell r="H31">
            <v>20</v>
          </cell>
          <cell r="I31" t="str">
            <v>F</v>
          </cell>
          <cell r="J31" t="str">
            <v>18-24</v>
          </cell>
          <cell r="L31" t="str">
            <v>Karolina</v>
          </cell>
          <cell r="N31" t="str">
            <v>Voiciukaitė</v>
          </cell>
          <cell r="O31" t="str">
            <v>Vilnius</v>
          </cell>
          <cell r="R31" t="str">
            <v>Šaltinis</v>
          </cell>
          <cell r="S31" t="str">
            <v>B2</v>
          </cell>
          <cell r="T31">
            <v>2.9872685185185183E-2</v>
          </cell>
          <cell r="U31" t="str">
            <v>5:59/km</v>
          </cell>
        </row>
        <row r="32">
          <cell r="E32">
            <v>27</v>
          </cell>
          <cell r="F32">
            <v>9</v>
          </cell>
          <cell r="G32">
            <v>83</v>
          </cell>
          <cell r="H32">
            <v>27</v>
          </cell>
          <cell r="I32" t="str">
            <v>M</v>
          </cell>
          <cell r="J32" t="str">
            <v>25-34</v>
          </cell>
          <cell r="L32" t="str">
            <v>Marius</v>
          </cell>
          <cell r="N32" t="str">
            <v>Skripkaitis</v>
          </cell>
          <cell r="O32" t="str">
            <v>Kaunas</v>
          </cell>
          <cell r="R32" t="str">
            <v>Parolimpietis</v>
          </cell>
          <cell r="S32" t="str">
            <v>B2</v>
          </cell>
          <cell r="T32">
            <v>2.9953703703703705E-2</v>
          </cell>
          <cell r="U32" t="str">
            <v>5:59/km</v>
          </cell>
        </row>
        <row r="33">
          <cell r="E33">
            <v>5</v>
          </cell>
          <cell r="F33">
            <v>2</v>
          </cell>
          <cell r="G33">
            <v>198</v>
          </cell>
          <cell r="H33">
            <v>33</v>
          </cell>
          <cell r="I33" t="str">
            <v>F</v>
          </cell>
          <cell r="J33" t="str">
            <v>25-34</v>
          </cell>
          <cell r="L33" t="str">
            <v>Ingrida</v>
          </cell>
          <cell r="N33" t="str">
            <v>Kavaliauskaitė</v>
          </cell>
          <cell r="O33" t="str">
            <v>Kaunas</v>
          </cell>
          <cell r="R33" t="str">
            <v>Parolimpietis</v>
          </cell>
          <cell r="S33" t="str">
            <v>R</v>
          </cell>
          <cell r="T33">
            <v>3.0613425925925929E-2</v>
          </cell>
          <cell r="U33" t="str">
            <v>6:07/km</v>
          </cell>
        </row>
        <row r="34">
          <cell r="E34">
            <v>28</v>
          </cell>
          <cell r="F34">
            <v>9</v>
          </cell>
          <cell r="G34">
            <v>247</v>
          </cell>
          <cell r="H34">
            <v>39</v>
          </cell>
          <cell r="I34" t="str">
            <v>M</v>
          </cell>
          <cell r="J34" t="str">
            <v>35-44</v>
          </cell>
          <cell r="L34" t="str">
            <v>Dainius</v>
          </cell>
          <cell r="N34" t="str">
            <v>Masenas</v>
          </cell>
          <cell r="O34" t="str">
            <v>Panevėžys</v>
          </cell>
          <cell r="R34" t="str">
            <v>Šviesa</v>
          </cell>
          <cell r="S34" t="str">
            <v>B2</v>
          </cell>
          <cell r="T34">
            <v>3.0844907407407404E-2</v>
          </cell>
          <cell r="U34" t="str">
            <v>6:10/km</v>
          </cell>
        </row>
        <row r="35">
          <cell r="E35">
            <v>29</v>
          </cell>
          <cell r="F35">
            <v>4</v>
          </cell>
          <cell r="G35">
            <v>167</v>
          </cell>
          <cell r="H35">
            <v>45</v>
          </cell>
          <cell r="I35" t="str">
            <v>M</v>
          </cell>
          <cell r="J35" t="str">
            <v>45+</v>
          </cell>
          <cell r="L35" t="str">
            <v>Virginijus</v>
          </cell>
          <cell r="N35" t="str">
            <v>Vaičiūnas</v>
          </cell>
          <cell r="O35" t="str">
            <v>Vilnius</v>
          </cell>
          <cell r="R35" t="str">
            <v>Šaltinis</v>
          </cell>
          <cell r="S35" t="str">
            <v>R</v>
          </cell>
          <cell r="T35">
            <v>3.1782407407407405E-2</v>
          </cell>
          <cell r="U35" t="str">
            <v>6:21/km</v>
          </cell>
        </row>
        <row r="36">
          <cell r="E36">
            <v>30</v>
          </cell>
          <cell r="F36">
            <v>10</v>
          </cell>
          <cell r="G36">
            <v>222</v>
          </cell>
          <cell r="H36">
            <v>38</v>
          </cell>
          <cell r="I36" t="str">
            <v>M</v>
          </cell>
          <cell r="J36" t="str">
            <v>35-44</v>
          </cell>
          <cell r="L36" t="str">
            <v>Andrius</v>
          </cell>
          <cell r="N36" t="str">
            <v>Aleknavičius</v>
          </cell>
          <cell r="O36" t="str">
            <v>Panevėžys</v>
          </cell>
          <cell r="R36" t="str">
            <v>Šviesa</v>
          </cell>
          <cell r="S36" t="str">
            <v>R</v>
          </cell>
          <cell r="T36">
            <v>3.2025462962962964E-2</v>
          </cell>
          <cell r="U36" t="str">
            <v>6:24/km</v>
          </cell>
        </row>
        <row r="37">
          <cell r="E37">
            <v>31</v>
          </cell>
          <cell r="F37">
            <v>3</v>
          </cell>
          <cell r="G37">
            <v>279</v>
          </cell>
          <cell r="H37">
            <v>16</v>
          </cell>
          <cell r="I37" t="str">
            <v>M</v>
          </cell>
          <cell r="J37">
            <v>45277</v>
          </cell>
          <cell r="L37" t="str">
            <v>Ivan</v>
          </cell>
          <cell r="N37" t="str">
            <v>Bolšakov</v>
          </cell>
          <cell r="O37" t="str">
            <v>Vilnius</v>
          </cell>
          <cell r="R37" t="str">
            <v>Vėjas</v>
          </cell>
          <cell r="S37" t="str">
            <v>B2</v>
          </cell>
          <cell r="T37">
            <v>3.2870370370370376E-2</v>
          </cell>
          <cell r="U37" t="str">
            <v>6:34/km</v>
          </cell>
        </row>
        <row r="38">
          <cell r="E38">
            <v>32</v>
          </cell>
          <cell r="F38">
            <v>4</v>
          </cell>
          <cell r="G38">
            <v>284</v>
          </cell>
          <cell r="H38">
            <v>15</v>
          </cell>
          <cell r="I38" t="str">
            <v>M</v>
          </cell>
          <cell r="J38">
            <v>45277</v>
          </cell>
          <cell r="L38" t="str">
            <v>Edvardas</v>
          </cell>
          <cell r="N38" t="str">
            <v>Medveckis</v>
          </cell>
          <cell r="O38" t="str">
            <v>Vilnius</v>
          </cell>
          <cell r="R38" t="str">
            <v>Vėjas</v>
          </cell>
          <cell r="S38" t="str">
            <v>B2</v>
          </cell>
          <cell r="T38">
            <v>3.2951388888888891E-2</v>
          </cell>
          <cell r="U38" t="str">
            <v>6:36/km</v>
          </cell>
        </row>
        <row r="39">
          <cell r="E39">
            <v>33</v>
          </cell>
          <cell r="F39">
            <v>10</v>
          </cell>
          <cell r="G39">
            <v>285</v>
          </cell>
          <cell r="H39">
            <v>27</v>
          </cell>
          <cell r="I39" t="str">
            <v>M</v>
          </cell>
          <cell r="J39" t="str">
            <v>25-34</v>
          </cell>
          <cell r="L39" t="str">
            <v>Mantas</v>
          </cell>
          <cell r="N39" t="str">
            <v>Našlenis</v>
          </cell>
          <cell r="O39" t="str">
            <v>Vievis</v>
          </cell>
          <cell r="R39" t="str">
            <v>Vėjas</v>
          </cell>
          <cell r="S39" t="str">
            <v>B2</v>
          </cell>
          <cell r="T39">
            <v>3.3472222222222223E-2</v>
          </cell>
          <cell r="U39" t="str">
            <v>6:42/km</v>
          </cell>
        </row>
        <row r="40">
          <cell r="E40">
            <v>6</v>
          </cell>
          <cell r="F40">
            <v>2</v>
          </cell>
          <cell r="G40">
            <v>263</v>
          </cell>
          <cell r="H40">
            <v>23</v>
          </cell>
          <cell r="I40" t="str">
            <v>F</v>
          </cell>
          <cell r="J40" t="str">
            <v>18-24</v>
          </cell>
          <cell r="L40" t="str">
            <v>Kilminta</v>
          </cell>
          <cell r="N40" t="str">
            <v>Timofejevaitė</v>
          </cell>
          <cell r="O40" t="str">
            <v>Panevėžys</v>
          </cell>
          <cell r="R40" t="str">
            <v>Šviesa</v>
          </cell>
          <cell r="S40" t="str">
            <v>B2</v>
          </cell>
          <cell r="T40">
            <v>3.366898148148148E-2</v>
          </cell>
          <cell r="U40" t="str">
            <v>6:44/km</v>
          </cell>
        </row>
        <row r="41">
          <cell r="E41">
            <v>7</v>
          </cell>
          <cell r="F41">
            <v>3</v>
          </cell>
          <cell r="G41">
            <v>74</v>
          </cell>
          <cell r="H41">
            <v>36</v>
          </cell>
          <cell r="I41" t="str">
            <v>F</v>
          </cell>
          <cell r="J41" t="str">
            <v>35-44</v>
          </cell>
          <cell r="L41" t="str">
            <v>Ligita</v>
          </cell>
          <cell r="N41" t="str">
            <v>Ledžienė</v>
          </cell>
          <cell r="O41" t="str">
            <v>Kaunas</v>
          </cell>
          <cell r="R41" t="str">
            <v>Parolimpietis</v>
          </cell>
          <cell r="S41" t="str">
            <v>B2</v>
          </cell>
          <cell r="T41">
            <v>3.4490740740740738E-2</v>
          </cell>
          <cell r="U41" t="str">
            <v>6:54/km</v>
          </cell>
        </row>
        <row r="42">
          <cell r="E42">
            <v>34</v>
          </cell>
          <cell r="F42">
            <v>11</v>
          </cell>
          <cell r="G42">
            <v>29</v>
          </cell>
          <cell r="H42">
            <v>36</v>
          </cell>
          <cell r="I42" t="str">
            <v>M</v>
          </cell>
          <cell r="J42" t="str">
            <v>35-44</v>
          </cell>
          <cell r="L42" t="str">
            <v>Valdas</v>
          </cell>
          <cell r="N42" t="str">
            <v>Matikonis</v>
          </cell>
          <cell r="O42" t="str">
            <v>Klaipėda</v>
          </cell>
          <cell r="R42" t="str">
            <v>Pamarys</v>
          </cell>
          <cell r="S42" t="str">
            <v>B2</v>
          </cell>
          <cell r="T42">
            <v>3.5451388888888886E-2</v>
          </cell>
          <cell r="U42" t="str">
            <v>7:06/km</v>
          </cell>
        </row>
        <row r="43">
          <cell r="E43">
            <v>8</v>
          </cell>
          <cell r="F43">
            <v>3</v>
          </cell>
          <cell r="G43">
            <v>276</v>
          </cell>
          <cell r="H43">
            <v>21</v>
          </cell>
          <cell r="I43" t="str">
            <v>F</v>
          </cell>
          <cell r="J43" t="str">
            <v>18-24</v>
          </cell>
          <cell r="L43" t="str">
            <v>Monika</v>
          </cell>
          <cell r="N43" t="str">
            <v>Aželionytė</v>
          </cell>
          <cell r="O43" t="str">
            <v>Vilnius</v>
          </cell>
          <cell r="R43" t="str">
            <v>Vėjas</v>
          </cell>
          <cell r="S43" t="str">
            <v>B2</v>
          </cell>
          <cell r="T43">
            <v>3.5902777777777777E-2</v>
          </cell>
          <cell r="U43" t="str">
            <v>7:11/km</v>
          </cell>
        </row>
        <row r="44">
          <cell r="E44">
            <v>9</v>
          </cell>
          <cell r="F44">
            <v>1</v>
          </cell>
          <cell r="G44">
            <v>135</v>
          </cell>
          <cell r="H44">
            <v>53</v>
          </cell>
          <cell r="I44" t="str">
            <v>F</v>
          </cell>
          <cell r="J44" t="str">
            <v>45+</v>
          </cell>
          <cell r="L44" t="str">
            <v>Ulf</v>
          </cell>
          <cell r="N44" t="str">
            <v>Lechtenbrink</v>
          </cell>
          <cell r="O44" t="str">
            <v>Vilnius</v>
          </cell>
          <cell r="R44" t="str">
            <v>Šaltinis</v>
          </cell>
          <cell r="S44" t="str">
            <v>R</v>
          </cell>
          <cell r="T44">
            <v>3.6064814814814813E-2</v>
          </cell>
          <cell r="U44" t="str">
            <v>7:13/km</v>
          </cell>
        </row>
        <row r="45">
          <cell r="E45">
            <v>10</v>
          </cell>
          <cell r="F45">
            <v>4</v>
          </cell>
          <cell r="G45">
            <v>28</v>
          </cell>
          <cell r="H45">
            <v>42</v>
          </cell>
          <cell r="I45" t="str">
            <v>F</v>
          </cell>
          <cell r="J45" t="str">
            <v>35-44</v>
          </cell>
          <cell r="L45" t="str">
            <v>Sigita</v>
          </cell>
          <cell r="N45" t="str">
            <v>Balčiūneinė</v>
          </cell>
          <cell r="O45" t="str">
            <v>Klaipėda</v>
          </cell>
          <cell r="R45" t="str">
            <v>Pamarys</v>
          </cell>
          <cell r="S45" t="str">
            <v>B2</v>
          </cell>
          <cell r="T45">
            <v>3.664351851851852E-2</v>
          </cell>
          <cell r="U45" t="str">
            <v>7:20/km</v>
          </cell>
        </row>
        <row r="46">
          <cell r="E46">
            <v>11</v>
          </cell>
          <cell r="F46">
            <v>5</v>
          </cell>
          <cell r="G46">
            <v>123</v>
          </cell>
          <cell r="H46">
            <v>41</v>
          </cell>
          <cell r="I46" t="str">
            <v>F</v>
          </cell>
          <cell r="J46" t="str">
            <v>35-44</v>
          </cell>
          <cell r="L46" t="str">
            <v>Živilė</v>
          </cell>
          <cell r="N46" t="str">
            <v>Karoblienė</v>
          </cell>
          <cell r="O46" t="str">
            <v>Šiauliai</v>
          </cell>
          <cell r="R46" t="str">
            <v>Perkūnas</v>
          </cell>
          <cell r="S46" t="str">
            <v>B3</v>
          </cell>
          <cell r="T46">
            <v>3.7314814814814815E-2</v>
          </cell>
          <cell r="U46" t="str">
            <v>7:28/km</v>
          </cell>
        </row>
        <row r="47">
          <cell r="E47">
            <v>12</v>
          </cell>
          <cell r="F47">
            <v>6</v>
          </cell>
          <cell r="G47">
            <v>134</v>
          </cell>
          <cell r="H47">
            <v>38</v>
          </cell>
          <cell r="I47" t="str">
            <v>F</v>
          </cell>
          <cell r="J47" t="str">
            <v>35-44</v>
          </cell>
          <cell r="L47" t="str">
            <v>Galina</v>
          </cell>
          <cell r="N47" t="str">
            <v>Markman</v>
          </cell>
          <cell r="O47" t="str">
            <v>Vilnius</v>
          </cell>
          <cell r="R47" t="str">
            <v>Šaltinis</v>
          </cell>
          <cell r="S47" t="str">
            <v>B2</v>
          </cell>
          <cell r="T47">
            <v>3.7511574074074072E-2</v>
          </cell>
          <cell r="U47" t="str">
            <v>7:30/km</v>
          </cell>
        </row>
        <row r="48">
          <cell r="E48">
            <v>13</v>
          </cell>
          <cell r="F48">
            <v>4</v>
          </cell>
          <cell r="G48">
            <v>264</v>
          </cell>
          <cell r="H48">
            <v>18</v>
          </cell>
          <cell r="I48" t="str">
            <v>F</v>
          </cell>
          <cell r="J48" t="str">
            <v>18-24</v>
          </cell>
          <cell r="L48" t="str">
            <v>Justė</v>
          </cell>
          <cell r="N48" t="str">
            <v>Urbonavičiūtė</v>
          </cell>
          <cell r="O48" t="str">
            <v>Panevėžys</v>
          </cell>
          <cell r="R48" t="str">
            <v>Šviesa</v>
          </cell>
          <cell r="S48" t="str">
            <v>B2</v>
          </cell>
          <cell r="T48">
            <v>3.7534722222222219E-2</v>
          </cell>
          <cell r="U48" t="str">
            <v>7:31/km</v>
          </cell>
        </row>
        <row r="49">
          <cell r="E49">
            <v>14</v>
          </cell>
          <cell r="F49">
            <v>1</v>
          </cell>
          <cell r="G49">
            <v>225</v>
          </cell>
          <cell r="H49">
            <v>14</v>
          </cell>
          <cell r="I49" t="str">
            <v>F</v>
          </cell>
          <cell r="J49">
            <v>45277</v>
          </cell>
          <cell r="L49" t="str">
            <v>Goda</v>
          </cell>
          <cell r="N49" t="str">
            <v>Aleknavičiūtė</v>
          </cell>
          <cell r="O49" t="str">
            <v>Panevėžys</v>
          </cell>
          <cell r="R49" t="str">
            <v>Šviesa</v>
          </cell>
          <cell r="S49" t="str">
            <v>B2</v>
          </cell>
          <cell r="T49">
            <v>3.7962962962962962E-2</v>
          </cell>
          <cell r="U49" t="str">
            <v>7:36/km</v>
          </cell>
        </row>
        <row r="50">
          <cell r="E50">
            <v>15</v>
          </cell>
          <cell r="F50">
            <v>5</v>
          </cell>
          <cell r="G50">
            <v>224</v>
          </cell>
          <cell r="H50">
            <v>18</v>
          </cell>
          <cell r="I50" t="str">
            <v>F</v>
          </cell>
          <cell r="J50" t="str">
            <v>18-24</v>
          </cell>
          <cell r="L50" t="str">
            <v>Dileta</v>
          </cell>
          <cell r="N50" t="str">
            <v>Aleknavičiūtė</v>
          </cell>
          <cell r="O50" t="str">
            <v>Panevėžys</v>
          </cell>
          <cell r="R50" t="str">
            <v>Šviesa</v>
          </cell>
          <cell r="S50" t="str">
            <v>B2</v>
          </cell>
          <cell r="T50">
            <v>3.8321759259259257E-2</v>
          </cell>
          <cell r="U50" t="str">
            <v>7:40/km</v>
          </cell>
        </row>
        <row r="51">
          <cell r="E51">
            <v>35</v>
          </cell>
          <cell r="F51">
            <v>5</v>
          </cell>
          <cell r="G51">
            <v>25</v>
          </cell>
          <cell r="H51">
            <v>46</v>
          </cell>
          <cell r="I51" t="str">
            <v>M</v>
          </cell>
          <cell r="J51" t="str">
            <v>45+</v>
          </cell>
          <cell r="L51" t="str">
            <v>Mindaugas</v>
          </cell>
          <cell r="N51" t="str">
            <v>Triušys</v>
          </cell>
          <cell r="O51" t="str">
            <v>Klaipėda</v>
          </cell>
          <cell r="R51" t="str">
            <v>Pamarys</v>
          </cell>
          <cell r="S51" t="str">
            <v>B2</v>
          </cell>
          <cell r="T51">
            <v>3.8599537037037036E-2</v>
          </cell>
          <cell r="U51" t="str">
            <v>7:43/km</v>
          </cell>
        </row>
        <row r="52">
          <cell r="E52">
            <v>16</v>
          </cell>
          <cell r="F52">
            <v>2</v>
          </cell>
          <cell r="G52">
            <v>19</v>
          </cell>
          <cell r="H52">
            <v>14</v>
          </cell>
          <cell r="I52" t="str">
            <v>F</v>
          </cell>
          <cell r="J52">
            <v>45277</v>
          </cell>
          <cell r="L52" t="str">
            <v>Elvina</v>
          </cell>
          <cell r="N52" t="str">
            <v>Žilytė</v>
          </cell>
          <cell r="O52" t="str">
            <v>Klaipėda</v>
          </cell>
          <cell r="R52" t="str">
            <v>Pamarys</v>
          </cell>
          <cell r="S52" t="str">
            <v>R</v>
          </cell>
          <cell r="T52">
            <v>3.9479166666666669E-2</v>
          </cell>
          <cell r="U52" t="str">
            <v>7:54/km</v>
          </cell>
        </row>
        <row r="53">
          <cell r="E53">
            <v>17</v>
          </cell>
          <cell r="F53">
            <v>7</v>
          </cell>
          <cell r="G53">
            <v>223</v>
          </cell>
          <cell r="H53">
            <v>38</v>
          </cell>
          <cell r="I53" t="str">
            <v>F</v>
          </cell>
          <cell r="J53" t="str">
            <v>35-44</v>
          </cell>
          <cell r="L53" t="str">
            <v>Irma</v>
          </cell>
          <cell r="N53" t="str">
            <v>Aleknavičienė</v>
          </cell>
          <cell r="O53" t="str">
            <v>Panevėžys</v>
          </cell>
          <cell r="R53" t="str">
            <v>Šviesa</v>
          </cell>
          <cell r="S53" t="str">
            <v>R</v>
          </cell>
          <cell r="T53">
            <v>3.9699074074074074E-2</v>
          </cell>
          <cell r="U53" t="str">
            <v>7:56/km</v>
          </cell>
        </row>
        <row r="54">
          <cell r="E54">
            <v>36</v>
          </cell>
          <cell r="F54">
            <v>6</v>
          </cell>
          <cell r="G54">
            <v>124</v>
          </cell>
          <cell r="H54">
            <v>20</v>
          </cell>
          <cell r="I54" t="str">
            <v>M</v>
          </cell>
          <cell r="J54" t="str">
            <v>18-24</v>
          </cell>
          <cell r="L54" t="str">
            <v>Gediminas</v>
          </cell>
          <cell r="N54" t="str">
            <v>Karoblis</v>
          </cell>
          <cell r="O54" t="str">
            <v>Šiauliai</v>
          </cell>
          <cell r="R54" t="str">
            <v>Perkūnas</v>
          </cell>
          <cell r="S54" t="str">
            <v>B3</v>
          </cell>
          <cell r="T54">
            <v>3.9722222222222221E-2</v>
          </cell>
          <cell r="U54" t="str">
            <v>7:57/km</v>
          </cell>
        </row>
        <row r="55">
          <cell r="E55">
            <v>37</v>
          </cell>
          <cell r="F55">
            <v>7</v>
          </cell>
          <cell r="G55">
            <v>283</v>
          </cell>
          <cell r="H55">
            <v>23</v>
          </cell>
          <cell r="I55" t="str">
            <v>M</v>
          </cell>
          <cell r="J55" t="str">
            <v>18-24</v>
          </cell>
          <cell r="L55" t="str">
            <v>Ernestas</v>
          </cell>
          <cell r="N55" t="str">
            <v>Kačiulis</v>
          </cell>
          <cell r="O55" t="str">
            <v>Vilnius</v>
          </cell>
          <cell r="R55" t="str">
            <v>Vėjas</v>
          </cell>
          <cell r="S55" t="str">
            <v>B2</v>
          </cell>
          <cell r="T55">
            <v>4.0173611111111111E-2</v>
          </cell>
          <cell r="U55" t="str">
            <v>8:02/km</v>
          </cell>
        </row>
        <row r="56">
          <cell r="E56">
            <v>18</v>
          </cell>
          <cell r="F56">
            <v>2</v>
          </cell>
          <cell r="G56">
            <v>24</v>
          </cell>
          <cell r="H56">
            <v>48</v>
          </cell>
          <cell r="I56" t="str">
            <v>F</v>
          </cell>
          <cell r="J56" t="str">
            <v>45+</v>
          </cell>
          <cell r="L56" t="str">
            <v>Lijana</v>
          </cell>
          <cell r="N56" t="str">
            <v>Širvinskaitė</v>
          </cell>
          <cell r="O56" t="str">
            <v>Klaipėda</v>
          </cell>
          <cell r="R56" t="str">
            <v>Pamarys</v>
          </cell>
          <cell r="S56" t="str">
            <v>B2</v>
          </cell>
          <cell r="T56">
            <v>4.0868055555555553E-2</v>
          </cell>
          <cell r="U56" t="str">
            <v>8:11/km</v>
          </cell>
        </row>
        <row r="57">
          <cell r="E57">
            <v>38</v>
          </cell>
          <cell r="F57">
            <v>11</v>
          </cell>
          <cell r="G57">
            <v>66</v>
          </cell>
          <cell r="H57">
            <v>34</v>
          </cell>
          <cell r="I57" t="str">
            <v>M</v>
          </cell>
          <cell r="J57" t="str">
            <v>25-34</v>
          </cell>
          <cell r="L57" t="str">
            <v>Mantas</v>
          </cell>
          <cell r="N57" t="str">
            <v>Bakaitis</v>
          </cell>
          <cell r="O57" t="str">
            <v>Kaunas</v>
          </cell>
          <cell r="R57" t="str">
            <v>Parolimpietis</v>
          </cell>
          <cell r="S57" t="str">
            <v>B2</v>
          </cell>
          <cell r="T57">
            <v>4.2488425925925923E-2</v>
          </cell>
          <cell r="U57" t="str">
            <v>8:30/km</v>
          </cell>
        </row>
        <row r="58">
          <cell r="E58">
            <v>39</v>
          </cell>
          <cell r="F58">
            <v>6</v>
          </cell>
          <cell r="G58">
            <v>203</v>
          </cell>
          <cell r="H58">
            <v>48</v>
          </cell>
          <cell r="I58" t="str">
            <v>M</v>
          </cell>
          <cell r="J58" t="str">
            <v>45+</v>
          </cell>
          <cell r="L58" t="str">
            <v>Jonas</v>
          </cell>
          <cell r="N58" t="str">
            <v>Kišonas</v>
          </cell>
          <cell r="O58" t="str">
            <v>Kaunas</v>
          </cell>
          <cell r="R58" t="str">
            <v>Sveikata</v>
          </cell>
          <cell r="S58" t="str">
            <v>B2</v>
          </cell>
          <cell r="T58">
            <v>4.2870370370370371E-2</v>
          </cell>
          <cell r="U58" t="str">
            <v>8:35/km</v>
          </cell>
        </row>
        <row r="59">
          <cell r="E59">
            <v>40</v>
          </cell>
          <cell r="F59">
            <v>7</v>
          </cell>
          <cell r="G59">
            <v>165</v>
          </cell>
          <cell r="H59">
            <v>47</v>
          </cell>
          <cell r="I59" t="str">
            <v>M</v>
          </cell>
          <cell r="J59" t="str">
            <v>45+</v>
          </cell>
          <cell r="L59" t="str">
            <v>Kornelijus</v>
          </cell>
          <cell r="N59" t="str">
            <v>Šleževičius</v>
          </cell>
          <cell r="O59" t="str">
            <v>Vilnius</v>
          </cell>
          <cell r="R59" t="str">
            <v>Šaltinis</v>
          </cell>
          <cell r="S59" t="str">
            <v>R</v>
          </cell>
          <cell r="T59">
            <v>4.3148148148148151E-2</v>
          </cell>
          <cell r="U59" t="str">
            <v>8:38/km</v>
          </cell>
        </row>
        <row r="60">
          <cell r="E60">
            <v>19</v>
          </cell>
          <cell r="F60">
            <v>3</v>
          </cell>
          <cell r="G60">
            <v>163</v>
          </cell>
          <cell r="H60">
            <v>45</v>
          </cell>
          <cell r="I60" t="str">
            <v>F</v>
          </cell>
          <cell r="J60" t="str">
            <v>45+</v>
          </cell>
          <cell r="L60" t="str">
            <v>Ana</v>
          </cell>
          <cell r="N60" t="str">
            <v>Šleževičė</v>
          </cell>
          <cell r="O60" t="str">
            <v>Vilnius</v>
          </cell>
          <cell r="R60" t="str">
            <v>Šaltinis</v>
          </cell>
          <cell r="S60" t="str">
            <v>R</v>
          </cell>
          <cell r="T60">
            <v>4.3148148148148151E-2</v>
          </cell>
          <cell r="U60" t="str">
            <v>8:38/km</v>
          </cell>
        </row>
        <row r="61">
          <cell r="E61">
            <v>41</v>
          </cell>
          <cell r="F61">
            <v>12</v>
          </cell>
          <cell r="G61">
            <v>121</v>
          </cell>
          <cell r="H61">
            <v>30</v>
          </cell>
          <cell r="I61" t="str">
            <v>M</v>
          </cell>
          <cell r="J61" t="str">
            <v>25-34</v>
          </cell>
          <cell r="L61" t="str">
            <v>Aurimas</v>
          </cell>
          <cell r="N61" t="str">
            <v>Danielius</v>
          </cell>
          <cell r="O61" t="str">
            <v>Šiauliai</v>
          </cell>
          <cell r="R61" t="str">
            <v>Perkūnas</v>
          </cell>
          <cell r="S61" t="str">
            <v>B2</v>
          </cell>
          <cell r="T61">
            <v>4.3171296296296298E-2</v>
          </cell>
          <cell r="U61" t="str">
            <v>8:38/km</v>
          </cell>
        </row>
        <row r="62">
          <cell r="E62">
            <v>20</v>
          </cell>
          <cell r="F62">
            <v>6</v>
          </cell>
          <cell r="G62">
            <v>79</v>
          </cell>
          <cell r="H62">
            <v>21</v>
          </cell>
          <cell r="I62" t="str">
            <v>F</v>
          </cell>
          <cell r="J62" t="str">
            <v>18-24</v>
          </cell>
          <cell r="L62" t="str">
            <v>Miglė</v>
          </cell>
          <cell r="N62" t="str">
            <v>Mikitinaitė</v>
          </cell>
          <cell r="O62" t="str">
            <v>Kaunas</v>
          </cell>
          <cell r="R62" t="str">
            <v>Parolimpietis</v>
          </cell>
          <cell r="S62" t="str">
            <v>B2</v>
          </cell>
          <cell r="T62">
            <v>4.3182870370370365E-2</v>
          </cell>
          <cell r="U62" t="str">
            <v>8:38/km</v>
          </cell>
        </row>
        <row r="63">
          <cell r="E63">
            <v>42</v>
          </cell>
          <cell r="F63">
            <v>8</v>
          </cell>
          <cell r="G63">
            <v>26</v>
          </cell>
          <cell r="H63">
            <v>46</v>
          </cell>
          <cell r="I63" t="str">
            <v>M</v>
          </cell>
          <cell r="J63" t="str">
            <v>45+</v>
          </cell>
          <cell r="L63" t="str">
            <v>Mindaugas</v>
          </cell>
          <cell r="N63" t="str">
            <v>Vadeika</v>
          </cell>
          <cell r="O63" t="str">
            <v>Klaipėda</v>
          </cell>
          <cell r="R63" t="str">
            <v>Pamarys</v>
          </cell>
          <cell r="S63" t="str">
            <v>B2</v>
          </cell>
          <cell r="T63">
            <v>4.4791666666666667E-2</v>
          </cell>
          <cell r="U63" t="str">
            <v>8:58/km</v>
          </cell>
        </row>
        <row r="64">
          <cell r="E64">
            <v>43</v>
          </cell>
          <cell r="F64">
            <v>8</v>
          </cell>
          <cell r="G64">
            <v>82</v>
          </cell>
          <cell r="H64">
            <v>20</v>
          </cell>
          <cell r="I64" t="str">
            <v>M</v>
          </cell>
          <cell r="J64" t="str">
            <v>18-24</v>
          </cell>
          <cell r="L64" t="str">
            <v>Lukas</v>
          </cell>
          <cell r="N64" t="str">
            <v>Stočkus</v>
          </cell>
          <cell r="O64" t="str">
            <v>Kaunas</v>
          </cell>
          <cell r="R64" t="str">
            <v>Parolimpietis</v>
          </cell>
          <cell r="S64" t="str">
            <v>R</v>
          </cell>
          <cell r="T64">
            <v>4.4884259259259263E-2</v>
          </cell>
          <cell r="U64" t="str">
            <v>8:59/km</v>
          </cell>
        </row>
        <row r="65">
          <cell r="E65">
            <v>21</v>
          </cell>
          <cell r="F65">
            <v>8</v>
          </cell>
          <cell r="G65">
            <v>127</v>
          </cell>
          <cell r="H65">
            <v>36</v>
          </cell>
          <cell r="I65" t="str">
            <v>F</v>
          </cell>
          <cell r="J65" t="str">
            <v>35-44</v>
          </cell>
          <cell r="L65" t="str">
            <v>Agnė</v>
          </cell>
          <cell r="N65" t="str">
            <v>Zinkevičienė</v>
          </cell>
          <cell r="O65" t="str">
            <v>Šiauliai</v>
          </cell>
          <cell r="R65" t="str">
            <v>Perkūnas</v>
          </cell>
          <cell r="S65" t="str">
            <v>B2</v>
          </cell>
          <cell r="T65">
            <v>4.4895833333333329E-2</v>
          </cell>
          <cell r="U65" t="str">
            <v>8:59/km</v>
          </cell>
        </row>
        <row r="66">
          <cell r="E66">
            <v>44</v>
          </cell>
          <cell r="F66">
            <v>9</v>
          </cell>
          <cell r="G66">
            <v>272</v>
          </cell>
          <cell r="H66">
            <v>20</v>
          </cell>
          <cell r="I66" t="str">
            <v>M</v>
          </cell>
          <cell r="J66" t="str">
            <v>18-24</v>
          </cell>
          <cell r="L66" t="str">
            <v>Deividas</v>
          </cell>
          <cell r="N66" t="str">
            <v>Pliavgo</v>
          </cell>
          <cell r="O66" t="str">
            <v>Vilnius</v>
          </cell>
          <cell r="R66" t="str">
            <v>Vėjas</v>
          </cell>
          <cell r="S66" t="str">
            <v>B2</v>
          </cell>
          <cell r="T66">
            <v>4.5601851851851859E-2</v>
          </cell>
          <cell r="U66" t="str">
            <v>9:07/km</v>
          </cell>
        </row>
        <row r="67">
          <cell r="E67">
            <v>45</v>
          </cell>
          <cell r="F67">
            <v>5</v>
          </cell>
          <cell r="G67">
            <v>81</v>
          </cell>
          <cell r="H67">
            <v>16</v>
          </cell>
          <cell r="I67" t="str">
            <v>M</v>
          </cell>
          <cell r="J67">
            <v>45277</v>
          </cell>
          <cell r="L67" t="str">
            <v>H. Simonas</v>
          </cell>
          <cell r="N67" t="str">
            <v>Stočkus</v>
          </cell>
          <cell r="O67" t="str">
            <v>Kaunas</v>
          </cell>
          <cell r="R67" t="str">
            <v>Parolimpietis</v>
          </cell>
          <cell r="S67" t="str">
            <v>R</v>
          </cell>
          <cell r="T67">
            <v>4.701388888888889E-2</v>
          </cell>
          <cell r="U67" t="str">
            <v>9:24/km</v>
          </cell>
        </row>
        <row r="68">
          <cell r="E68">
            <v>22</v>
          </cell>
          <cell r="F68">
            <v>3</v>
          </cell>
          <cell r="G68">
            <v>84</v>
          </cell>
          <cell r="H68">
            <v>27</v>
          </cell>
          <cell r="I68" t="str">
            <v>F</v>
          </cell>
          <cell r="J68" t="str">
            <v>25-34</v>
          </cell>
          <cell r="L68" t="str">
            <v>Marija</v>
          </cell>
          <cell r="N68" t="str">
            <v>Skripkaitytė</v>
          </cell>
          <cell r="O68" t="str">
            <v>Kaunas</v>
          </cell>
          <cell r="R68" t="str">
            <v>Parolimpietis</v>
          </cell>
          <cell r="S68" t="str">
            <v>B2</v>
          </cell>
          <cell r="T68">
            <v>4.7326388888888883E-2</v>
          </cell>
          <cell r="U68" t="str">
            <v>9:28/km</v>
          </cell>
        </row>
        <row r="69">
          <cell r="E69">
            <v>23</v>
          </cell>
          <cell r="F69">
            <v>9</v>
          </cell>
          <cell r="G69">
            <v>133</v>
          </cell>
          <cell r="H69">
            <v>39</v>
          </cell>
          <cell r="I69" t="str">
            <v>F</v>
          </cell>
          <cell r="J69" t="str">
            <v>35-44</v>
          </cell>
          <cell r="L69" t="str">
            <v>Rosita</v>
          </cell>
          <cell r="N69" t="str">
            <v>Žiaugraitė</v>
          </cell>
          <cell r="O69" t="str">
            <v>Vilnius</v>
          </cell>
          <cell r="R69" t="str">
            <v>Šaltinis</v>
          </cell>
          <cell r="S69" t="str">
            <v>B2</v>
          </cell>
          <cell r="T69">
            <v>4.780092592592592E-2</v>
          </cell>
          <cell r="U69" t="str">
            <v>9:34/km</v>
          </cell>
        </row>
        <row r="70">
          <cell r="E70">
            <v>24</v>
          </cell>
          <cell r="F70">
            <v>4</v>
          </cell>
          <cell r="G70">
            <v>282</v>
          </cell>
          <cell r="H70">
            <v>25</v>
          </cell>
          <cell r="I70" t="str">
            <v>F</v>
          </cell>
          <cell r="J70" t="str">
            <v>25-34</v>
          </cell>
          <cell r="L70" t="str">
            <v>Brigita</v>
          </cell>
          <cell r="N70" t="str">
            <v>Golumbevskytė</v>
          </cell>
          <cell r="O70" t="str">
            <v>Vilnius</v>
          </cell>
          <cell r="R70" t="str">
            <v>Vėjas</v>
          </cell>
          <cell r="S70" t="str">
            <v>B2</v>
          </cell>
          <cell r="T70">
            <v>4.7916666666666663E-2</v>
          </cell>
          <cell r="U70" t="str">
            <v>9:35/km</v>
          </cell>
        </row>
        <row r="71">
          <cell r="E71">
            <v>25</v>
          </cell>
          <cell r="F71">
            <v>5</v>
          </cell>
          <cell r="G71">
            <v>76</v>
          </cell>
          <cell r="H71">
            <v>29</v>
          </cell>
          <cell r="I71" t="str">
            <v>F</v>
          </cell>
          <cell r="J71" t="str">
            <v>25-34</v>
          </cell>
          <cell r="L71" t="str">
            <v>Kristina</v>
          </cell>
          <cell r="N71" t="str">
            <v>Mačiutaitė</v>
          </cell>
          <cell r="O71" t="str">
            <v>Kaunas</v>
          </cell>
          <cell r="R71" t="str">
            <v>Parolimpietis</v>
          </cell>
          <cell r="S71" t="str">
            <v>B2</v>
          </cell>
          <cell r="T71">
            <v>5.4756944444444448E-2</v>
          </cell>
          <cell r="U71" t="str">
            <v>10:57/km</v>
          </cell>
        </row>
        <row r="72">
          <cell r="E72">
            <v>46</v>
          </cell>
          <cell r="F72">
            <v>12</v>
          </cell>
          <cell r="G72">
            <v>18</v>
          </cell>
          <cell r="H72">
            <v>36</v>
          </cell>
          <cell r="I72" t="str">
            <v>M</v>
          </cell>
          <cell r="J72" t="str">
            <v>35-44</v>
          </cell>
          <cell r="L72" t="str">
            <v>Edgaras</v>
          </cell>
          <cell r="N72" t="str">
            <v>Šikailovas</v>
          </cell>
          <cell r="O72" t="str">
            <v>Klaipėda</v>
          </cell>
          <cell r="R72" t="str">
            <v>Pamarys</v>
          </cell>
          <cell r="S72" t="str">
            <v>B2</v>
          </cell>
          <cell r="T72">
            <v>5.5081018518518515E-2</v>
          </cell>
          <cell r="U72" t="str">
            <v>11:01/km</v>
          </cell>
        </row>
        <row r="73">
          <cell r="E73">
            <v>26</v>
          </cell>
          <cell r="F73">
            <v>6</v>
          </cell>
          <cell r="G73">
            <v>23</v>
          </cell>
          <cell r="H73">
            <v>29</v>
          </cell>
          <cell r="I73" t="str">
            <v>F</v>
          </cell>
          <cell r="J73" t="str">
            <v>25-34</v>
          </cell>
          <cell r="L73" t="str">
            <v>Karolina</v>
          </cell>
          <cell r="N73" t="str">
            <v>Kaunaitytė</v>
          </cell>
          <cell r="O73" t="str">
            <v>Klaipėda</v>
          </cell>
          <cell r="R73" t="str">
            <v>Pamarys</v>
          </cell>
          <cell r="S73" t="str">
            <v>R</v>
          </cell>
          <cell r="T73">
            <v>6.010416666666666E-2</v>
          </cell>
          <cell r="U73" t="str">
            <v>12:01/km</v>
          </cell>
        </row>
        <row r="74">
          <cell r="E74">
            <v>26</v>
          </cell>
          <cell r="F74">
            <v>3</v>
          </cell>
          <cell r="G74">
            <v>72</v>
          </cell>
          <cell r="H74">
            <v>14</v>
          </cell>
          <cell r="I74" t="str">
            <v>F</v>
          </cell>
          <cell r="J74">
            <v>45277</v>
          </cell>
          <cell r="L74" t="str">
            <v>Ivona</v>
          </cell>
          <cell r="N74" t="str">
            <v>Kanclež</v>
          </cell>
          <cell r="O74" t="str">
            <v>Kaunas</v>
          </cell>
          <cell r="R74" t="str">
            <v>Parolimpietis</v>
          </cell>
          <cell r="S74" t="str">
            <v>R</v>
          </cell>
          <cell r="T74">
            <v>6.010416666666666E-2</v>
          </cell>
          <cell r="U74" t="str">
            <v>12:01/km</v>
          </cell>
        </row>
        <row r="75">
          <cell r="E75">
            <v>47</v>
          </cell>
          <cell r="F75">
            <v>10</v>
          </cell>
          <cell r="G75">
            <v>78</v>
          </cell>
          <cell r="H75">
            <v>23</v>
          </cell>
          <cell r="I75" t="str">
            <v>M</v>
          </cell>
          <cell r="J75" t="str">
            <v>18-24</v>
          </cell>
          <cell r="L75" t="str">
            <v>Rytis</v>
          </cell>
          <cell r="N75" t="str">
            <v>Mikitinas</v>
          </cell>
          <cell r="O75" t="str">
            <v>Kaunas</v>
          </cell>
          <cell r="R75" t="str">
            <v>Parolimpietis</v>
          </cell>
          <cell r="S75" t="str">
            <v>B2</v>
          </cell>
          <cell r="T75">
            <v>6.2442129629629632E-2</v>
          </cell>
          <cell r="U75" t="str">
            <v>12:29/km</v>
          </cell>
        </row>
        <row r="76">
          <cell r="E76">
            <v>48</v>
          </cell>
          <cell r="F76">
            <v>13</v>
          </cell>
          <cell r="G76">
            <v>86</v>
          </cell>
          <cell r="H76">
            <v>29</v>
          </cell>
          <cell r="I76" t="str">
            <v>M</v>
          </cell>
          <cell r="J76" t="str">
            <v>25-34</v>
          </cell>
          <cell r="L76" t="str">
            <v>Žilvinas</v>
          </cell>
          <cell r="N76" t="str">
            <v>Sluoksnaitis</v>
          </cell>
          <cell r="O76" t="str">
            <v>Kaunas</v>
          </cell>
          <cell r="R76" t="str">
            <v>Parolimpietis</v>
          </cell>
          <cell r="S76" t="str">
            <v>R</v>
          </cell>
          <cell r="T76">
            <v>6.3842592592592604E-2</v>
          </cell>
          <cell r="U76" t="str">
            <v>12:46/km</v>
          </cell>
        </row>
        <row r="77">
          <cell r="E77">
            <v>28</v>
          </cell>
          <cell r="F77">
            <v>7</v>
          </cell>
          <cell r="G77">
            <v>65</v>
          </cell>
          <cell r="H77">
            <v>23</v>
          </cell>
          <cell r="I77" t="str">
            <v>F</v>
          </cell>
          <cell r="J77" t="str">
            <v>18-24</v>
          </cell>
          <cell r="L77" t="str">
            <v>Deimantė</v>
          </cell>
          <cell r="N77" t="str">
            <v>Adomavičiūtė</v>
          </cell>
          <cell r="O77" t="str">
            <v>Kaunas</v>
          </cell>
          <cell r="R77" t="str">
            <v>Parolimpietis</v>
          </cell>
          <cell r="S77" t="str">
            <v>R</v>
          </cell>
          <cell r="T77">
            <v>6.3912037037037031E-2</v>
          </cell>
          <cell r="U77" t="str">
            <v>12:47/km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N24"/>
  <sheetViews>
    <sheetView workbookViewId="0">
      <selection activeCell="E21" sqref="E21"/>
    </sheetView>
  </sheetViews>
  <sheetFormatPr defaultRowHeight="12.75" x14ac:dyDescent="0.2"/>
  <cols>
    <col min="1" max="1" width="34.5703125" customWidth="1"/>
    <col min="3" max="4" width="8.7109375"/>
    <col min="5" max="5" width="8.7109375" style="32"/>
    <col min="6" max="6" width="10.7109375" style="32" customWidth="1"/>
  </cols>
  <sheetData>
    <row r="1" spans="1:14" x14ac:dyDescent="0.2">
      <c r="A1" s="28" t="str">
        <f>[1]d1!$A$2</f>
        <v>Lietuvos aklųjų ir silpnaregių lengvosios atletikos kroso čempionatas</v>
      </c>
      <c r="C1" s="27" t="s">
        <v>4</v>
      </c>
      <c r="E1" s="71" t="s">
        <v>61</v>
      </c>
      <c r="F1" s="72"/>
      <c r="I1" s="78" t="s">
        <v>64</v>
      </c>
    </row>
    <row r="2" spans="1:14" x14ac:dyDescent="0.2">
      <c r="A2" s="13" t="str">
        <f>[1]d1!$C$2</f>
        <v>23.9.16</v>
      </c>
      <c r="C2" s="35" t="s">
        <v>9</v>
      </c>
      <c r="D2" t="s">
        <v>8</v>
      </c>
      <c r="E2" s="73">
        <v>45086</v>
      </c>
      <c r="F2" s="74" t="s">
        <v>62</v>
      </c>
      <c r="I2" s="44" t="s">
        <v>35</v>
      </c>
      <c r="J2" s="44">
        <v>4</v>
      </c>
      <c r="K2" s="44">
        <v>3</v>
      </c>
      <c r="L2" s="44">
        <v>2</v>
      </c>
      <c r="M2" s="44">
        <v>1</v>
      </c>
      <c r="N2" s="51" t="s">
        <v>0</v>
      </c>
    </row>
    <row r="3" spans="1:14" x14ac:dyDescent="0.2">
      <c r="C3" s="35" t="s">
        <v>8</v>
      </c>
      <c r="D3" t="s">
        <v>10</v>
      </c>
      <c r="E3" s="75">
        <v>45212</v>
      </c>
      <c r="F3" s="74" t="s">
        <v>16</v>
      </c>
      <c r="I3" s="32">
        <v>6</v>
      </c>
      <c r="J3" s="32">
        <v>5</v>
      </c>
      <c r="K3" s="32">
        <v>4</v>
      </c>
      <c r="L3" s="32">
        <v>3</v>
      </c>
      <c r="M3" s="32">
        <v>2</v>
      </c>
      <c r="N3" s="32">
        <v>1</v>
      </c>
    </row>
    <row r="4" spans="1:14" x14ac:dyDescent="0.2">
      <c r="A4" s="27" t="s">
        <v>11</v>
      </c>
      <c r="E4" s="73">
        <v>45277</v>
      </c>
      <c r="F4" s="74" t="s">
        <v>60</v>
      </c>
      <c r="I4" s="32">
        <v>4</v>
      </c>
      <c r="J4" s="32">
        <v>3</v>
      </c>
      <c r="K4" s="32">
        <v>2</v>
      </c>
      <c r="L4" s="32">
        <v>1</v>
      </c>
      <c r="N4" s="32">
        <v>2</v>
      </c>
    </row>
    <row r="5" spans="1:14" x14ac:dyDescent="0.2">
      <c r="A5" s="12">
        <f>[1]d1!$B$2</f>
        <v>3000</v>
      </c>
      <c r="E5" s="73" t="s">
        <v>39</v>
      </c>
      <c r="F5" s="74" t="s">
        <v>63</v>
      </c>
      <c r="I5" s="32">
        <v>3</v>
      </c>
      <c r="J5" s="32">
        <v>2</v>
      </c>
      <c r="K5" s="32">
        <v>1</v>
      </c>
      <c r="L5" s="32"/>
      <c r="N5" s="32">
        <v>3</v>
      </c>
    </row>
    <row r="6" spans="1:14" x14ac:dyDescent="0.2">
      <c r="A6" s="12">
        <f>[2]d2!$B$2</f>
        <v>7200</v>
      </c>
      <c r="C6" s="33"/>
      <c r="D6" s="32"/>
      <c r="E6" s="73">
        <v>45212</v>
      </c>
      <c r="F6" s="74" t="s">
        <v>16</v>
      </c>
      <c r="I6" s="32">
        <v>2</v>
      </c>
      <c r="J6" s="32">
        <v>1</v>
      </c>
      <c r="K6" s="32"/>
      <c r="L6" s="32"/>
      <c r="N6" s="32">
        <v>4</v>
      </c>
    </row>
    <row r="7" spans="1:14" x14ac:dyDescent="0.2">
      <c r="A7" s="12"/>
      <c r="C7" s="33"/>
      <c r="D7" s="32"/>
      <c r="E7" s="76" t="s">
        <v>17</v>
      </c>
      <c r="F7" s="76" t="s">
        <v>17</v>
      </c>
      <c r="I7" s="32">
        <v>1</v>
      </c>
      <c r="J7" s="32"/>
      <c r="K7" s="32"/>
      <c r="L7" s="32"/>
      <c r="N7" s="32"/>
    </row>
    <row r="8" spans="1:14" x14ac:dyDescent="0.2">
      <c r="A8" s="12"/>
      <c r="C8" s="34"/>
      <c r="D8" s="32"/>
      <c r="E8" s="74" t="s">
        <v>18</v>
      </c>
      <c r="F8" s="74" t="s">
        <v>18</v>
      </c>
    </row>
    <row r="9" spans="1:14" x14ac:dyDescent="0.2">
      <c r="A9" s="12"/>
      <c r="E9" s="76" t="s">
        <v>19</v>
      </c>
      <c r="F9" s="76" t="s">
        <v>19</v>
      </c>
    </row>
    <row r="10" spans="1:14" x14ac:dyDescent="0.2">
      <c r="E10" s="76" t="s">
        <v>20</v>
      </c>
      <c r="F10" s="76" t="s">
        <v>20</v>
      </c>
    </row>
    <row r="11" spans="1:14" x14ac:dyDescent="0.2">
      <c r="E11" s="77" t="s">
        <v>21</v>
      </c>
      <c r="F11" s="77" t="s">
        <v>21</v>
      </c>
    </row>
    <row r="12" spans="1:14" x14ac:dyDescent="0.2">
      <c r="E12" s="77" t="s">
        <v>22</v>
      </c>
      <c r="F12" s="77" t="s">
        <v>22</v>
      </c>
    </row>
    <row r="13" spans="1:14" x14ac:dyDescent="0.2">
      <c r="E13" s="77" t="s">
        <v>23</v>
      </c>
      <c r="F13" s="77" t="s">
        <v>23</v>
      </c>
    </row>
    <row r="14" spans="1:14" x14ac:dyDescent="0.2">
      <c r="E14" s="77" t="s">
        <v>24</v>
      </c>
      <c r="F14" s="77" t="s">
        <v>24</v>
      </c>
    </row>
    <row r="15" spans="1:14" x14ac:dyDescent="0.2">
      <c r="E15" s="77" t="s">
        <v>25</v>
      </c>
      <c r="F15" s="77" t="s">
        <v>25</v>
      </c>
    </row>
    <row r="16" spans="1:14" x14ac:dyDescent="0.2">
      <c r="E16" s="77" t="s">
        <v>26</v>
      </c>
      <c r="F16" s="77" t="s">
        <v>26</v>
      </c>
    </row>
    <row r="17" spans="5:14" x14ac:dyDescent="0.2">
      <c r="E17" s="77" t="s">
        <v>27</v>
      </c>
      <c r="F17" s="77" t="s">
        <v>27</v>
      </c>
    </row>
    <row r="18" spans="5:14" x14ac:dyDescent="0.2">
      <c r="E18" s="77" t="s">
        <v>28</v>
      </c>
      <c r="F18" s="77" t="s">
        <v>28</v>
      </c>
    </row>
    <row r="19" spans="5:14" x14ac:dyDescent="0.2">
      <c r="E19" s="73" t="s">
        <v>58</v>
      </c>
      <c r="F19" s="75" t="s">
        <v>59</v>
      </c>
    </row>
    <row r="20" spans="5:14" x14ac:dyDescent="0.2">
      <c r="E20" s="76" t="s">
        <v>30</v>
      </c>
      <c r="F20" s="76" t="s">
        <v>30</v>
      </c>
    </row>
    <row r="21" spans="5:14" x14ac:dyDescent="0.2">
      <c r="E21" s="77" t="s">
        <v>29</v>
      </c>
      <c r="F21" s="77" t="s">
        <v>29</v>
      </c>
    </row>
    <row r="24" spans="5:14" x14ac:dyDescent="0.2">
      <c r="K24" s="32"/>
      <c r="L24" s="32"/>
      <c r="M24" s="32"/>
      <c r="N24" s="32"/>
    </row>
  </sheetData>
  <sortState xmlns:xlrd2="http://schemas.microsoft.com/office/spreadsheetml/2017/richdata2" ref="E2:F21">
    <sortCondition ref="E2:E21"/>
  </sortState>
  <phoneticPr fontId="18" type="noConversion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0000"/>
  </sheetPr>
  <dimension ref="A1:AB300"/>
  <sheetViews>
    <sheetView showZeros="0" zoomScale="90" zoomScaleNormal="90" workbookViewId="0">
      <pane ySplit="3" topLeftCell="A16" activePane="bottomLeft" state="frozen"/>
      <selection activeCell="I19" sqref="I19"/>
      <selection pane="bottomLeft" activeCell="F19" sqref="F19"/>
    </sheetView>
  </sheetViews>
  <sheetFormatPr defaultColWidth="9.28515625" defaultRowHeight="12.75" x14ac:dyDescent="0.2"/>
  <cols>
    <col min="1" max="1" width="5" style="1" customWidth="1"/>
    <col min="2" max="2" width="7.28515625" style="6" customWidth="1"/>
    <col min="3" max="3" width="11.85546875" style="36" customWidth="1"/>
    <col min="4" max="4" width="12.85546875" style="38" customWidth="1"/>
    <col min="5" max="5" width="7" style="3" customWidth="1"/>
    <col min="6" max="6" width="7.7109375" style="3" customWidth="1"/>
    <col min="7" max="7" width="10.85546875" style="4" customWidth="1"/>
    <col min="8" max="8" width="11.7109375" style="4" customWidth="1"/>
    <col min="9" max="9" width="9" style="3" customWidth="1"/>
    <col min="10" max="10" width="8.140625" style="41" customWidth="1"/>
    <col min="11" max="11" width="10.5703125" style="23" customWidth="1"/>
    <col min="12" max="12" width="9.7109375" style="26" customWidth="1"/>
    <col min="13" max="13" width="8.85546875" style="17" customWidth="1"/>
    <col min="14" max="14" width="8.7109375" style="15" customWidth="1"/>
    <col min="15" max="15" width="9.5703125" style="17" customWidth="1"/>
    <col min="16" max="16" width="7.28515625" style="11" customWidth="1"/>
    <col min="17" max="17" width="10.5703125" style="30" customWidth="1"/>
    <col min="18" max="18" width="13.140625" style="30" customWidth="1"/>
    <col min="19" max="19" width="9.28515625" style="5"/>
    <col min="20" max="20" width="7" style="5" customWidth="1"/>
    <col min="21" max="21" width="8.5703125" style="5" customWidth="1"/>
    <col min="22" max="22" width="6.7109375" customWidth="1"/>
    <col min="23" max="26" width="6.7109375" style="5" customWidth="1"/>
    <col min="28" max="252" width="9.28515625" style="5"/>
    <col min="253" max="253" width="4.5703125" style="5" customWidth="1"/>
    <col min="254" max="254" width="7.28515625" style="5" customWidth="1"/>
    <col min="255" max="255" width="11.28515625" style="5" customWidth="1"/>
    <col min="256" max="256" width="14.28515625" style="5" customWidth="1"/>
    <col min="257" max="257" width="10" style="5" customWidth="1"/>
    <col min="258" max="258" width="11.5703125" style="5" customWidth="1"/>
    <col min="259" max="259" width="22" style="5" customWidth="1"/>
    <col min="260" max="260" width="6.42578125" style="5" customWidth="1"/>
    <col min="261" max="261" width="17.42578125" style="5" customWidth="1"/>
    <col min="262" max="262" width="9.5703125" style="5" customWidth="1"/>
    <col min="263" max="263" width="8.5703125" style="5" customWidth="1"/>
    <col min="264" max="265" width="9.42578125" style="5" customWidth="1"/>
    <col min="266" max="266" width="17.42578125" style="5" customWidth="1"/>
    <col min="267" max="267" width="11.42578125" style="5" customWidth="1"/>
    <col min="268" max="508" width="9.28515625" style="5"/>
    <col min="509" max="509" width="4.5703125" style="5" customWidth="1"/>
    <col min="510" max="510" width="7.28515625" style="5" customWidth="1"/>
    <col min="511" max="511" width="11.28515625" style="5" customWidth="1"/>
    <col min="512" max="512" width="14.28515625" style="5" customWidth="1"/>
    <col min="513" max="513" width="10" style="5" customWidth="1"/>
    <col min="514" max="514" width="11.5703125" style="5" customWidth="1"/>
    <col min="515" max="515" width="22" style="5" customWidth="1"/>
    <col min="516" max="516" width="6.42578125" style="5" customWidth="1"/>
    <col min="517" max="517" width="17.42578125" style="5" customWidth="1"/>
    <col min="518" max="518" width="9.5703125" style="5" customWidth="1"/>
    <col min="519" max="519" width="8.5703125" style="5" customWidth="1"/>
    <col min="520" max="521" width="9.42578125" style="5" customWidth="1"/>
    <col min="522" max="522" width="17.42578125" style="5" customWidth="1"/>
    <col min="523" max="523" width="11.42578125" style="5" customWidth="1"/>
    <col min="524" max="764" width="9.28515625" style="5"/>
    <col min="765" max="765" width="4.5703125" style="5" customWidth="1"/>
    <col min="766" max="766" width="7.28515625" style="5" customWidth="1"/>
    <col min="767" max="767" width="11.28515625" style="5" customWidth="1"/>
    <col min="768" max="768" width="14.28515625" style="5" customWidth="1"/>
    <col min="769" max="769" width="10" style="5" customWidth="1"/>
    <col min="770" max="770" width="11.5703125" style="5" customWidth="1"/>
    <col min="771" max="771" width="22" style="5" customWidth="1"/>
    <col min="772" max="772" width="6.42578125" style="5" customWidth="1"/>
    <col min="773" max="773" width="17.42578125" style="5" customWidth="1"/>
    <col min="774" max="774" width="9.5703125" style="5" customWidth="1"/>
    <col min="775" max="775" width="8.5703125" style="5" customWidth="1"/>
    <col min="776" max="777" width="9.42578125" style="5" customWidth="1"/>
    <col min="778" max="778" width="17.42578125" style="5" customWidth="1"/>
    <col min="779" max="779" width="11.42578125" style="5" customWidth="1"/>
    <col min="780" max="1020" width="9.28515625" style="5"/>
    <col min="1021" max="1021" width="4.5703125" style="5" customWidth="1"/>
    <col min="1022" max="1022" width="7.28515625" style="5" customWidth="1"/>
    <col min="1023" max="1023" width="11.28515625" style="5" customWidth="1"/>
    <col min="1024" max="1024" width="14.28515625" style="5" customWidth="1"/>
    <col min="1025" max="1025" width="10" style="5" customWidth="1"/>
    <col min="1026" max="1026" width="11.5703125" style="5" customWidth="1"/>
    <col min="1027" max="1027" width="22" style="5" customWidth="1"/>
    <col min="1028" max="1028" width="6.42578125" style="5" customWidth="1"/>
    <col min="1029" max="1029" width="17.42578125" style="5" customWidth="1"/>
    <col min="1030" max="1030" width="9.5703125" style="5" customWidth="1"/>
    <col min="1031" max="1031" width="8.5703125" style="5" customWidth="1"/>
    <col min="1032" max="1033" width="9.42578125" style="5" customWidth="1"/>
    <col min="1034" max="1034" width="17.42578125" style="5" customWidth="1"/>
    <col min="1035" max="1035" width="11.42578125" style="5" customWidth="1"/>
    <col min="1036" max="1276" width="9.28515625" style="5"/>
    <col min="1277" max="1277" width="4.5703125" style="5" customWidth="1"/>
    <col min="1278" max="1278" width="7.28515625" style="5" customWidth="1"/>
    <col min="1279" max="1279" width="11.28515625" style="5" customWidth="1"/>
    <col min="1280" max="1280" width="14.28515625" style="5" customWidth="1"/>
    <col min="1281" max="1281" width="10" style="5" customWidth="1"/>
    <col min="1282" max="1282" width="11.5703125" style="5" customWidth="1"/>
    <col min="1283" max="1283" width="22" style="5" customWidth="1"/>
    <col min="1284" max="1284" width="6.42578125" style="5" customWidth="1"/>
    <col min="1285" max="1285" width="17.42578125" style="5" customWidth="1"/>
    <col min="1286" max="1286" width="9.5703125" style="5" customWidth="1"/>
    <col min="1287" max="1287" width="8.5703125" style="5" customWidth="1"/>
    <col min="1288" max="1289" width="9.42578125" style="5" customWidth="1"/>
    <col min="1290" max="1290" width="17.42578125" style="5" customWidth="1"/>
    <col min="1291" max="1291" width="11.42578125" style="5" customWidth="1"/>
    <col min="1292" max="1532" width="9.28515625" style="5"/>
    <col min="1533" max="1533" width="4.5703125" style="5" customWidth="1"/>
    <col min="1534" max="1534" width="7.28515625" style="5" customWidth="1"/>
    <col min="1535" max="1535" width="11.28515625" style="5" customWidth="1"/>
    <col min="1536" max="1536" width="14.28515625" style="5" customWidth="1"/>
    <col min="1537" max="1537" width="10" style="5" customWidth="1"/>
    <col min="1538" max="1538" width="11.5703125" style="5" customWidth="1"/>
    <col min="1539" max="1539" width="22" style="5" customWidth="1"/>
    <col min="1540" max="1540" width="6.42578125" style="5" customWidth="1"/>
    <col min="1541" max="1541" width="17.42578125" style="5" customWidth="1"/>
    <col min="1542" max="1542" width="9.5703125" style="5" customWidth="1"/>
    <col min="1543" max="1543" width="8.5703125" style="5" customWidth="1"/>
    <col min="1544" max="1545" width="9.42578125" style="5" customWidth="1"/>
    <col min="1546" max="1546" width="17.42578125" style="5" customWidth="1"/>
    <col min="1547" max="1547" width="11.42578125" style="5" customWidth="1"/>
    <col min="1548" max="1788" width="9.28515625" style="5"/>
    <col min="1789" max="1789" width="4.5703125" style="5" customWidth="1"/>
    <col min="1790" max="1790" width="7.28515625" style="5" customWidth="1"/>
    <col min="1791" max="1791" width="11.28515625" style="5" customWidth="1"/>
    <col min="1792" max="1792" width="14.28515625" style="5" customWidth="1"/>
    <col min="1793" max="1793" width="10" style="5" customWidth="1"/>
    <col min="1794" max="1794" width="11.5703125" style="5" customWidth="1"/>
    <col min="1795" max="1795" width="22" style="5" customWidth="1"/>
    <col min="1796" max="1796" width="6.42578125" style="5" customWidth="1"/>
    <col min="1797" max="1797" width="17.42578125" style="5" customWidth="1"/>
    <col min="1798" max="1798" width="9.5703125" style="5" customWidth="1"/>
    <col min="1799" max="1799" width="8.5703125" style="5" customWidth="1"/>
    <col min="1800" max="1801" width="9.42578125" style="5" customWidth="1"/>
    <col min="1802" max="1802" width="17.42578125" style="5" customWidth="1"/>
    <col min="1803" max="1803" width="11.42578125" style="5" customWidth="1"/>
    <col min="1804" max="2044" width="9.28515625" style="5"/>
    <col min="2045" max="2045" width="4.5703125" style="5" customWidth="1"/>
    <col min="2046" max="2046" width="7.28515625" style="5" customWidth="1"/>
    <col min="2047" max="2047" width="11.28515625" style="5" customWidth="1"/>
    <col min="2048" max="2048" width="14.28515625" style="5" customWidth="1"/>
    <col min="2049" max="2049" width="10" style="5" customWidth="1"/>
    <col min="2050" max="2050" width="11.5703125" style="5" customWidth="1"/>
    <col min="2051" max="2051" width="22" style="5" customWidth="1"/>
    <col min="2052" max="2052" width="6.42578125" style="5" customWidth="1"/>
    <col min="2053" max="2053" width="17.42578125" style="5" customWidth="1"/>
    <col min="2054" max="2054" width="9.5703125" style="5" customWidth="1"/>
    <col min="2055" max="2055" width="8.5703125" style="5" customWidth="1"/>
    <col min="2056" max="2057" width="9.42578125" style="5" customWidth="1"/>
    <col min="2058" max="2058" width="17.42578125" style="5" customWidth="1"/>
    <col min="2059" max="2059" width="11.42578125" style="5" customWidth="1"/>
    <col min="2060" max="2300" width="9.28515625" style="5"/>
    <col min="2301" max="2301" width="4.5703125" style="5" customWidth="1"/>
    <col min="2302" max="2302" width="7.28515625" style="5" customWidth="1"/>
    <col min="2303" max="2303" width="11.28515625" style="5" customWidth="1"/>
    <col min="2304" max="2304" width="14.28515625" style="5" customWidth="1"/>
    <col min="2305" max="2305" width="10" style="5" customWidth="1"/>
    <col min="2306" max="2306" width="11.5703125" style="5" customWidth="1"/>
    <col min="2307" max="2307" width="22" style="5" customWidth="1"/>
    <col min="2308" max="2308" width="6.42578125" style="5" customWidth="1"/>
    <col min="2309" max="2309" width="17.42578125" style="5" customWidth="1"/>
    <col min="2310" max="2310" width="9.5703125" style="5" customWidth="1"/>
    <col min="2311" max="2311" width="8.5703125" style="5" customWidth="1"/>
    <col min="2312" max="2313" width="9.42578125" style="5" customWidth="1"/>
    <col min="2314" max="2314" width="17.42578125" style="5" customWidth="1"/>
    <col min="2315" max="2315" width="11.42578125" style="5" customWidth="1"/>
    <col min="2316" max="2556" width="9.28515625" style="5"/>
    <col min="2557" max="2557" width="4.5703125" style="5" customWidth="1"/>
    <col min="2558" max="2558" width="7.28515625" style="5" customWidth="1"/>
    <col min="2559" max="2559" width="11.28515625" style="5" customWidth="1"/>
    <col min="2560" max="2560" width="14.28515625" style="5" customWidth="1"/>
    <col min="2561" max="2561" width="10" style="5" customWidth="1"/>
    <col min="2562" max="2562" width="11.5703125" style="5" customWidth="1"/>
    <col min="2563" max="2563" width="22" style="5" customWidth="1"/>
    <col min="2564" max="2564" width="6.42578125" style="5" customWidth="1"/>
    <col min="2565" max="2565" width="17.42578125" style="5" customWidth="1"/>
    <col min="2566" max="2566" width="9.5703125" style="5" customWidth="1"/>
    <col min="2567" max="2567" width="8.5703125" style="5" customWidth="1"/>
    <col min="2568" max="2569" width="9.42578125" style="5" customWidth="1"/>
    <col min="2570" max="2570" width="17.42578125" style="5" customWidth="1"/>
    <col min="2571" max="2571" width="11.42578125" style="5" customWidth="1"/>
    <col min="2572" max="2812" width="9.28515625" style="5"/>
    <col min="2813" max="2813" width="4.5703125" style="5" customWidth="1"/>
    <col min="2814" max="2814" width="7.28515625" style="5" customWidth="1"/>
    <col min="2815" max="2815" width="11.28515625" style="5" customWidth="1"/>
    <col min="2816" max="2816" width="14.28515625" style="5" customWidth="1"/>
    <col min="2817" max="2817" width="10" style="5" customWidth="1"/>
    <col min="2818" max="2818" width="11.5703125" style="5" customWidth="1"/>
    <col min="2819" max="2819" width="22" style="5" customWidth="1"/>
    <col min="2820" max="2820" width="6.42578125" style="5" customWidth="1"/>
    <col min="2821" max="2821" width="17.42578125" style="5" customWidth="1"/>
    <col min="2822" max="2822" width="9.5703125" style="5" customWidth="1"/>
    <col min="2823" max="2823" width="8.5703125" style="5" customWidth="1"/>
    <col min="2824" max="2825" width="9.42578125" style="5" customWidth="1"/>
    <col min="2826" max="2826" width="17.42578125" style="5" customWidth="1"/>
    <col min="2827" max="2827" width="11.42578125" style="5" customWidth="1"/>
    <col min="2828" max="3068" width="9.28515625" style="5"/>
    <col min="3069" max="3069" width="4.5703125" style="5" customWidth="1"/>
    <col min="3070" max="3070" width="7.28515625" style="5" customWidth="1"/>
    <col min="3071" max="3071" width="11.28515625" style="5" customWidth="1"/>
    <col min="3072" max="3072" width="14.28515625" style="5" customWidth="1"/>
    <col min="3073" max="3073" width="10" style="5" customWidth="1"/>
    <col min="3074" max="3074" width="11.5703125" style="5" customWidth="1"/>
    <col min="3075" max="3075" width="22" style="5" customWidth="1"/>
    <col min="3076" max="3076" width="6.42578125" style="5" customWidth="1"/>
    <col min="3077" max="3077" width="17.42578125" style="5" customWidth="1"/>
    <col min="3078" max="3078" width="9.5703125" style="5" customWidth="1"/>
    <col min="3079" max="3079" width="8.5703125" style="5" customWidth="1"/>
    <col min="3080" max="3081" width="9.42578125" style="5" customWidth="1"/>
    <col min="3082" max="3082" width="17.42578125" style="5" customWidth="1"/>
    <col min="3083" max="3083" width="11.42578125" style="5" customWidth="1"/>
    <col min="3084" max="3324" width="9.28515625" style="5"/>
    <col min="3325" max="3325" width="4.5703125" style="5" customWidth="1"/>
    <col min="3326" max="3326" width="7.28515625" style="5" customWidth="1"/>
    <col min="3327" max="3327" width="11.28515625" style="5" customWidth="1"/>
    <col min="3328" max="3328" width="14.28515625" style="5" customWidth="1"/>
    <col min="3329" max="3329" width="10" style="5" customWidth="1"/>
    <col min="3330" max="3330" width="11.5703125" style="5" customWidth="1"/>
    <col min="3331" max="3331" width="22" style="5" customWidth="1"/>
    <col min="3332" max="3332" width="6.42578125" style="5" customWidth="1"/>
    <col min="3333" max="3333" width="17.42578125" style="5" customWidth="1"/>
    <col min="3334" max="3334" width="9.5703125" style="5" customWidth="1"/>
    <col min="3335" max="3335" width="8.5703125" style="5" customWidth="1"/>
    <col min="3336" max="3337" width="9.42578125" style="5" customWidth="1"/>
    <col min="3338" max="3338" width="17.42578125" style="5" customWidth="1"/>
    <col min="3339" max="3339" width="11.42578125" style="5" customWidth="1"/>
    <col min="3340" max="3580" width="9.28515625" style="5"/>
    <col min="3581" max="3581" width="4.5703125" style="5" customWidth="1"/>
    <col min="3582" max="3582" width="7.28515625" style="5" customWidth="1"/>
    <col min="3583" max="3583" width="11.28515625" style="5" customWidth="1"/>
    <col min="3584" max="3584" width="14.28515625" style="5" customWidth="1"/>
    <col min="3585" max="3585" width="10" style="5" customWidth="1"/>
    <col min="3586" max="3586" width="11.5703125" style="5" customWidth="1"/>
    <col min="3587" max="3587" width="22" style="5" customWidth="1"/>
    <col min="3588" max="3588" width="6.42578125" style="5" customWidth="1"/>
    <col min="3589" max="3589" width="17.42578125" style="5" customWidth="1"/>
    <col min="3590" max="3590" width="9.5703125" style="5" customWidth="1"/>
    <col min="3591" max="3591" width="8.5703125" style="5" customWidth="1"/>
    <col min="3592" max="3593" width="9.42578125" style="5" customWidth="1"/>
    <col min="3594" max="3594" width="17.42578125" style="5" customWidth="1"/>
    <col min="3595" max="3595" width="11.42578125" style="5" customWidth="1"/>
    <col min="3596" max="3836" width="9.28515625" style="5"/>
    <col min="3837" max="3837" width="4.5703125" style="5" customWidth="1"/>
    <col min="3838" max="3838" width="7.28515625" style="5" customWidth="1"/>
    <col min="3839" max="3839" width="11.28515625" style="5" customWidth="1"/>
    <col min="3840" max="3840" width="14.28515625" style="5" customWidth="1"/>
    <col min="3841" max="3841" width="10" style="5" customWidth="1"/>
    <col min="3842" max="3842" width="11.5703125" style="5" customWidth="1"/>
    <col min="3843" max="3843" width="22" style="5" customWidth="1"/>
    <col min="3844" max="3844" width="6.42578125" style="5" customWidth="1"/>
    <col min="3845" max="3845" width="17.42578125" style="5" customWidth="1"/>
    <col min="3846" max="3846" width="9.5703125" style="5" customWidth="1"/>
    <col min="3847" max="3847" width="8.5703125" style="5" customWidth="1"/>
    <col min="3848" max="3849" width="9.42578125" style="5" customWidth="1"/>
    <col min="3850" max="3850" width="17.42578125" style="5" customWidth="1"/>
    <col min="3851" max="3851" width="11.42578125" style="5" customWidth="1"/>
    <col min="3852" max="4092" width="9.28515625" style="5"/>
    <col min="4093" max="4093" width="4.5703125" style="5" customWidth="1"/>
    <col min="4094" max="4094" width="7.28515625" style="5" customWidth="1"/>
    <col min="4095" max="4095" width="11.28515625" style="5" customWidth="1"/>
    <col min="4096" max="4096" width="14.28515625" style="5" customWidth="1"/>
    <col min="4097" max="4097" width="10" style="5" customWidth="1"/>
    <col min="4098" max="4098" width="11.5703125" style="5" customWidth="1"/>
    <col min="4099" max="4099" width="22" style="5" customWidth="1"/>
    <col min="4100" max="4100" width="6.42578125" style="5" customWidth="1"/>
    <col min="4101" max="4101" width="17.42578125" style="5" customWidth="1"/>
    <col min="4102" max="4102" width="9.5703125" style="5" customWidth="1"/>
    <col min="4103" max="4103" width="8.5703125" style="5" customWidth="1"/>
    <col min="4104" max="4105" width="9.42578125" style="5" customWidth="1"/>
    <col min="4106" max="4106" width="17.42578125" style="5" customWidth="1"/>
    <col min="4107" max="4107" width="11.42578125" style="5" customWidth="1"/>
    <col min="4108" max="4348" width="9.28515625" style="5"/>
    <col min="4349" max="4349" width="4.5703125" style="5" customWidth="1"/>
    <col min="4350" max="4350" width="7.28515625" style="5" customWidth="1"/>
    <col min="4351" max="4351" width="11.28515625" style="5" customWidth="1"/>
    <col min="4352" max="4352" width="14.28515625" style="5" customWidth="1"/>
    <col min="4353" max="4353" width="10" style="5" customWidth="1"/>
    <col min="4354" max="4354" width="11.5703125" style="5" customWidth="1"/>
    <col min="4355" max="4355" width="22" style="5" customWidth="1"/>
    <col min="4356" max="4356" width="6.42578125" style="5" customWidth="1"/>
    <col min="4357" max="4357" width="17.42578125" style="5" customWidth="1"/>
    <col min="4358" max="4358" width="9.5703125" style="5" customWidth="1"/>
    <col min="4359" max="4359" width="8.5703125" style="5" customWidth="1"/>
    <col min="4360" max="4361" width="9.42578125" style="5" customWidth="1"/>
    <col min="4362" max="4362" width="17.42578125" style="5" customWidth="1"/>
    <col min="4363" max="4363" width="11.42578125" style="5" customWidth="1"/>
    <col min="4364" max="4604" width="9.28515625" style="5"/>
    <col min="4605" max="4605" width="4.5703125" style="5" customWidth="1"/>
    <col min="4606" max="4606" width="7.28515625" style="5" customWidth="1"/>
    <col min="4607" max="4607" width="11.28515625" style="5" customWidth="1"/>
    <col min="4608" max="4608" width="14.28515625" style="5" customWidth="1"/>
    <col min="4609" max="4609" width="10" style="5" customWidth="1"/>
    <col min="4610" max="4610" width="11.5703125" style="5" customWidth="1"/>
    <col min="4611" max="4611" width="22" style="5" customWidth="1"/>
    <col min="4612" max="4612" width="6.42578125" style="5" customWidth="1"/>
    <col min="4613" max="4613" width="17.42578125" style="5" customWidth="1"/>
    <col min="4614" max="4614" width="9.5703125" style="5" customWidth="1"/>
    <col min="4615" max="4615" width="8.5703125" style="5" customWidth="1"/>
    <col min="4616" max="4617" width="9.42578125" style="5" customWidth="1"/>
    <col min="4618" max="4618" width="17.42578125" style="5" customWidth="1"/>
    <col min="4619" max="4619" width="11.42578125" style="5" customWidth="1"/>
    <col min="4620" max="4860" width="9.28515625" style="5"/>
    <col min="4861" max="4861" width="4.5703125" style="5" customWidth="1"/>
    <col min="4862" max="4862" width="7.28515625" style="5" customWidth="1"/>
    <col min="4863" max="4863" width="11.28515625" style="5" customWidth="1"/>
    <col min="4864" max="4864" width="14.28515625" style="5" customWidth="1"/>
    <col min="4865" max="4865" width="10" style="5" customWidth="1"/>
    <col min="4866" max="4866" width="11.5703125" style="5" customWidth="1"/>
    <col min="4867" max="4867" width="22" style="5" customWidth="1"/>
    <col min="4868" max="4868" width="6.42578125" style="5" customWidth="1"/>
    <col min="4869" max="4869" width="17.42578125" style="5" customWidth="1"/>
    <col min="4870" max="4870" width="9.5703125" style="5" customWidth="1"/>
    <col min="4871" max="4871" width="8.5703125" style="5" customWidth="1"/>
    <col min="4872" max="4873" width="9.42578125" style="5" customWidth="1"/>
    <col min="4874" max="4874" width="17.42578125" style="5" customWidth="1"/>
    <col min="4875" max="4875" width="11.42578125" style="5" customWidth="1"/>
    <col min="4876" max="5116" width="9.28515625" style="5"/>
    <col min="5117" max="5117" width="4.5703125" style="5" customWidth="1"/>
    <col min="5118" max="5118" width="7.28515625" style="5" customWidth="1"/>
    <col min="5119" max="5119" width="11.28515625" style="5" customWidth="1"/>
    <col min="5120" max="5120" width="14.28515625" style="5" customWidth="1"/>
    <col min="5121" max="5121" width="10" style="5" customWidth="1"/>
    <col min="5122" max="5122" width="11.5703125" style="5" customWidth="1"/>
    <col min="5123" max="5123" width="22" style="5" customWidth="1"/>
    <col min="5124" max="5124" width="6.42578125" style="5" customWidth="1"/>
    <col min="5125" max="5125" width="17.42578125" style="5" customWidth="1"/>
    <col min="5126" max="5126" width="9.5703125" style="5" customWidth="1"/>
    <col min="5127" max="5127" width="8.5703125" style="5" customWidth="1"/>
    <col min="5128" max="5129" width="9.42578125" style="5" customWidth="1"/>
    <col min="5130" max="5130" width="17.42578125" style="5" customWidth="1"/>
    <col min="5131" max="5131" width="11.42578125" style="5" customWidth="1"/>
    <col min="5132" max="5372" width="9.28515625" style="5"/>
    <col min="5373" max="5373" width="4.5703125" style="5" customWidth="1"/>
    <col min="5374" max="5374" width="7.28515625" style="5" customWidth="1"/>
    <col min="5375" max="5375" width="11.28515625" style="5" customWidth="1"/>
    <col min="5376" max="5376" width="14.28515625" style="5" customWidth="1"/>
    <col min="5377" max="5377" width="10" style="5" customWidth="1"/>
    <col min="5378" max="5378" width="11.5703125" style="5" customWidth="1"/>
    <col min="5379" max="5379" width="22" style="5" customWidth="1"/>
    <col min="5380" max="5380" width="6.42578125" style="5" customWidth="1"/>
    <col min="5381" max="5381" width="17.42578125" style="5" customWidth="1"/>
    <col min="5382" max="5382" width="9.5703125" style="5" customWidth="1"/>
    <col min="5383" max="5383" width="8.5703125" style="5" customWidth="1"/>
    <col min="5384" max="5385" width="9.42578125" style="5" customWidth="1"/>
    <col min="5386" max="5386" width="17.42578125" style="5" customWidth="1"/>
    <col min="5387" max="5387" width="11.42578125" style="5" customWidth="1"/>
    <col min="5388" max="5628" width="9.28515625" style="5"/>
    <col min="5629" max="5629" width="4.5703125" style="5" customWidth="1"/>
    <col min="5630" max="5630" width="7.28515625" style="5" customWidth="1"/>
    <col min="5631" max="5631" width="11.28515625" style="5" customWidth="1"/>
    <col min="5632" max="5632" width="14.28515625" style="5" customWidth="1"/>
    <col min="5633" max="5633" width="10" style="5" customWidth="1"/>
    <col min="5634" max="5634" width="11.5703125" style="5" customWidth="1"/>
    <col min="5635" max="5635" width="22" style="5" customWidth="1"/>
    <col min="5636" max="5636" width="6.42578125" style="5" customWidth="1"/>
    <col min="5637" max="5637" width="17.42578125" style="5" customWidth="1"/>
    <col min="5638" max="5638" width="9.5703125" style="5" customWidth="1"/>
    <col min="5639" max="5639" width="8.5703125" style="5" customWidth="1"/>
    <col min="5640" max="5641" width="9.42578125" style="5" customWidth="1"/>
    <col min="5642" max="5642" width="17.42578125" style="5" customWidth="1"/>
    <col min="5643" max="5643" width="11.42578125" style="5" customWidth="1"/>
    <col min="5644" max="5884" width="9.28515625" style="5"/>
    <col min="5885" max="5885" width="4.5703125" style="5" customWidth="1"/>
    <col min="5886" max="5886" width="7.28515625" style="5" customWidth="1"/>
    <col min="5887" max="5887" width="11.28515625" style="5" customWidth="1"/>
    <col min="5888" max="5888" width="14.28515625" style="5" customWidth="1"/>
    <col min="5889" max="5889" width="10" style="5" customWidth="1"/>
    <col min="5890" max="5890" width="11.5703125" style="5" customWidth="1"/>
    <col min="5891" max="5891" width="22" style="5" customWidth="1"/>
    <col min="5892" max="5892" width="6.42578125" style="5" customWidth="1"/>
    <col min="5893" max="5893" width="17.42578125" style="5" customWidth="1"/>
    <col min="5894" max="5894" width="9.5703125" style="5" customWidth="1"/>
    <col min="5895" max="5895" width="8.5703125" style="5" customWidth="1"/>
    <col min="5896" max="5897" width="9.42578125" style="5" customWidth="1"/>
    <col min="5898" max="5898" width="17.42578125" style="5" customWidth="1"/>
    <col min="5899" max="5899" width="11.42578125" style="5" customWidth="1"/>
    <col min="5900" max="6140" width="9.28515625" style="5"/>
    <col min="6141" max="6141" width="4.5703125" style="5" customWidth="1"/>
    <col min="6142" max="6142" width="7.28515625" style="5" customWidth="1"/>
    <col min="6143" max="6143" width="11.28515625" style="5" customWidth="1"/>
    <col min="6144" max="6144" width="14.28515625" style="5" customWidth="1"/>
    <col min="6145" max="6145" width="10" style="5" customWidth="1"/>
    <col min="6146" max="6146" width="11.5703125" style="5" customWidth="1"/>
    <col min="6147" max="6147" width="22" style="5" customWidth="1"/>
    <col min="6148" max="6148" width="6.42578125" style="5" customWidth="1"/>
    <col min="6149" max="6149" width="17.42578125" style="5" customWidth="1"/>
    <col min="6150" max="6150" width="9.5703125" style="5" customWidth="1"/>
    <col min="6151" max="6151" width="8.5703125" style="5" customWidth="1"/>
    <col min="6152" max="6153" width="9.42578125" style="5" customWidth="1"/>
    <col min="6154" max="6154" width="17.42578125" style="5" customWidth="1"/>
    <col min="6155" max="6155" width="11.42578125" style="5" customWidth="1"/>
    <col min="6156" max="6396" width="9.28515625" style="5"/>
    <col min="6397" max="6397" width="4.5703125" style="5" customWidth="1"/>
    <col min="6398" max="6398" width="7.28515625" style="5" customWidth="1"/>
    <col min="6399" max="6399" width="11.28515625" style="5" customWidth="1"/>
    <col min="6400" max="6400" width="14.28515625" style="5" customWidth="1"/>
    <col min="6401" max="6401" width="10" style="5" customWidth="1"/>
    <col min="6402" max="6402" width="11.5703125" style="5" customWidth="1"/>
    <col min="6403" max="6403" width="22" style="5" customWidth="1"/>
    <col min="6404" max="6404" width="6.42578125" style="5" customWidth="1"/>
    <col min="6405" max="6405" width="17.42578125" style="5" customWidth="1"/>
    <col min="6406" max="6406" width="9.5703125" style="5" customWidth="1"/>
    <col min="6407" max="6407" width="8.5703125" style="5" customWidth="1"/>
    <col min="6408" max="6409" width="9.42578125" style="5" customWidth="1"/>
    <col min="6410" max="6410" width="17.42578125" style="5" customWidth="1"/>
    <col min="6411" max="6411" width="11.42578125" style="5" customWidth="1"/>
    <col min="6412" max="6652" width="9.28515625" style="5"/>
    <col min="6653" max="6653" width="4.5703125" style="5" customWidth="1"/>
    <col min="6654" max="6654" width="7.28515625" style="5" customWidth="1"/>
    <col min="6655" max="6655" width="11.28515625" style="5" customWidth="1"/>
    <col min="6656" max="6656" width="14.28515625" style="5" customWidth="1"/>
    <col min="6657" max="6657" width="10" style="5" customWidth="1"/>
    <col min="6658" max="6658" width="11.5703125" style="5" customWidth="1"/>
    <col min="6659" max="6659" width="22" style="5" customWidth="1"/>
    <col min="6660" max="6660" width="6.42578125" style="5" customWidth="1"/>
    <col min="6661" max="6661" width="17.42578125" style="5" customWidth="1"/>
    <col min="6662" max="6662" width="9.5703125" style="5" customWidth="1"/>
    <col min="6663" max="6663" width="8.5703125" style="5" customWidth="1"/>
    <col min="6664" max="6665" width="9.42578125" style="5" customWidth="1"/>
    <col min="6666" max="6666" width="17.42578125" style="5" customWidth="1"/>
    <col min="6667" max="6667" width="11.42578125" style="5" customWidth="1"/>
    <col min="6668" max="6908" width="9.28515625" style="5"/>
    <col min="6909" max="6909" width="4.5703125" style="5" customWidth="1"/>
    <col min="6910" max="6910" width="7.28515625" style="5" customWidth="1"/>
    <col min="6911" max="6911" width="11.28515625" style="5" customWidth="1"/>
    <col min="6912" max="6912" width="14.28515625" style="5" customWidth="1"/>
    <col min="6913" max="6913" width="10" style="5" customWidth="1"/>
    <col min="6914" max="6914" width="11.5703125" style="5" customWidth="1"/>
    <col min="6915" max="6915" width="22" style="5" customWidth="1"/>
    <col min="6916" max="6916" width="6.42578125" style="5" customWidth="1"/>
    <col min="6917" max="6917" width="17.42578125" style="5" customWidth="1"/>
    <col min="6918" max="6918" width="9.5703125" style="5" customWidth="1"/>
    <col min="6919" max="6919" width="8.5703125" style="5" customWidth="1"/>
    <col min="6920" max="6921" width="9.42578125" style="5" customWidth="1"/>
    <col min="6922" max="6922" width="17.42578125" style="5" customWidth="1"/>
    <col min="6923" max="6923" width="11.42578125" style="5" customWidth="1"/>
    <col min="6924" max="7164" width="9.28515625" style="5"/>
    <col min="7165" max="7165" width="4.5703125" style="5" customWidth="1"/>
    <col min="7166" max="7166" width="7.28515625" style="5" customWidth="1"/>
    <col min="7167" max="7167" width="11.28515625" style="5" customWidth="1"/>
    <col min="7168" max="7168" width="14.28515625" style="5" customWidth="1"/>
    <col min="7169" max="7169" width="10" style="5" customWidth="1"/>
    <col min="7170" max="7170" width="11.5703125" style="5" customWidth="1"/>
    <col min="7171" max="7171" width="22" style="5" customWidth="1"/>
    <col min="7172" max="7172" width="6.42578125" style="5" customWidth="1"/>
    <col min="7173" max="7173" width="17.42578125" style="5" customWidth="1"/>
    <col min="7174" max="7174" width="9.5703125" style="5" customWidth="1"/>
    <col min="7175" max="7175" width="8.5703125" style="5" customWidth="1"/>
    <col min="7176" max="7177" width="9.42578125" style="5" customWidth="1"/>
    <col min="7178" max="7178" width="17.42578125" style="5" customWidth="1"/>
    <col min="7179" max="7179" width="11.42578125" style="5" customWidth="1"/>
    <col min="7180" max="7420" width="9.28515625" style="5"/>
    <col min="7421" max="7421" width="4.5703125" style="5" customWidth="1"/>
    <col min="7422" max="7422" width="7.28515625" style="5" customWidth="1"/>
    <col min="7423" max="7423" width="11.28515625" style="5" customWidth="1"/>
    <col min="7424" max="7424" width="14.28515625" style="5" customWidth="1"/>
    <col min="7425" max="7425" width="10" style="5" customWidth="1"/>
    <col min="7426" max="7426" width="11.5703125" style="5" customWidth="1"/>
    <col min="7427" max="7427" width="22" style="5" customWidth="1"/>
    <col min="7428" max="7428" width="6.42578125" style="5" customWidth="1"/>
    <col min="7429" max="7429" width="17.42578125" style="5" customWidth="1"/>
    <col min="7430" max="7430" width="9.5703125" style="5" customWidth="1"/>
    <col min="7431" max="7431" width="8.5703125" style="5" customWidth="1"/>
    <col min="7432" max="7433" width="9.42578125" style="5" customWidth="1"/>
    <col min="7434" max="7434" width="17.42578125" style="5" customWidth="1"/>
    <col min="7435" max="7435" width="11.42578125" style="5" customWidth="1"/>
    <col min="7436" max="7676" width="9.28515625" style="5"/>
    <col min="7677" max="7677" width="4.5703125" style="5" customWidth="1"/>
    <col min="7678" max="7678" width="7.28515625" style="5" customWidth="1"/>
    <col min="7679" max="7679" width="11.28515625" style="5" customWidth="1"/>
    <col min="7680" max="7680" width="14.28515625" style="5" customWidth="1"/>
    <col min="7681" max="7681" width="10" style="5" customWidth="1"/>
    <col min="7682" max="7682" width="11.5703125" style="5" customWidth="1"/>
    <col min="7683" max="7683" width="22" style="5" customWidth="1"/>
    <col min="7684" max="7684" width="6.42578125" style="5" customWidth="1"/>
    <col min="7685" max="7685" width="17.42578125" style="5" customWidth="1"/>
    <col min="7686" max="7686" width="9.5703125" style="5" customWidth="1"/>
    <col min="7687" max="7687" width="8.5703125" style="5" customWidth="1"/>
    <col min="7688" max="7689" width="9.42578125" style="5" customWidth="1"/>
    <col min="7690" max="7690" width="17.42578125" style="5" customWidth="1"/>
    <col min="7691" max="7691" width="11.42578125" style="5" customWidth="1"/>
    <col min="7692" max="7932" width="9.28515625" style="5"/>
    <col min="7933" max="7933" width="4.5703125" style="5" customWidth="1"/>
    <col min="7934" max="7934" width="7.28515625" style="5" customWidth="1"/>
    <col min="7935" max="7935" width="11.28515625" style="5" customWidth="1"/>
    <col min="7936" max="7936" width="14.28515625" style="5" customWidth="1"/>
    <col min="7937" max="7937" width="10" style="5" customWidth="1"/>
    <col min="7938" max="7938" width="11.5703125" style="5" customWidth="1"/>
    <col min="7939" max="7939" width="22" style="5" customWidth="1"/>
    <col min="7940" max="7940" width="6.42578125" style="5" customWidth="1"/>
    <col min="7941" max="7941" width="17.42578125" style="5" customWidth="1"/>
    <col min="7942" max="7942" width="9.5703125" style="5" customWidth="1"/>
    <col min="7943" max="7943" width="8.5703125" style="5" customWidth="1"/>
    <col min="7944" max="7945" width="9.42578125" style="5" customWidth="1"/>
    <col min="7946" max="7946" width="17.42578125" style="5" customWidth="1"/>
    <col min="7947" max="7947" width="11.42578125" style="5" customWidth="1"/>
    <col min="7948" max="8188" width="9.28515625" style="5"/>
    <col min="8189" max="8189" width="4.5703125" style="5" customWidth="1"/>
    <col min="8190" max="8190" width="7.28515625" style="5" customWidth="1"/>
    <col min="8191" max="8191" width="11.28515625" style="5" customWidth="1"/>
    <col min="8192" max="8192" width="14.28515625" style="5" customWidth="1"/>
    <col min="8193" max="8193" width="10" style="5" customWidth="1"/>
    <col min="8194" max="8194" width="11.5703125" style="5" customWidth="1"/>
    <col min="8195" max="8195" width="22" style="5" customWidth="1"/>
    <col min="8196" max="8196" width="6.42578125" style="5" customWidth="1"/>
    <col min="8197" max="8197" width="17.42578125" style="5" customWidth="1"/>
    <col min="8198" max="8198" width="9.5703125" style="5" customWidth="1"/>
    <col min="8199" max="8199" width="8.5703125" style="5" customWidth="1"/>
    <col min="8200" max="8201" width="9.42578125" style="5" customWidth="1"/>
    <col min="8202" max="8202" width="17.42578125" style="5" customWidth="1"/>
    <col min="8203" max="8203" width="11.42578125" style="5" customWidth="1"/>
    <col min="8204" max="8444" width="9.28515625" style="5"/>
    <col min="8445" max="8445" width="4.5703125" style="5" customWidth="1"/>
    <col min="8446" max="8446" width="7.28515625" style="5" customWidth="1"/>
    <col min="8447" max="8447" width="11.28515625" style="5" customWidth="1"/>
    <col min="8448" max="8448" width="14.28515625" style="5" customWidth="1"/>
    <col min="8449" max="8449" width="10" style="5" customWidth="1"/>
    <col min="8450" max="8450" width="11.5703125" style="5" customWidth="1"/>
    <col min="8451" max="8451" width="22" style="5" customWidth="1"/>
    <col min="8452" max="8452" width="6.42578125" style="5" customWidth="1"/>
    <col min="8453" max="8453" width="17.42578125" style="5" customWidth="1"/>
    <col min="8454" max="8454" width="9.5703125" style="5" customWidth="1"/>
    <col min="8455" max="8455" width="8.5703125" style="5" customWidth="1"/>
    <col min="8456" max="8457" width="9.42578125" style="5" customWidth="1"/>
    <col min="8458" max="8458" width="17.42578125" style="5" customWidth="1"/>
    <col min="8459" max="8459" width="11.42578125" style="5" customWidth="1"/>
    <col min="8460" max="8700" width="9.28515625" style="5"/>
    <col min="8701" max="8701" width="4.5703125" style="5" customWidth="1"/>
    <col min="8702" max="8702" width="7.28515625" style="5" customWidth="1"/>
    <col min="8703" max="8703" width="11.28515625" style="5" customWidth="1"/>
    <col min="8704" max="8704" width="14.28515625" style="5" customWidth="1"/>
    <col min="8705" max="8705" width="10" style="5" customWidth="1"/>
    <col min="8706" max="8706" width="11.5703125" style="5" customWidth="1"/>
    <col min="8707" max="8707" width="22" style="5" customWidth="1"/>
    <col min="8708" max="8708" width="6.42578125" style="5" customWidth="1"/>
    <col min="8709" max="8709" width="17.42578125" style="5" customWidth="1"/>
    <col min="8710" max="8710" width="9.5703125" style="5" customWidth="1"/>
    <col min="8711" max="8711" width="8.5703125" style="5" customWidth="1"/>
    <col min="8712" max="8713" width="9.42578125" style="5" customWidth="1"/>
    <col min="8714" max="8714" width="17.42578125" style="5" customWidth="1"/>
    <col min="8715" max="8715" width="11.42578125" style="5" customWidth="1"/>
    <col min="8716" max="8956" width="9.28515625" style="5"/>
    <col min="8957" max="8957" width="4.5703125" style="5" customWidth="1"/>
    <col min="8958" max="8958" width="7.28515625" style="5" customWidth="1"/>
    <col min="8959" max="8959" width="11.28515625" style="5" customWidth="1"/>
    <col min="8960" max="8960" width="14.28515625" style="5" customWidth="1"/>
    <col min="8961" max="8961" width="10" style="5" customWidth="1"/>
    <col min="8962" max="8962" width="11.5703125" style="5" customWidth="1"/>
    <col min="8963" max="8963" width="22" style="5" customWidth="1"/>
    <col min="8964" max="8964" width="6.42578125" style="5" customWidth="1"/>
    <col min="8965" max="8965" width="17.42578125" style="5" customWidth="1"/>
    <col min="8966" max="8966" width="9.5703125" style="5" customWidth="1"/>
    <col min="8967" max="8967" width="8.5703125" style="5" customWidth="1"/>
    <col min="8968" max="8969" width="9.42578125" style="5" customWidth="1"/>
    <col min="8970" max="8970" width="17.42578125" style="5" customWidth="1"/>
    <col min="8971" max="8971" width="11.42578125" style="5" customWidth="1"/>
    <col min="8972" max="9212" width="9.28515625" style="5"/>
    <col min="9213" max="9213" width="4.5703125" style="5" customWidth="1"/>
    <col min="9214" max="9214" width="7.28515625" style="5" customWidth="1"/>
    <col min="9215" max="9215" width="11.28515625" style="5" customWidth="1"/>
    <col min="9216" max="9216" width="14.28515625" style="5" customWidth="1"/>
    <col min="9217" max="9217" width="10" style="5" customWidth="1"/>
    <col min="9218" max="9218" width="11.5703125" style="5" customWidth="1"/>
    <col min="9219" max="9219" width="22" style="5" customWidth="1"/>
    <col min="9220" max="9220" width="6.42578125" style="5" customWidth="1"/>
    <col min="9221" max="9221" width="17.42578125" style="5" customWidth="1"/>
    <col min="9222" max="9222" width="9.5703125" style="5" customWidth="1"/>
    <col min="9223" max="9223" width="8.5703125" style="5" customWidth="1"/>
    <col min="9224" max="9225" width="9.42578125" style="5" customWidth="1"/>
    <col min="9226" max="9226" width="17.42578125" style="5" customWidth="1"/>
    <col min="9227" max="9227" width="11.42578125" style="5" customWidth="1"/>
    <col min="9228" max="9468" width="9.28515625" style="5"/>
    <col min="9469" max="9469" width="4.5703125" style="5" customWidth="1"/>
    <col min="9470" max="9470" width="7.28515625" style="5" customWidth="1"/>
    <col min="9471" max="9471" width="11.28515625" style="5" customWidth="1"/>
    <col min="9472" max="9472" width="14.28515625" style="5" customWidth="1"/>
    <col min="9473" max="9473" width="10" style="5" customWidth="1"/>
    <col min="9474" max="9474" width="11.5703125" style="5" customWidth="1"/>
    <col min="9475" max="9475" width="22" style="5" customWidth="1"/>
    <col min="9476" max="9476" width="6.42578125" style="5" customWidth="1"/>
    <col min="9477" max="9477" width="17.42578125" style="5" customWidth="1"/>
    <col min="9478" max="9478" width="9.5703125" style="5" customWidth="1"/>
    <col min="9479" max="9479" width="8.5703125" style="5" customWidth="1"/>
    <col min="9480" max="9481" width="9.42578125" style="5" customWidth="1"/>
    <col min="9482" max="9482" width="17.42578125" style="5" customWidth="1"/>
    <col min="9483" max="9483" width="11.42578125" style="5" customWidth="1"/>
    <col min="9484" max="9724" width="9.28515625" style="5"/>
    <col min="9725" max="9725" width="4.5703125" style="5" customWidth="1"/>
    <col min="9726" max="9726" width="7.28515625" style="5" customWidth="1"/>
    <col min="9727" max="9727" width="11.28515625" style="5" customWidth="1"/>
    <col min="9728" max="9728" width="14.28515625" style="5" customWidth="1"/>
    <col min="9729" max="9729" width="10" style="5" customWidth="1"/>
    <col min="9730" max="9730" width="11.5703125" style="5" customWidth="1"/>
    <col min="9731" max="9731" width="22" style="5" customWidth="1"/>
    <col min="9732" max="9732" width="6.42578125" style="5" customWidth="1"/>
    <col min="9733" max="9733" width="17.42578125" style="5" customWidth="1"/>
    <col min="9734" max="9734" width="9.5703125" style="5" customWidth="1"/>
    <col min="9735" max="9735" width="8.5703125" style="5" customWidth="1"/>
    <col min="9736" max="9737" width="9.42578125" style="5" customWidth="1"/>
    <col min="9738" max="9738" width="17.42578125" style="5" customWidth="1"/>
    <col min="9739" max="9739" width="11.42578125" style="5" customWidth="1"/>
    <col min="9740" max="9980" width="9.28515625" style="5"/>
    <col min="9981" max="9981" width="4.5703125" style="5" customWidth="1"/>
    <col min="9982" max="9982" width="7.28515625" style="5" customWidth="1"/>
    <col min="9983" max="9983" width="11.28515625" style="5" customWidth="1"/>
    <col min="9984" max="9984" width="14.28515625" style="5" customWidth="1"/>
    <col min="9985" max="9985" width="10" style="5" customWidth="1"/>
    <col min="9986" max="9986" width="11.5703125" style="5" customWidth="1"/>
    <col min="9987" max="9987" width="22" style="5" customWidth="1"/>
    <col min="9988" max="9988" width="6.42578125" style="5" customWidth="1"/>
    <col min="9989" max="9989" width="17.42578125" style="5" customWidth="1"/>
    <col min="9990" max="9990" width="9.5703125" style="5" customWidth="1"/>
    <col min="9991" max="9991" width="8.5703125" style="5" customWidth="1"/>
    <col min="9992" max="9993" width="9.42578125" style="5" customWidth="1"/>
    <col min="9994" max="9994" width="17.42578125" style="5" customWidth="1"/>
    <col min="9995" max="9995" width="11.42578125" style="5" customWidth="1"/>
    <col min="9996" max="10236" width="9.28515625" style="5"/>
    <col min="10237" max="10237" width="4.5703125" style="5" customWidth="1"/>
    <col min="10238" max="10238" width="7.28515625" style="5" customWidth="1"/>
    <col min="10239" max="10239" width="11.28515625" style="5" customWidth="1"/>
    <col min="10240" max="10240" width="14.28515625" style="5" customWidth="1"/>
    <col min="10241" max="10241" width="10" style="5" customWidth="1"/>
    <col min="10242" max="10242" width="11.5703125" style="5" customWidth="1"/>
    <col min="10243" max="10243" width="22" style="5" customWidth="1"/>
    <col min="10244" max="10244" width="6.42578125" style="5" customWidth="1"/>
    <col min="10245" max="10245" width="17.42578125" style="5" customWidth="1"/>
    <col min="10246" max="10246" width="9.5703125" style="5" customWidth="1"/>
    <col min="10247" max="10247" width="8.5703125" style="5" customWidth="1"/>
    <col min="10248" max="10249" width="9.42578125" style="5" customWidth="1"/>
    <col min="10250" max="10250" width="17.42578125" style="5" customWidth="1"/>
    <col min="10251" max="10251" width="11.42578125" style="5" customWidth="1"/>
    <col min="10252" max="10492" width="9.28515625" style="5"/>
    <col min="10493" max="10493" width="4.5703125" style="5" customWidth="1"/>
    <col min="10494" max="10494" width="7.28515625" style="5" customWidth="1"/>
    <col min="10495" max="10495" width="11.28515625" style="5" customWidth="1"/>
    <col min="10496" max="10496" width="14.28515625" style="5" customWidth="1"/>
    <col min="10497" max="10497" width="10" style="5" customWidth="1"/>
    <col min="10498" max="10498" width="11.5703125" style="5" customWidth="1"/>
    <col min="10499" max="10499" width="22" style="5" customWidth="1"/>
    <col min="10500" max="10500" width="6.42578125" style="5" customWidth="1"/>
    <col min="10501" max="10501" width="17.42578125" style="5" customWidth="1"/>
    <col min="10502" max="10502" width="9.5703125" style="5" customWidth="1"/>
    <col min="10503" max="10503" width="8.5703125" style="5" customWidth="1"/>
    <col min="10504" max="10505" width="9.42578125" style="5" customWidth="1"/>
    <col min="10506" max="10506" width="17.42578125" style="5" customWidth="1"/>
    <col min="10507" max="10507" width="11.42578125" style="5" customWidth="1"/>
    <col min="10508" max="10748" width="9.28515625" style="5"/>
    <col min="10749" max="10749" width="4.5703125" style="5" customWidth="1"/>
    <col min="10750" max="10750" width="7.28515625" style="5" customWidth="1"/>
    <col min="10751" max="10751" width="11.28515625" style="5" customWidth="1"/>
    <col min="10752" max="10752" width="14.28515625" style="5" customWidth="1"/>
    <col min="10753" max="10753" width="10" style="5" customWidth="1"/>
    <col min="10754" max="10754" width="11.5703125" style="5" customWidth="1"/>
    <col min="10755" max="10755" width="22" style="5" customWidth="1"/>
    <col min="10756" max="10756" width="6.42578125" style="5" customWidth="1"/>
    <col min="10757" max="10757" width="17.42578125" style="5" customWidth="1"/>
    <col min="10758" max="10758" width="9.5703125" style="5" customWidth="1"/>
    <col min="10759" max="10759" width="8.5703125" style="5" customWidth="1"/>
    <col min="10760" max="10761" width="9.42578125" style="5" customWidth="1"/>
    <col min="10762" max="10762" width="17.42578125" style="5" customWidth="1"/>
    <col min="10763" max="10763" width="11.42578125" style="5" customWidth="1"/>
    <col min="10764" max="11004" width="9.28515625" style="5"/>
    <col min="11005" max="11005" width="4.5703125" style="5" customWidth="1"/>
    <col min="11006" max="11006" width="7.28515625" style="5" customWidth="1"/>
    <col min="11007" max="11007" width="11.28515625" style="5" customWidth="1"/>
    <col min="11008" max="11008" width="14.28515625" style="5" customWidth="1"/>
    <col min="11009" max="11009" width="10" style="5" customWidth="1"/>
    <col min="11010" max="11010" width="11.5703125" style="5" customWidth="1"/>
    <col min="11011" max="11011" width="22" style="5" customWidth="1"/>
    <col min="11012" max="11012" width="6.42578125" style="5" customWidth="1"/>
    <col min="11013" max="11013" width="17.42578125" style="5" customWidth="1"/>
    <col min="11014" max="11014" width="9.5703125" style="5" customWidth="1"/>
    <col min="11015" max="11015" width="8.5703125" style="5" customWidth="1"/>
    <col min="11016" max="11017" width="9.42578125" style="5" customWidth="1"/>
    <col min="11018" max="11018" width="17.42578125" style="5" customWidth="1"/>
    <col min="11019" max="11019" width="11.42578125" style="5" customWidth="1"/>
    <col min="11020" max="11260" width="9.28515625" style="5"/>
    <col min="11261" max="11261" width="4.5703125" style="5" customWidth="1"/>
    <col min="11262" max="11262" width="7.28515625" style="5" customWidth="1"/>
    <col min="11263" max="11263" width="11.28515625" style="5" customWidth="1"/>
    <col min="11264" max="11264" width="14.28515625" style="5" customWidth="1"/>
    <col min="11265" max="11265" width="10" style="5" customWidth="1"/>
    <col min="11266" max="11266" width="11.5703125" style="5" customWidth="1"/>
    <col min="11267" max="11267" width="22" style="5" customWidth="1"/>
    <col min="11268" max="11268" width="6.42578125" style="5" customWidth="1"/>
    <col min="11269" max="11269" width="17.42578125" style="5" customWidth="1"/>
    <col min="11270" max="11270" width="9.5703125" style="5" customWidth="1"/>
    <col min="11271" max="11271" width="8.5703125" style="5" customWidth="1"/>
    <col min="11272" max="11273" width="9.42578125" style="5" customWidth="1"/>
    <col min="11274" max="11274" width="17.42578125" style="5" customWidth="1"/>
    <col min="11275" max="11275" width="11.42578125" style="5" customWidth="1"/>
    <col min="11276" max="11516" width="9.28515625" style="5"/>
    <col min="11517" max="11517" width="4.5703125" style="5" customWidth="1"/>
    <col min="11518" max="11518" width="7.28515625" style="5" customWidth="1"/>
    <col min="11519" max="11519" width="11.28515625" style="5" customWidth="1"/>
    <col min="11520" max="11520" width="14.28515625" style="5" customWidth="1"/>
    <col min="11521" max="11521" width="10" style="5" customWidth="1"/>
    <col min="11522" max="11522" width="11.5703125" style="5" customWidth="1"/>
    <col min="11523" max="11523" width="22" style="5" customWidth="1"/>
    <col min="11524" max="11524" width="6.42578125" style="5" customWidth="1"/>
    <col min="11525" max="11525" width="17.42578125" style="5" customWidth="1"/>
    <col min="11526" max="11526" width="9.5703125" style="5" customWidth="1"/>
    <col min="11527" max="11527" width="8.5703125" style="5" customWidth="1"/>
    <col min="11528" max="11529" width="9.42578125" style="5" customWidth="1"/>
    <col min="11530" max="11530" width="17.42578125" style="5" customWidth="1"/>
    <col min="11531" max="11531" width="11.42578125" style="5" customWidth="1"/>
    <col min="11532" max="11772" width="9.28515625" style="5"/>
    <col min="11773" max="11773" width="4.5703125" style="5" customWidth="1"/>
    <col min="11774" max="11774" width="7.28515625" style="5" customWidth="1"/>
    <col min="11775" max="11775" width="11.28515625" style="5" customWidth="1"/>
    <col min="11776" max="11776" width="14.28515625" style="5" customWidth="1"/>
    <col min="11777" max="11777" width="10" style="5" customWidth="1"/>
    <col min="11778" max="11778" width="11.5703125" style="5" customWidth="1"/>
    <col min="11779" max="11779" width="22" style="5" customWidth="1"/>
    <col min="11780" max="11780" width="6.42578125" style="5" customWidth="1"/>
    <col min="11781" max="11781" width="17.42578125" style="5" customWidth="1"/>
    <col min="11782" max="11782" width="9.5703125" style="5" customWidth="1"/>
    <col min="11783" max="11783" width="8.5703125" style="5" customWidth="1"/>
    <col min="11784" max="11785" width="9.42578125" style="5" customWidth="1"/>
    <col min="11786" max="11786" width="17.42578125" style="5" customWidth="1"/>
    <col min="11787" max="11787" width="11.42578125" style="5" customWidth="1"/>
    <col min="11788" max="12028" width="9.28515625" style="5"/>
    <col min="12029" max="12029" width="4.5703125" style="5" customWidth="1"/>
    <col min="12030" max="12030" width="7.28515625" style="5" customWidth="1"/>
    <col min="12031" max="12031" width="11.28515625" style="5" customWidth="1"/>
    <col min="12032" max="12032" width="14.28515625" style="5" customWidth="1"/>
    <col min="12033" max="12033" width="10" style="5" customWidth="1"/>
    <col min="12034" max="12034" width="11.5703125" style="5" customWidth="1"/>
    <col min="12035" max="12035" width="22" style="5" customWidth="1"/>
    <col min="12036" max="12036" width="6.42578125" style="5" customWidth="1"/>
    <col min="12037" max="12037" width="17.42578125" style="5" customWidth="1"/>
    <col min="12038" max="12038" width="9.5703125" style="5" customWidth="1"/>
    <col min="12039" max="12039" width="8.5703125" style="5" customWidth="1"/>
    <col min="12040" max="12041" width="9.42578125" style="5" customWidth="1"/>
    <col min="12042" max="12042" width="17.42578125" style="5" customWidth="1"/>
    <col min="12043" max="12043" width="11.42578125" style="5" customWidth="1"/>
    <col min="12044" max="12284" width="9.28515625" style="5"/>
    <col min="12285" max="12285" width="4.5703125" style="5" customWidth="1"/>
    <col min="12286" max="12286" width="7.28515625" style="5" customWidth="1"/>
    <col min="12287" max="12287" width="11.28515625" style="5" customWidth="1"/>
    <col min="12288" max="12288" width="14.28515625" style="5" customWidth="1"/>
    <col min="12289" max="12289" width="10" style="5" customWidth="1"/>
    <col min="12290" max="12290" width="11.5703125" style="5" customWidth="1"/>
    <col min="12291" max="12291" width="22" style="5" customWidth="1"/>
    <col min="12292" max="12292" width="6.42578125" style="5" customWidth="1"/>
    <col min="12293" max="12293" width="17.42578125" style="5" customWidth="1"/>
    <col min="12294" max="12294" width="9.5703125" style="5" customWidth="1"/>
    <col min="12295" max="12295" width="8.5703125" style="5" customWidth="1"/>
    <col min="12296" max="12297" width="9.42578125" style="5" customWidth="1"/>
    <col min="12298" max="12298" width="17.42578125" style="5" customWidth="1"/>
    <col min="12299" max="12299" width="11.42578125" style="5" customWidth="1"/>
    <col min="12300" max="12540" width="9.28515625" style="5"/>
    <col min="12541" max="12541" width="4.5703125" style="5" customWidth="1"/>
    <col min="12542" max="12542" width="7.28515625" style="5" customWidth="1"/>
    <col min="12543" max="12543" width="11.28515625" style="5" customWidth="1"/>
    <col min="12544" max="12544" width="14.28515625" style="5" customWidth="1"/>
    <col min="12545" max="12545" width="10" style="5" customWidth="1"/>
    <col min="12546" max="12546" width="11.5703125" style="5" customWidth="1"/>
    <col min="12547" max="12547" width="22" style="5" customWidth="1"/>
    <col min="12548" max="12548" width="6.42578125" style="5" customWidth="1"/>
    <col min="12549" max="12549" width="17.42578125" style="5" customWidth="1"/>
    <col min="12550" max="12550" width="9.5703125" style="5" customWidth="1"/>
    <col min="12551" max="12551" width="8.5703125" style="5" customWidth="1"/>
    <col min="12552" max="12553" width="9.42578125" style="5" customWidth="1"/>
    <col min="12554" max="12554" width="17.42578125" style="5" customWidth="1"/>
    <col min="12555" max="12555" width="11.42578125" style="5" customWidth="1"/>
    <col min="12556" max="12796" width="9.28515625" style="5"/>
    <col min="12797" max="12797" width="4.5703125" style="5" customWidth="1"/>
    <col min="12798" max="12798" width="7.28515625" style="5" customWidth="1"/>
    <col min="12799" max="12799" width="11.28515625" style="5" customWidth="1"/>
    <col min="12800" max="12800" width="14.28515625" style="5" customWidth="1"/>
    <col min="12801" max="12801" width="10" style="5" customWidth="1"/>
    <col min="12802" max="12802" width="11.5703125" style="5" customWidth="1"/>
    <col min="12803" max="12803" width="22" style="5" customWidth="1"/>
    <col min="12804" max="12804" width="6.42578125" style="5" customWidth="1"/>
    <col min="12805" max="12805" width="17.42578125" style="5" customWidth="1"/>
    <col min="12806" max="12806" width="9.5703125" style="5" customWidth="1"/>
    <col min="12807" max="12807" width="8.5703125" style="5" customWidth="1"/>
    <col min="12808" max="12809" width="9.42578125" style="5" customWidth="1"/>
    <col min="12810" max="12810" width="17.42578125" style="5" customWidth="1"/>
    <col min="12811" max="12811" width="11.42578125" style="5" customWidth="1"/>
    <col min="12812" max="13052" width="9.28515625" style="5"/>
    <col min="13053" max="13053" width="4.5703125" style="5" customWidth="1"/>
    <col min="13054" max="13054" width="7.28515625" style="5" customWidth="1"/>
    <col min="13055" max="13055" width="11.28515625" style="5" customWidth="1"/>
    <col min="13056" max="13056" width="14.28515625" style="5" customWidth="1"/>
    <col min="13057" max="13057" width="10" style="5" customWidth="1"/>
    <col min="13058" max="13058" width="11.5703125" style="5" customWidth="1"/>
    <col min="13059" max="13059" width="22" style="5" customWidth="1"/>
    <col min="13060" max="13060" width="6.42578125" style="5" customWidth="1"/>
    <col min="13061" max="13061" width="17.42578125" style="5" customWidth="1"/>
    <col min="13062" max="13062" width="9.5703125" style="5" customWidth="1"/>
    <col min="13063" max="13063" width="8.5703125" style="5" customWidth="1"/>
    <col min="13064" max="13065" width="9.42578125" style="5" customWidth="1"/>
    <col min="13066" max="13066" width="17.42578125" style="5" customWidth="1"/>
    <col min="13067" max="13067" width="11.42578125" style="5" customWidth="1"/>
    <col min="13068" max="13308" width="9.28515625" style="5"/>
    <col min="13309" max="13309" width="4.5703125" style="5" customWidth="1"/>
    <col min="13310" max="13310" width="7.28515625" style="5" customWidth="1"/>
    <col min="13311" max="13311" width="11.28515625" style="5" customWidth="1"/>
    <col min="13312" max="13312" width="14.28515625" style="5" customWidth="1"/>
    <col min="13313" max="13313" width="10" style="5" customWidth="1"/>
    <col min="13314" max="13314" width="11.5703125" style="5" customWidth="1"/>
    <col min="13315" max="13315" width="22" style="5" customWidth="1"/>
    <col min="13316" max="13316" width="6.42578125" style="5" customWidth="1"/>
    <col min="13317" max="13317" width="17.42578125" style="5" customWidth="1"/>
    <col min="13318" max="13318" width="9.5703125" style="5" customWidth="1"/>
    <col min="13319" max="13319" width="8.5703125" style="5" customWidth="1"/>
    <col min="13320" max="13321" width="9.42578125" style="5" customWidth="1"/>
    <col min="13322" max="13322" width="17.42578125" style="5" customWidth="1"/>
    <col min="13323" max="13323" width="11.42578125" style="5" customWidth="1"/>
    <col min="13324" max="13564" width="9.28515625" style="5"/>
    <col min="13565" max="13565" width="4.5703125" style="5" customWidth="1"/>
    <col min="13566" max="13566" width="7.28515625" style="5" customWidth="1"/>
    <col min="13567" max="13567" width="11.28515625" style="5" customWidth="1"/>
    <col min="13568" max="13568" width="14.28515625" style="5" customWidth="1"/>
    <col min="13569" max="13569" width="10" style="5" customWidth="1"/>
    <col min="13570" max="13570" width="11.5703125" style="5" customWidth="1"/>
    <col min="13571" max="13571" width="22" style="5" customWidth="1"/>
    <col min="13572" max="13572" width="6.42578125" style="5" customWidth="1"/>
    <col min="13573" max="13573" width="17.42578125" style="5" customWidth="1"/>
    <col min="13574" max="13574" width="9.5703125" style="5" customWidth="1"/>
    <col min="13575" max="13575" width="8.5703125" style="5" customWidth="1"/>
    <col min="13576" max="13577" width="9.42578125" style="5" customWidth="1"/>
    <col min="13578" max="13578" width="17.42578125" style="5" customWidth="1"/>
    <col min="13579" max="13579" width="11.42578125" style="5" customWidth="1"/>
    <col min="13580" max="13820" width="9.28515625" style="5"/>
    <col min="13821" max="13821" width="4.5703125" style="5" customWidth="1"/>
    <col min="13822" max="13822" width="7.28515625" style="5" customWidth="1"/>
    <col min="13823" max="13823" width="11.28515625" style="5" customWidth="1"/>
    <col min="13824" max="13824" width="14.28515625" style="5" customWidth="1"/>
    <col min="13825" max="13825" width="10" style="5" customWidth="1"/>
    <col min="13826" max="13826" width="11.5703125" style="5" customWidth="1"/>
    <col min="13827" max="13827" width="22" style="5" customWidth="1"/>
    <col min="13828" max="13828" width="6.42578125" style="5" customWidth="1"/>
    <col min="13829" max="13829" width="17.42578125" style="5" customWidth="1"/>
    <col min="13830" max="13830" width="9.5703125" style="5" customWidth="1"/>
    <col min="13831" max="13831" width="8.5703125" style="5" customWidth="1"/>
    <col min="13832" max="13833" width="9.42578125" style="5" customWidth="1"/>
    <col min="13834" max="13834" width="17.42578125" style="5" customWidth="1"/>
    <col min="13835" max="13835" width="11.42578125" style="5" customWidth="1"/>
    <col min="13836" max="14076" width="9.28515625" style="5"/>
    <col min="14077" max="14077" width="4.5703125" style="5" customWidth="1"/>
    <col min="14078" max="14078" width="7.28515625" style="5" customWidth="1"/>
    <col min="14079" max="14079" width="11.28515625" style="5" customWidth="1"/>
    <col min="14080" max="14080" width="14.28515625" style="5" customWidth="1"/>
    <col min="14081" max="14081" width="10" style="5" customWidth="1"/>
    <col min="14082" max="14082" width="11.5703125" style="5" customWidth="1"/>
    <col min="14083" max="14083" width="22" style="5" customWidth="1"/>
    <col min="14084" max="14084" width="6.42578125" style="5" customWidth="1"/>
    <col min="14085" max="14085" width="17.42578125" style="5" customWidth="1"/>
    <col min="14086" max="14086" width="9.5703125" style="5" customWidth="1"/>
    <col min="14087" max="14087" width="8.5703125" style="5" customWidth="1"/>
    <col min="14088" max="14089" width="9.42578125" style="5" customWidth="1"/>
    <col min="14090" max="14090" width="17.42578125" style="5" customWidth="1"/>
    <col min="14091" max="14091" width="11.42578125" style="5" customWidth="1"/>
    <col min="14092" max="14332" width="9.28515625" style="5"/>
    <col min="14333" max="14333" width="4.5703125" style="5" customWidth="1"/>
    <col min="14334" max="14334" width="7.28515625" style="5" customWidth="1"/>
    <col min="14335" max="14335" width="11.28515625" style="5" customWidth="1"/>
    <col min="14336" max="14336" width="14.28515625" style="5" customWidth="1"/>
    <col min="14337" max="14337" width="10" style="5" customWidth="1"/>
    <col min="14338" max="14338" width="11.5703125" style="5" customWidth="1"/>
    <col min="14339" max="14339" width="22" style="5" customWidth="1"/>
    <col min="14340" max="14340" width="6.42578125" style="5" customWidth="1"/>
    <col min="14341" max="14341" width="17.42578125" style="5" customWidth="1"/>
    <col min="14342" max="14342" width="9.5703125" style="5" customWidth="1"/>
    <col min="14343" max="14343" width="8.5703125" style="5" customWidth="1"/>
    <col min="14344" max="14345" width="9.42578125" style="5" customWidth="1"/>
    <col min="14346" max="14346" width="17.42578125" style="5" customWidth="1"/>
    <col min="14347" max="14347" width="11.42578125" style="5" customWidth="1"/>
    <col min="14348" max="14588" width="9.28515625" style="5"/>
    <col min="14589" max="14589" width="4.5703125" style="5" customWidth="1"/>
    <col min="14590" max="14590" width="7.28515625" style="5" customWidth="1"/>
    <col min="14591" max="14591" width="11.28515625" style="5" customWidth="1"/>
    <col min="14592" max="14592" width="14.28515625" style="5" customWidth="1"/>
    <col min="14593" max="14593" width="10" style="5" customWidth="1"/>
    <col min="14594" max="14594" width="11.5703125" style="5" customWidth="1"/>
    <col min="14595" max="14595" width="22" style="5" customWidth="1"/>
    <col min="14596" max="14596" width="6.42578125" style="5" customWidth="1"/>
    <col min="14597" max="14597" width="17.42578125" style="5" customWidth="1"/>
    <col min="14598" max="14598" width="9.5703125" style="5" customWidth="1"/>
    <col min="14599" max="14599" width="8.5703125" style="5" customWidth="1"/>
    <col min="14600" max="14601" width="9.42578125" style="5" customWidth="1"/>
    <col min="14602" max="14602" width="17.42578125" style="5" customWidth="1"/>
    <col min="14603" max="14603" width="11.42578125" style="5" customWidth="1"/>
    <col min="14604" max="14844" width="9.28515625" style="5"/>
    <col min="14845" max="14845" width="4.5703125" style="5" customWidth="1"/>
    <col min="14846" max="14846" width="7.28515625" style="5" customWidth="1"/>
    <col min="14847" max="14847" width="11.28515625" style="5" customWidth="1"/>
    <col min="14848" max="14848" width="14.28515625" style="5" customWidth="1"/>
    <col min="14849" max="14849" width="10" style="5" customWidth="1"/>
    <col min="14850" max="14850" width="11.5703125" style="5" customWidth="1"/>
    <col min="14851" max="14851" width="22" style="5" customWidth="1"/>
    <col min="14852" max="14852" width="6.42578125" style="5" customWidth="1"/>
    <col min="14853" max="14853" width="17.42578125" style="5" customWidth="1"/>
    <col min="14854" max="14854" width="9.5703125" style="5" customWidth="1"/>
    <col min="14855" max="14855" width="8.5703125" style="5" customWidth="1"/>
    <col min="14856" max="14857" width="9.42578125" style="5" customWidth="1"/>
    <col min="14858" max="14858" width="17.42578125" style="5" customWidth="1"/>
    <col min="14859" max="14859" width="11.42578125" style="5" customWidth="1"/>
    <col min="14860" max="15100" width="9.28515625" style="5"/>
    <col min="15101" max="15101" width="4.5703125" style="5" customWidth="1"/>
    <col min="15102" max="15102" width="7.28515625" style="5" customWidth="1"/>
    <col min="15103" max="15103" width="11.28515625" style="5" customWidth="1"/>
    <col min="15104" max="15104" width="14.28515625" style="5" customWidth="1"/>
    <col min="15105" max="15105" width="10" style="5" customWidth="1"/>
    <col min="15106" max="15106" width="11.5703125" style="5" customWidth="1"/>
    <col min="15107" max="15107" width="22" style="5" customWidth="1"/>
    <col min="15108" max="15108" width="6.42578125" style="5" customWidth="1"/>
    <col min="15109" max="15109" width="17.42578125" style="5" customWidth="1"/>
    <col min="15110" max="15110" width="9.5703125" style="5" customWidth="1"/>
    <col min="15111" max="15111" width="8.5703125" style="5" customWidth="1"/>
    <col min="15112" max="15113" width="9.42578125" style="5" customWidth="1"/>
    <col min="15114" max="15114" width="17.42578125" style="5" customWidth="1"/>
    <col min="15115" max="15115" width="11.42578125" style="5" customWidth="1"/>
    <col min="15116" max="15356" width="9.28515625" style="5"/>
    <col min="15357" max="15357" width="4.5703125" style="5" customWidth="1"/>
    <col min="15358" max="15358" width="7.28515625" style="5" customWidth="1"/>
    <col min="15359" max="15359" width="11.28515625" style="5" customWidth="1"/>
    <col min="15360" max="15360" width="14.28515625" style="5" customWidth="1"/>
    <col min="15361" max="15361" width="10" style="5" customWidth="1"/>
    <col min="15362" max="15362" width="11.5703125" style="5" customWidth="1"/>
    <col min="15363" max="15363" width="22" style="5" customWidth="1"/>
    <col min="15364" max="15364" width="6.42578125" style="5" customWidth="1"/>
    <col min="15365" max="15365" width="17.42578125" style="5" customWidth="1"/>
    <col min="15366" max="15366" width="9.5703125" style="5" customWidth="1"/>
    <col min="15367" max="15367" width="8.5703125" style="5" customWidth="1"/>
    <col min="15368" max="15369" width="9.42578125" style="5" customWidth="1"/>
    <col min="15370" max="15370" width="17.42578125" style="5" customWidth="1"/>
    <col min="15371" max="15371" width="11.42578125" style="5" customWidth="1"/>
    <col min="15372" max="15612" width="9.28515625" style="5"/>
    <col min="15613" max="15613" width="4.5703125" style="5" customWidth="1"/>
    <col min="15614" max="15614" width="7.28515625" style="5" customWidth="1"/>
    <col min="15615" max="15615" width="11.28515625" style="5" customWidth="1"/>
    <col min="15616" max="15616" width="14.28515625" style="5" customWidth="1"/>
    <col min="15617" max="15617" width="10" style="5" customWidth="1"/>
    <col min="15618" max="15618" width="11.5703125" style="5" customWidth="1"/>
    <col min="15619" max="15619" width="22" style="5" customWidth="1"/>
    <col min="15620" max="15620" width="6.42578125" style="5" customWidth="1"/>
    <col min="15621" max="15621" width="17.42578125" style="5" customWidth="1"/>
    <col min="15622" max="15622" width="9.5703125" style="5" customWidth="1"/>
    <col min="15623" max="15623" width="8.5703125" style="5" customWidth="1"/>
    <col min="15624" max="15625" width="9.42578125" style="5" customWidth="1"/>
    <col min="15626" max="15626" width="17.42578125" style="5" customWidth="1"/>
    <col min="15627" max="15627" width="11.42578125" style="5" customWidth="1"/>
    <col min="15628" max="15868" width="9.28515625" style="5"/>
    <col min="15869" max="15869" width="4.5703125" style="5" customWidth="1"/>
    <col min="15870" max="15870" width="7.28515625" style="5" customWidth="1"/>
    <col min="15871" max="15871" width="11.28515625" style="5" customWidth="1"/>
    <col min="15872" max="15872" width="14.28515625" style="5" customWidth="1"/>
    <col min="15873" max="15873" width="10" style="5" customWidth="1"/>
    <col min="15874" max="15874" width="11.5703125" style="5" customWidth="1"/>
    <col min="15875" max="15875" width="22" style="5" customWidth="1"/>
    <col min="15876" max="15876" width="6.42578125" style="5" customWidth="1"/>
    <col min="15877" max="15877" width="17.42578125" style="5" customWidth="1"/>
    <col min="15878" max="15878" width="9.5703125" style="5" customWidth="1"/>
    <col min="15879" max="15879" width="8.5703125" style="5" customWidth="1"/>
    <col min="15880" max="15881" width="9.42578125" style="5" customWidth="1"/>
    <col min="15882" max="15882" width="17.42578125" style="5" customWidth="1"/>
    <col min="15883" max="15883" width="11.42578125" style="5" customWidth="1"/>
    <col min="15884" max="16124" width="9.28515625" style="5"/>
    <col min="16125" max="16125" width="4.5703125" style="5" customWidth="1"/>
    <col min="16126" max="16126" width="7.28515625" style="5" customWidth="1"/>
    <col min="16127" max="16127" width="11.28515625" style="5" customWidth="1"/>
    <col min="16128" max="16128" width="14.28515625" style="5" customWidth="1"/>
    <col min="16129" max="16129" width="10" style="5" customWidth="1"/>
    <col min="16130" max="16130" width="11.5703125" style="5" customWidth="1"/>
    <col min="16131" max="16131" width="22" style="5" customWidth="1"/>
    <col min="16132" max="16132" width="6.42578125" style="5" customWidth="1"/>
    <col min="16133" max="16133" width="17.42578125" style="5" customWidth="1"/>
    <col min="16134" max="16134" width="9.5703125" style="5" customWidth="1"/>
    <col min="16135" max="16135" width="8.5703125" style="5" customWidth="1"/>
    <col min="16136" max="16137" width="9.42578125" style="5" customWidth="1"/>
    <col min="16138" max="16138" width="17.42578125" style="5" customWidth="1"/>
    <col min="16139" max="16139" width="11.42578125" style="5" customWidth="1"/>
    <col min="16140" max="16384" width="9.28515625" style="5"/>
  </cols>
  <sheetData>
    <row r="1" spans="1:28" ht="16.5" customHeight="1" x14ac:dyDescent="0.3">
      <c r="B1" s="2" t="str">
        <f>var!A1</f>
        <v>Lietuvos aklųjų ir silpnaregių lengvosios atletikos kroso čempionatas</v>
      </c>
      <c r="K1" s="11">
        <f>var!A5</f>
        <v>3000</v>
      </c>
      <c r="M1" s="79" t="str">
        <f>var!A2</f>
        <v>23.9.16</v>
      </c>
      <c r="N1" s="79"/>
      <c r="O1" s="79"/>
      <c r="Q1" s="29"/>
      <c r="R1" s="29"/>
      <c r="V1" s="49" t="s">
        <v>40</v>
      </c>
      <c r="W1" s="50" t="s">
        <v>41</v>
      </c>
      <c r="X1" s="50" t="s">
        <v>42</v>
      </c>
    </row>
    <row r="2" spans="1:28" ht="3.6" customHeight="1" x14ac:dyDescent="0.2"/>
    <row r="3" spans="1:28" s="16" customFormat="1" ht="36" x14ac:dyDescent="0.2">
      <c r="A3" s="19" t="s">
        <v>0</v>
      </c>
      <c r="B3" s="19" t="s">
        <v>1</v>
      </c>
      <c r="C3" s="20" t="s">
        <v>14</v>
      </c>
      <c r="D3" s="20" t="s">
        <v>15</v>
      </c>
      <c r="E3" s="19" t="s">
        <v>4</v>
      </c>
      <c r="F3" s="19" t="s">
        <v>7</v>
      </c>
      <c r="G3" s="19" t="s">
        <v>2</v>
      </c>
      <c r="H3" s="19" t="s">
        <v>3</v>
      </c>
      <c r="I3" s="19" t="s">
        <v>5</v>
      </c>
      <c r="J3" s="40" t="s">
        <v>31</v>
      </c>
      <c r="K3" s="21" t="s">
        <v>6</v>
      </c>
      <c r="L3" s="24" t="s">
        <v>12</v>
      </c>
      <c r="M3" s="22" t="s">
        <v>13</v>
      </c>
      <c r="N3" s="22" t="s">
        <v>38</v>
      </c>
      <c r="O3" s="22" t="s">
        <v>33</v>
      </c>
      <c r="P3" s="45" t="s">
        <v>37</v>
      </c>
      <c r="Q3" s="31" t="s">
        <v>5</v>
      </c>
      <c r="R3" s="31" t="s">
        <v>32</v>
      </c>
      <c r="S3" s="47" t="s">
        <v>43</v>
      </c>
      <c r="T3" s="16" t="s">
        <v>34</v>
      </c>
      <c r="U3" s="47" t="s">
        <v>44</v>
      </c>
      <c r="V3" s="46" t="s">
        <v>35</v>
      </c>
      <c r="W3" s="46">
        <v>4</v>
      </c>
      <c r="X3" s="46">
        <v>3</v>
      </c>
      <c r="Y3" s="46">
        <v>2</v>
      </c>
      <c r="Z3" s="46">
        <v>1</v>
      </c>
      <c r="AB3" s="5"/>
    </row>
    <row r="4" spans="1:28" s="3" customFormat="1" x14ac:dyDescent="0.2">
      <c r="A4" s="7">
        <v>1</v>
      </c>
      <c r="B4" s="18">
        <f>[1]d1!$G2</f>
        <v>4</v>
      </c>
      <c r="C4" s="37" t="str">
        <f>[1]d1!$L2</f>
        <v>Evaldas</v>
      </c>
      <c r="D4" s="39" t="str">
        <f>[1]d1!$N2</f>
        <v>Šlušnys</v>
      </c>
      <c r="E4" s="9" t="str">
        <f>IF(ISBLANK([1]d1!I2),"",VLOOKUP([1]d1!I2,lytis,2,FALSE))</f>
        <v>V</v>
      </c>
      <c r="F4" s="14">
        <f>[1]d1!H2</f>
        <v>52</v>
      </c>
      <c r="G4" s="8" t="str">
        <f>[1]d1!O2</f>
        <v>Klaipėda</v>
      </c>
      <c r="H4" s="8" t="str">
        <f>[1]d1!R2</f>
        <v>Pamarys</v>
      </c>
      <c r="I4" s="10" t="str">
        <f>IF(ISBLANK([1]d1!J2),"",VLOOKUP([1]d1!J2,grupees,2,FALSE))</f>
        <v>50-54</v>
      </c>
      <c r="J4" s="42" t="str">
        <f>[1]d1!S2</f>
        <v>B2</v>
      </c>
      <c r="K4" s="25">
        <f>[1]d1!T2</f>
        <v>8.0555555555555554E-3</v>
      </c>
      <c r="L4" s="25" t="str">
        <f>[1]d1!U2</f>
        <v>3:52/km</v>
      </c>
      <c r="M4" s="14">
        <f>[1]d1!E2</f>
        <v>1</v>
      </c>
      <c r="N4" s="14">
        <f>[1]d1!F2</f>
        <v>1</v>
      </c>
      <c r="O4" s="14">
        <f t="shared" ref="O4:O67" si="0">SUMPRODUCT(--(R4=$R$4:$R$300),--(K4&gt;$K$4:$K$300))+1</f>
        <v>1</v>
      </c>
      <c r="P4" s="48">
        <f t="shared" ref="P4:P67" si="1">SUM(V4:Z4)</f>
        <v>6</v>
      </c>
      <c r="Q4" s="43" t="str">
        <f t="shared" ref="Q4:Q67" si="2">IF(OR(J4="B2",J4="B3"),"B2/3",J4)</f>
        <v>B2/3</v>
      </c>
      <c r="R4" s="43" t="str">
        <f t="shared" ref="R4:R67" si="3">CONCATENATE(E4,I4,Q4)</f>
        <v>V50-54B2/3</v>
      </c>
      <c r="S4" s="5" t="b">
        <f t="shared" ref="S4" si="4">NOT(OR(F4&lt;6,AND(F4&gt;13,F4&lt;50,J4&lt;&gt;"B1")))</f>
        <v>1</v>
      </c>
      <c r="T4" s="3" t="str">
        <f t="shared" ref="T4" si="5">IF(AND(S4,COUNTIF($V$1:$X$1,J4)),"+","o")</f>
        <v>+</v>
      </c>
      <c r="U4" s="3">
        <f t="shared" ref="U4" si="6">COUNTIF($R$4:$R$300,R4)</f>
        <v>6</v>
      </c>
      <c r="V4" s="3">
        <f t="shared" ref="V4" si="7">IF(AND(T4="+",U4&gt;4),_xlfn.SWITCH(O4,1,6, 2,4, 3,3, 4,2, 5,1,"*"), "-")</f>
        <v>6</v>
      </c>
      <c r="W4" s="3" t="str">
        <f t="shared" ref="W4" si="8">IF(AND(T4="+",U4=$W$3),_xlfn.SWITCH(O4,1,5,2,3,3,2,4,1), "-")</f>
        <v>-</v>
      </c>
      <c r="X4" s="3" t="str">
        <f t="shared" ref="X4" si="9">IF(AND(T4="+",U4=$X$3),_xlfn.SWITCH(O4,1,4,2,2,3,1), "-")</f>
        <v>-</v>
      </c>
      <c r="Y4" s="3" t="str">
        <f t="shared" ref="Y4" si="10">IF(AND(T4="+",U4=$Y$3),_xlfn.SWITCH(O4,1,3,2,1), "-")</f>
        <v>-</v>
      </c>
      <c r="Z4" s="3" t="str">
        <f t="shared" ref="Z4" si="11">IF(AND(T4="+",U4=$Z$3),2, "-")</f>
        <v>-</v>
      </c>
      <c r="AB4" s="5"/>
    </row>
    <row r="5" spans="1:28" x14ac:dyDescent="0.2">
      <c r="A5" s="7">
        <v>2</v>
      </c>
      <c r="B5" s="18">
        <f>[1]d1!$G3</f>
        <v>245</v>
      </c>
      <c r="C5" s="37" t="str">
        <f>[1]d1!$L3</f>
        <v>Arvydas</v>
      </c>
      <c r="D5" s="39" t="str">
        <f>[1]d1!$N3</f>
        <v>Markevičius</v>
      </c>
      <c r="E5" s="9" t="str">
        <f>IF(ISBLANK([1]d1!I3),"",VLOOKUP([1]d1!I3,lytis,2,FALSE))</f>
        <v>V</v>
      </c>
      <c r="F5" s="14">
        <f>[1]d1!H3</f>
        <v>56</v>
      </c>
      <c r="G5" s="8" t="str">
        <f>[1]d1!O3</f>
        <v>Panevėžys</v>
      </c>
      <c r="H5" s="8" t="str">
        <f>[1]d1!R3</f>
        <v>Šviesa</v>
      </c>
      <c r="I5" s="10" t="str">
        <f>IF(ISBLANK([1]d1!J3),"",VLOOKUP([1]d1!J3,grupees,2,FALSE))</f>
        <v>55-59</v>
      </c>
      <c r="J5" s="42" t="str">
        <f>[1]d1!S3</f>
        <v>B1</v>
      </c>
      <c r="K5" s="25">
        <f>[1]d1!T3</f>
        <v>8.5416666666666679E-3</v>
      </c>
      <c r="L5" s="25" t="str">
        <f>[1]d1!U3</f>
        <v>4:06/km</v>
      </c>
      <c r="M5" s="14">
        <f>[1]d1!E3</f>
        <v>2</v>
      </c>
      <c r="N5" s="14">
        <f>[1]d1!F3</f>
        <v>1</v>
      </c>
      <c r="O5" s="14">
        <f t="shared" si="0"/>
        <v>1</v>
      </c>
      <c r="P5" s="48">
        <f t="shared" si="1"/>
        <v>3</v>
      </c>
      <c r="Q5" s="43" t="str">
        <f t="shared" si="2"/>
        <v>B1</v>
      </c>
      <c r="R5" s="43" t="str">
        <f t="shared" si="3"/>
        <v>V55-59B1</v>
      </c>
      <c r="S5" s="5" t="b">
        <f t="shared" ref="S5:S68" si="12">NOT(OR(F5&lt;6,AND(F5&gt;13,F5&lt;50,J5&lt;&gt;"B1")))</f>
        <v>1</v>
      </c>
      <c r="T5" s="3" t="str">
        <f t="shared" ref="T5:T68" si="13">IF(AND(S5,COUNTIF($V$1:$X$1,J5)),"+","o")</f>
        <v>+</v>
      </c>
      <c r="U5" s="3">
        <f t="shared" ref="U5:U68" si="14">COUNTIF($R$4:$R$300,R5)</f>
        <v>2</v>
      </c>
      <c r="V5" s="3" t="str">
        <f t="shared" ref="V5:V68" si="15">IF(AND(T5="+",U5&gt;4),_xlfn.SWITCH(O5,1,6, 2,4, 3,3, 4,2, 5,1,"*"), "-")</f>
        <v>-</v>
      </c>
      <c r="W5" s="3" t="str">
        <f t="shared" ref="W5:W68" si="16">IF(AND(T5="+",U5=$W$3),_xlfn.SWITCH(O5,1,5,2,3,3,2,4,1), "-")</f>
        <v>-</v>
      </c>
      <c r="X5" s="3" t="str">
        <f t="shared" ref="X5:X68" si="17">IF(AND(T5="+",U5=$X$3),_xlfn.SWITCH(O5,1,4,2,2,3,1), "-")</f>
        <v>-</v>
      </c>
      <c r="Y5" s="3">
        <f t="shared" ref="Y5:Y68" si="18">IF(AND(T5="+",U5=$Y$3),_xlfn.SWITCH(O5,1,3,2,1), "-")</f>
        <v>3</v>
      </c>
      <c r="Z5" s="3" t="str">
        <f t="shared" ref="Z5:Z68" si="19">IF(AND(T5="+",U5=$Z$3),2, "-")</f>
        <v>-</v>
      </c>
    </row>
    <row r="6" spans="1:28" x14ac:dyDescent="0.2">
      <c r="A6" s="7">
        <v>3</v>
      </c>
      <c r="B6" s="18">
        <f>[1]d1!$G4</f>
        <v>187</v>
      </c>
      <c r="C6" s="37" t="str">
        <f>[1]d1!$L4</f>
        <v>Kęstutis</v>
      </c>
      <c r="D6" s="39" t="str">
        <f>[1]d1!$N4</f>
        <v>Bartkėnas</v>
      </c>
      <c r="E6" s="9" t="str">
        <f>IF(ISBLANK([1]d1!I4),"",VLOOKUP([1]d1!I4,lytis,2,FALSE))</f>
        <v>V</v>
      </c>
      <c r="F6" s="14">
        <f>[1]d1!H4</f>
        <v>55</v>
      </c>
      <c r="G6" s="8" t="str">
        <f>[1]d1!O4</f>
        <v>Kaunas</v>
      </c>
      <c r="H6" s="8" t="str">
        <f>[1]d1!R4</f>
        <v>Sveikata</v>
      </c>
      <c r="I6" s="10" t="str">
        <f>IF(ISBLANK([1]d1!J4),"",VLOOKUP([1]d1!J4,grupees,2,FALSE))</f>
        <v>55-59</v>
      </c>
      <c r="J6" s="42" t="str">
        <f>[1]d1!S4</f>
        <v>B2</v>
      </c>
      <c r="K6" s="25">
        <f>[1]d1!T4</f>
        <v>8.726851851851852E-3</v>
      </c>
      <c r="L6" s="25" t="str">
        <f>[1]d1!U4</f>
        <v>4:11/km</v>
      </c>
      <c r="M6" s="14">
        <f>[1]d1!E4</f>
        <v>3</v>
      </c>
      <c r="N6" s="14">
        <f>[1]d1!F4</f>
        <v>2</v>
      </c>
      <c r="O6" s="14">
        <f t="shared" si="0"/>
        <v>1</v>
      </c>
      <c r="P6" s="48">
        <f t="shared" si="1"/>
        <v>6</v>
      </c>
      <c r="Q6" s="43" t="str">
        <f t="shared" si="2"/>
        <v>B2/3</v>
      </c>
      <c r="R6" s="43" t="str">
        <f t="shared" si="3"/>
        <v>V55-59B2/3</v>
      </c>
      <c r="S6" s="5" t="b">
        <f t="shared" si="12"/>
        <v>1</v>
      </c>
      <c r="T6" s="3" t="str">
        <f t="shared" si="13"/>
        <v>+</v>
      </c>
      <c r="U6" s="3">
        <f t="shared" si="14"/>
        <v>8</v>
      </c>
      <c r="V6" s="3">
        <f t="shared" si="15"/>
        <v>6</v>
      </c>
      <c r="W6" s="3" t="str">
        <f t="shared" si="16"/>
        <v>-</v>
      </c>
      <c r="X6" s="3" t="str">
        <f t="shared" si="17"/>
        <v>-</v>
      </c>
      <c r="Y6" s="3" t="str">
        <f t="shared" si="18"/>
        <v>-</v>
      </c>
      <c r="Z6" s="3" t="str">
        <f t="shared" si="19"/>
        <v>-</v>
      </c>
    </row>
    <row r="7" spans="1:28" x14ac:dyDescent="0.2">
      <c r="A7" s="7">
        <v>4</v>
      </c>
      <c r="B7" s="18">
        <f>[1]d1!$G5</f>
        <v>36</v>
      </c>
      <c r="C7" s="37" t="str">
        <f>[1]d1!$L5</f>
        <v>Povilas</v>
      </c>
      <c r="D7" s="39" t="str">
        <f>[1]d1!$N5</f>
        <v>Krapikas</v>
      </c>
      <c r="E7" s="9" t="str">
        <f>IF(ISBLANK([1]d1!I5),"",VLOOKUP([1]d1!I5,lytis,2,FALSE))</f>
        <v>V</v>
      </c>
      <c r="F7" s="14">
        <f>[1]d1!H5</f>
        <v>24</v>
      </c>
      <c r="G7" s="8" t="str">
        <f>[1]d1!O5</f>
        <v>Kaunas</v>
      </c>
      <c r="H7" s="8" t="str">
        <f>[1]d1!R5</f>
        <v>Parolimpietis</v>
      </c>
      <c r="I7" s="10" t="str">
        <f>IF(ISBLANK([1]d1!J5),"",VLOOKUP([1]d1!J5,grupees,2,FALSE))</f>
        <v>18-24</v>
      </c>
      <c r="J7" s="42" t="str">
        <f>[1]d1!S5</f>
        <v>B1</v>
      </c>
      <c r="K7" s="25">
        <f>[1]d1!T5</f>
        <v>8.7615740740740744E-3</v>
      </c>
      <c r="L7" s="25" t="str">
        <f>[1]d1!U5</f>
        <v>4:13/km</v>
      </c>
      <c r="M7" s="14">
        <f>[1]d1!E5</f>
        <v>4</v>
      </c>
      <c r="N7" s="14">
        <f>[1]d1!F5</f>
        <v>1</v>
      </c>
      <c r="O7" s="14">
        <f t="shared" si="0"/>
        <v>1</v>
      </c>
      <c r="P7" s="48">
        <f t="shared" si="1"/>
        <v>4</v>
      </c>
      <c r="Q7" s="43" t="str">
        <f t="shared" si="2"/>
        <v>B1</v>
      </c>
      <c r="R7" s="43" t="str">
        <f t="shared" si="3"/>
        <v>V18-24B1</v>
      </c>
      <c r="S7" s="5" t="b">
        <f t="shared" si="12"/>
        <v>1</v>
      </c>
      <c r="T7" s="3" t="str">
        <f t="shared" si="13"/>
        <v>+</v>
      </c>
      <c r="U7" s="3">
        <f t="shared" si="14"/>
        <v>3</v>
      </c>
      <c r="V7" s="3" t="str">
        <f t="shared" si="15"/>
        <v>-</v>
      </c>
      <c r="W7" s="3" t="str">
        <f t="shared" si="16"/>
        <v>-</v>
      </c>
      <c r="X7" s="3">
        <f t="shared" si="17"/>
        <v>4</v>
      </c>
      <c r="Y7" s="3" t="str">
        <f t="shared" si="18"/>
        <v>-</v>
      </c>
      <c r="Z7" s="3" t="str">
        <f t="shared" si="19"/>
        <v>-</v>
      </c>
    </row>
    <row r="8" spans="1:28" x14ac:dyDescent="0.2">
      <c r="A8" s="7">
        <v>5</v>
      </c>
      <c r="B8" s="18">
        <f>[1]d1!$G6</f>
        <v>220</v>
      </c>
      <c r="C8" s="37" t="str">
        <f>[1]d1!$L6</f>
        <v>Simonas</v>
      </c>
      <c r="D8" s="39" t="str">
        <f>[1]d1!$N6</f>
        <v>Žvirblis</v>
      </c>
      <c r="E8" s="9" t="str">
        <f>IF(ISBLANK([1]d1!I6),"",VLOOKUP([1]d1!I6,lytis,2,FALSE))</f>
        <v>V</v>
      </c>
      <c r="F8" s="14">
        <f>[1]d1!H6</f>
        <v>16</v>
      </c>
      <c r="G8" s="8" t="str">
        <f>[1]d1!O6</f>
        <v>Kaunas</v>
      </c>
      <c r="H8" s="8" t="str">
        <f>[1]d1!R6</f>
        <v>Sveikata</v>
      </c>
      <c r="I8" s="10" t="str">
        <f>IF(ISBLANK([1]d1!J6),"",VLOOKUP([1]d1!J6,grupees,2,FALSE))</f>
        <v>14-17</v>
      </c>
      <c r="J8" s="42" t="str">
        <f>[1]d1!S6</f>
        <v>B1</v>
      </c>
      <c r="K8" s="25">
        <f>[1]d1!T6</f>
        <v>8.9467592592592585E-3</v>
      </c>
      <c r="L8" s="25" t="str">
        <f>[1]d1!U6</f>
        <v>4:18/km</v>
      </c>
      <c r="M8" s="14">
        <f>[1]d1!E6</f>
        <v>5</v>
      </c>
      <c r="N8" s="14">
        <f>[1]d1!F6</f>
        <v>1</v>
      </c>
      <c r="O8" s="14">
        <f t="shared" si="0"/>
        <v>1</v>
      </c>
      <c r="P8" s="48">
        <f t="shared" si="1"/>
        <v>2</v>
      </c>
      <c r="Q8" s="43" t="str">
        <f t="shared" si="2"/>
        <v>B1</v>
      </c>
      <c r="R8" s="43" t="str">
        <f t="shared" si="3"/>
        <v>V14-17B1</v>
      </c>
      <c r="S8" s="5" t="b">
        <f t="shared" si="12"/>
        <v>1</v>
      </c>
      <c r="T8" s="3" t="str">
        <f t="shared" si="13"/>
        <v>+</v>
      </c>
      <c r="U8" s="3">
        <f t="shared" si="14"/>
        <v>1</v>
      </c>
      <c r="V8" s="3" t="str">
        <f t="shared" si="15"/>
        <v>-</v>
      </c>
      <c r="W8" s="3" t="str">
        <f t="shared" si="16"/>
        <v>-</v>
      </c>
      <c r="X8" s="3" t="str">
        <f t="shared" si="17"/>
        <v>-</v>
      </c>
      <c r="Y8" s="3" t="str">
        <f t="shared" si="18"/>
        <v>-</v>
      </c>
      <c r="Z8" s="3">
        <f t="shared" si="19"/>
        <v>2</v>
      </c>
    </row>
    <row r="9" spans="1:28" x14ac:dyDescent="0.2">
      <c r="A9" s="7">
        <v>6</v>
      </c>
      <c r="B9" s="18">
        <f>[1]d1!$G7</f>
        <v>258</v>
      </c>
      <c r="C9" s="37" t="str">
        <f>[1]d1!$L7</f>
        <v>Zigmantas</v>
      </c>
      <c r="D9" s="39" t="str">
        <f>[1]d1!$N7</f>
        <v>Rimkus</v>
      </c>
      <c r="E9" s="9" t="str">
        <f>IF(ISBLANK([1]d1!I7),"",VLOOKUP([1]d1!I7,lytis,2,FALSE))</f>
        <v>V</v>
      </c>
      <c r="F9" s="14">
        <f>[1]d1!H7</f>
        <v>64</v>
      </c>
      <c r="G9" s="8" t="str">
        <f>[1]d1!O7</f>
        <v>Panevėžys</v>
      </c>
      <c r="H9" s="8" t="str">
        <f>[1]d1!R7</f>
        <v>Šviesa</v>
      </c>
      <c r="I9" s="10" t="str">
        <f>IF(ISBLANK([1]d1!J7),"",VLOOKUP([1]d1!J7,grupees,2,FALSE))</f>
        <v>60-64</v>
      </c>
      <c r="J9" s="42" t="str">
        <f>[1]d1!S7</f>
        <v>B2</v>
      </c>
      <c r="K9" s="25">
        <f>[1]d1!T7</f>
        <v>1.0023148148148147E-2</v>
      </c>
      <c r="L9" s="25" t="str">
        <f>[1]d1!U7</f>
        <v>4:49/km</v>
      </c>
      <c r="M9" s="14">
        <f>[1]d1!E7</f>
        <v>6</v>
      </c>
      <c r="N9" s="14">
        <f>[1]d1!F7</f>
        <v>1</v>
      </c>
      <c r="O9" s="14">
        <f t="shared" si="0"/>
        <v>1</v>
      </c>
      <c r="P9" s="48">
        <f t="shared" si="1"/>
        <v>6</v>
      </c>
      <c r="Q9" s="43" t="str">
        <f t="shared" si="2"/>
        <v>B2/3</v>
      </c>
      <c r="R9" s="43" t="str">
        <f t="shared" si="3"/>
        <v>V60-64B2/3</v>
      </c>
      <c r="S9" s="5" t="b">
        <f t="shared" si="12"/>
        <v>1</v>
      </c>
      <c r="T9" s="3" t="str">
        <f t="shared" si="13"/>
        <v>+</v>
      </c>
      <c r="U9" s="3">
        <f t="shared" si="14"/>
        <v>9</v>
      </c>
      <c r="V9" s="3">
        <f t="shared" si="15"/>
        <v>6</v>
      </c>
      <c r="W9" s="3" t="str">
        <f t="shared" si="16"/>
        <v>-</v>
      </c>
      <c r="X9" s="3" t="str">
        <f t="shared" si="17"/>
        <v>-</v>
      </c>
      <c r="Y9" s="3" t="str">
        <f t="shared" si="18"/>
        <v>-</v>
      </c>
      <c r="Z9" s="3" t="str">
        <f t="shared" si="19"/>
        <v>-</v>
      </c>
    </row>
    <row r="10" spans="1:28" x14ac:dyDescent="0.2">
      <c r="A10" s="7">
        <v>7</v>
      </c>
      <c r="B10" s="18">
        <f>[1]d1!$G8</f>
        <v>142</v>
      </c>
      <c r="C10" s="37" t="str">
        <f>[1]d1!$L8</f>
        <v>Marius</v>
      </c>
      <c r="D10" s="39" t="str">
        <f>[1]d1!$N8</f>
        <v>Maželis</v>
      </c>
      <c r="E10" s="9" t="str">
        <f>IF(ISBLANK([1]d1!I8),"",VLOOKUP([1]d1!I8,lytis,2,FALSE))</f>
        <v>V</v>
      </c>
      <c r="F10" s="14">
        <f>[1]d1!H8</f>
        <v>38</v>
      </c>
      <c r="G10" s="8" t="str">
        <f>[1]d1!O8</f>
        <v>Vilnius</v>
      </c>
      <c r="H10" s="8" t="str">
        <f>[1]d1!R8</f>
        <v>Šaltinis</v>
      </c>
      <c r="I10" s="10" t="str">
        <f>IF(ISBLANK([1]d1!J8),"",VLOOKUP([1]d1!J8,grupees,2,FALSE))</f>
        <v>35-44</v>
      </c>
      <c r="J10" s="42" t="str">
        <f>[1]d1!S8</f>
        <v>B1</v>
      </c>
      <c r="K10" s="25">
        <f>[1]d1!T8</f>
        <v>1.0150462962962964E-2</v>
      </c>
      <c r="L10" s="25" t="str">
        <f>[1]d1!U8</f>
        <v>4:53/km</v>
      </c>
      <c r="M10" s="14">
        <f>[1]d1!E8</f>
        <v>7</v>
      </c>
      <c r="N10" s="14">
        <f>[1]d1!F8</f>
        <v>1</v>
      </c>
      <c r="O10" s="14">
        <f t="shared" si="0"/>
        <v>1</v>
      </c>
      <c r="P10" s="48">
        <f t="shared" si="1"/>
        <v>6</v>
      </c>
      <c r="Q10" s="43" t="str">
        <f t="shared" si="2"/>
        <v>B1</v>
      </c>
      <c r="R10" s="43" t="str">
        <f t="shared" si="3"/>
        <v>V35-44B1</v>
      </c>
      <c r="S10" s="5" t="b">
        <f t="shared" si="12"/>
        <v>1</v>
      </c>
      <c r="T10" s="3" t="str">
        <f t="shared" si="13"/>
        <v>+</v>
      </c>
      <c r="U10" s="3">
        <f t="shared" si="14"/>
        <v>5</v>
      </c>
      <c r="V10" s="3">
        <f t="shared" si="15"/>
        <v>6</v>
      </c>
      <c r="W10" s="3" t="str">
        <f t="shared" si="16"/>
        <v>-</v>
      </c>
      <c r="X10" s="3" t="str">
        <f t="shared" si="17"/>
        <v>-</v>
      </c>
      <c r="Y10" s="3" t="str">
        <f t="shared" si="18"/>
        <v>-</v>
      </c>
      <c r="Z10" s="3" t="str">
        <f t="shared" si="19"/>
        <v>-</v>
      </c>
    </row>
    <row r="11" spans="1:28" x14ac:dyDescent="0.2">
      <c r="A11" s="7">
        <v>8</v>
      </c>
      <c r="B11" s="18">
        <f>[1]d1!$G9</f>
        <v>41</v>
      </c>
      <c r="C11" s="37" t="str">
        <f>[1]d1!$L9</f>
        <v>Vaidas</v>
      </c>
      <c r="D11" s="39" t="str">
        <f>[1]d1!$N9</f>
        <v>Ledžius</v>
      </c>
      <c r="E11" s="9" t="str">
        <f>IF(ISBLANK([1]d1!I9),"",VLOOKUP([1]d1!I9,lytis,2,FALSE))</f>
        <v>V</v>
      </c>
      <c r="F11" s="14">
        <f>[1]d1!H9</f>
        <v>37</v>
      </c>
      <c r="G11" s="8" t="str">
        <f>[1]d1!O9</f>
        <v>Kaunas</v>
      </c>
      <c r="H11" s="8" t="str">
        <f>[1]d1!R9</f>
        <v>Parolimpietis</v>
      </c>
      <c r="I11" s="10" t="str">
        <f>IF(ISBLANK([1]d1!J9),"",VLOOKUP([1]d1!J9,grupees,2,FALSE))</f>
        <v>35-44</v>
      </c>
      <c r="J11" s="42" t="str">
        <f>[1]d1!S9</f>
        <v>B1</v>
      </c>
      <c r="K11" s="25">
        <f>[1]d1!T9</f>
        <v>1.0833333333333334E-2</v>
      </c>
      <c r="L11" s="25" t="str">
        <f>[1]d1!U9</f>
        <v>5:12/km</v>
      </c>
      <c r="M11" s="14">
        <f>[1]d1!E9</f>
        <v>8</v>
      </c>
      <c r="N11" s="14">
        <f>[1]d1!F9</f>
        <v>2</v>
      </c>
      <c r="O11" s="14">
        <f t="shared" si="0"/>
        <v>2</v>
      </c>
      <c r="P11" s="48">
        <f t="shared" si="1"/>
        <v>4</v>
      </c>
      <c r="Q11" s="43" t="str">
        <f t="shared" si="2"/>
        <v>B1</v>
      </c>
      <c r="R11" s="43" t="str">
        <f t="shared" si="3"/>
        <v>V35-44B1</v>
      </c>
      <c r="S11" s="5" t="b">
        <f t="shared" si="12"/>
        <v>1</v>
      </c>
      <c r="T11" s="3" t="str">
        <f t="shared" si="13"/>
        <v>+</v>
      </c>
      <c r="U11" s="3">
        <f t="shared" si="14"/>
        <v>5</v>
      </c>
      <c r="V11" s="3">
        <f t="shared" si="15"/>
        <v>4</v>
      </c>
      <c r="W11" s="3" t="str">
        <f t="shared" si="16"/>
        <v>-</v>
      </c>
      <c r="X11" s="3" t="str">
        <f t="shared" si="17"/>
        <v>-</v>
      </c>
      <c r="Y11" s="3" t="str">
        <f t="shared" si="18"/>
        <v>-</v>
      </c>
      <c r="Z11" s="3" t="str">
        <f t="shared" si="19"/>
        <v>-</v>
      </c>
    </row>
    <row r="12" spans="1:28" x14ac:dyDescent="0.2">
      <c r="A12" s="7">
        <v>9</v>
      </c>
      <c r="B12" s="18">
        <f>[1]d1!$G10</f>
        <v>244</v>
      </c>
      <c r="C12" s="37" t="str">
        <f>[1]d1!$L10</f>
        <v>Sigita</v>
      </c>
      <c r="D12" s="39" t="str">
        <f>[1]d1!$N10</f>
        <v>Markevičienė</v>
      </c>
      <c r="E12" s="9" t="str">
        <f>IF(ISBLANK([1]d1!I10),"",VLOOKUP([1]d1!I10,lytis,2,FALSE))</f>
        <v>M</v>
      </c>
      <c r="F12" s="14">
        <f>[1]d1!H10</f>
        <v>61</v>
      </c>
      <c r="G12" s="8" t="str">
        <f>[1]d1!O10</f>
        <v>Panevėžys</v>
      </c>
      <c r="H12" s="8" t="str">
        <f>[1]d1!R10</f>
        <v>Šviesa</v>
      </c>
      <c r="I12" s="10" t="str">
        <f>IF(ISBLANK([1]d1!J10),"",VLOOKUP([1]d1!J10,grupees,2,FALSE))</f>
        <v>60-64</v>
      </c>
      <c r="J12" s="42" t="str">
        <f>[1]d1!S10</f>
        <v>B1</v>
      </c>
      <c r="K12" s="25">
        <f>[1]d1!T10</f>
        <v>1.087962962962963E-2</v>
      </c>
      <c r="L12" s="25" t="str">
        <f>[1]d1!U10</f>
        <v>5:14/km</v>
      </c>
      <c r="M12" s="14">
        <f>[1]d1!E10</f>
        <v>1</v>
      </c>
      <c r="N12" s="14">
        <f>[1]d1!F10</f>
        <v>1</v>
      </c>
      <c r="O12" s="14">
        <f t="shared" si="0"/>
        <v>1</v>
      </c>
      <c r="P12" s="48">
        <f t="shared" si="1"/>
        <v>5</v>
      </c>
      <c r="Q12" s="43" t="str">
        <f t="shared" si="2"/>
        <v>B1</v>
      </c>
      <c r="R12" s="43" t="str">
        <f t="shared" si="3"/>
        <v>M60-64B1</v>
      </c>
      <c r="S12" s="5" t="b">
        <f t="shared" si="12"/>
        <v>1</v>
      </c>
      <c r="T12" s="3" t="str">
        <f t="shared" si="13"/>
        <v>+</v>
      </c>
      <c r="U12" s="3">
        <f t="shared" si="14"/>
        <v>4</v>
      </c>
      <c r="V12" s="3" t="str">
        <f t="shared" si="15"/>
        <v>-</v>
      </c>
      <c r="W12" s="3">
        <f t="shared" si="16"/>
        <v>5</v>
      </c>
      <c r="X12" s="3" t="str">
        <f t="shared" si="17"/>
        <v>-</v>
      </c>
      <c r="Y12" s="3" t="str">
        <f t="shared" si="18"/>
        <v>-</v>
      </c>
      <c r="Z12" s="3" t="str">
        <f t="shared" si="19"/>
        <v>-</v>
      </c>
    </row>
    <row r="13" spans="1:28" x14ac:dyDescent="0.2">
      <c r="A13" s="7">
        <v>10</v>
      </c>
      <c r="B13" s="18">
        <f>[1]d1!$G11</f>
        <v>254</v>
      </c>
      <c r="C13" s="37" t="str">
        <f>[1]d1!$L11</f>
        <v>Pranas</v>
      </c>
      <c r="D13" s="39" t="str">
        <f>[1]d1!$N11</f>
        <v>Pliuška</v>
      </c>
      <c r="E13" s="9" t="str">
        <f>IF(ISBLANK([1]d1!I11),"",VLOOKUP([1]d1!I11,lytis,2,FALSE))</f>
        <v>V</v>
      </c>
      <c r="F13" s="14">
        <f>[1]d1!H11</f>
        <v>61</v>
      </c>
      <c r="G13" s="8" t="str">
        <f>[1]d1!O11</f>
        <v>Panevėžys</v>
      </c>
      <c r="H13" s="8" t="str">
        <f>[1]d1!R11</f>
        <v>Šviesa</v>
      </c>
      <c r="I13" s="10" t="str">
        <f>IF(ISBLANK([1]d1!J11),"",VLOOKUP([1]d1!J11,grupees,2,FALSE))</f>
        <v>60-64</v>
      </c>
      <c r="J13" s="42" t="str">
        <f>[1]d1!S11</f>
        <v>B1</v>
      </c>
      <c r="K13" s="25">
        <f>[1]d1!T11</f>
        <v>1.0983796296296297E-2</v>
      </c>
      <c r="L13" s="25" t="str">
        <f>[1]d1!U11</f>
        <v>5:17/km</v>
      </c>
      <c r="M13" s="14">
        <f>[1]d1!E11</f>
        <v>9</v>
      </c>
      <c r="N13" s="14">
        <f>[1]d1!F11</f>
        <v>2</v>
      </c>
      <c r="O13" s="14">
        <f t="shared" si="0"/>
        <v>1</v>
      </c>
      <c r="P13" s="48">
        <f t="shared" si="1"/>
        <v>6</v>
      </c>
      <c r="Q13" s="43" t="str">
        <f t="shared" si="2"/>
        <v>B1</v>
      </c>
      <c r="R13" s="43" t="str">
        <f t="shared" si="3"/>
        <v>V60-64B1</v>
      </c>
      <c r="S13" s="5" t="b">
        <f t="shared" si="12"/>
        <v>1</v>
      </c>
      <c r="T13" s="3" t="str">
        <f t="shared" si="13"/>
        <v>+</v>
      </c>
      <c r="U13" s="3">
        <f t="shared" si="14"/>
        <v>5</v>
      </c>
      <c r="V13" s="3">
        <f t="shared" si="15"/>
        <v>6</v>
      </c>
      <c r="W13" s="3" t="str">
        <f t="shared" si="16"/>
        <v>-</v>
      </c>
      <c r="X13" s="3" t="str">
        <f t="shared" si="17"/>
        <v>-</v>
      </c>
      <c r="Y13" s="3" t="str">
        <f t="shared" si="18"/>
        <v>-</v>
      </c>
      <c r="Z13" s="3" t="str">
        <f t="shared" si="19"/>
        <v>-</v>
      </c>
    </row>
    <row r="14" spans="1:28" x14ac:dyDescent="0.2">
      <c r="A14" s="7">
        <v>11</v>
      </c>
      <c r="B14" s="18">
        <f>[1]d1!$G12</f>
        <v>7</v>
      </c>
      <c r="C14" s="37" t="str">
        <f>[1]d1!$L12</f>
        <v>Justinas</v>
      </c>
      <c r="D14" s="39" t="str">
        <f>[1]d1!$N12</f>
        <v>Kubilius</v>
      </c>
      <c r="E14" s="9" t="str">
        <f>IF(ISBLANK([1]d1!I12),"",VLOOKUP([1]d1!I12,lytis,2,FALSE))</f>
        <v>V</v>
      </c>
      <c r="F14" s="14">
        <f>[1]d1!H12</f>
        <v>62</v>
      </c>
      <c r="G14" s="8" t="str">
        <f>[1]d1!O12</f>
        <v>Klaipėda</v>
      </c>
      <c r="H14" s="8" t="str">
        <f>[1]d1!R12</f>
        <v>Pamarys</v>
      </c>
      <c r="I14" s="10" t="str">
        <f>IF(ISBLANK([1]d1!J12),"",VLOOKUP([1]d1!J12,grupees,2,FALSE))</f>
        <v>60-64</v>
      </c>
      <c r="J14" s="42" t="str">
        <f>[1]d1!S12</f>
        <v>B2</v>
      </c>
      <c r="K14" s="25">
        <f>[1]d1!T12</f>
        <v>1.1076388888888887E-2</v>
      </c>
      <c r="L14" s="25" t="str">
        <f>[1]d1!U12</f>
        <v>5:19/km</v>
      </c>
      <c r="M14" s="14">
        <f>[1]d1!E12</f>
        <v>10</v>
      </c>
      <c r="N14" s="14">
        <f>[1]d1!F12</f>
        <v>3</v>
      </c>
      <c r="O14" s="14">
        <f t="shared" si="0"/>
        <v>2</v>
      </c>
      <c r="P14" s="48">
        <f t="shared" si="1"/>
        <v>4</v>
      </c>
      <c r="Q14" s="43" t="str">
        <f t="shared" si="2"/>
        <v>B2/3</v>
      </c>
      <c r="R14" s="43" t="str">
        <f t="shared" si="3"/>
        <v>V60-64B2/3</v>
      </c>
      <c r="S14" s="5" t="b">
        <f t="shared" si="12"/>
        <v>1</v>
      </c>
      <c r="T14" s="3" t="str">
        <f t="shared" si="13"/>
        <v>+</v>
      </c>
      <c r="U14" s="3">
        <f t="shared" si="14"/>
        <v>9</v>
      </c>
      <c r="V14" s="3">
        <f t="shared" si="15"/>
        <v>4</v>
      </c>
      <c r="W14" s="3" t="str">
        <f t="shared" si="16"/>
        <v>-</v>
      </c>
      <c r="X14" s="3" t="str">
        <f t="shared" si="17"/>
        <v>-</v>
      </c>
      <c r="Y14" s="3" t="str">
        <f t="shared" si="18"/>
        <v>-</v>
      </c>
      <c r="Z14" s="3" t="str">
        <f t="shared" si="19"/>
        <v>-</v>
      </c>
    </row>
    <row r="15" spans="1:28" x14ac:dyDescent="0.2">
      <c r="A15" s="7">
        <v>12</v>
      </c>
      <c r="B15" s="18">
        <f>[1]d1!$G13</f>
        <v>116</v>
      </c>
      <c r="C15" s="37" t="str">
        <f>[1]d1!$L13</f>
        <v>Titas</v>
      </c>
      <c r="D15" s="39" t="str">
        <f>[1]d1!$N13</f>
        <v>Vaičaitis</v>
      </c>
      <c r="E15" s="9" t="str">
        <f>IF(ISBLANK([1]d1!I13),"",VLOOKUP([1]d1!I13,lytis,2,FALSE))</f>
        <v>V</v>
      </c>
      <c r="F15" s="14">
        <f>[1]d1!H13</f>
        <v>8</v>
      </c>
      <c r="G15" s="8" t="str">
        <f>[1]d1!O13</f>
        <v>Šiauliai</v>
      </c>
      <c r="H15" s="8" t="str">
        <f>[1]d1!R13</f>
        <v>Perkūnas</v>
      </c>
      <c r="I15" s="10" t="str">
        <f>IF(ISBLANK([1]d1!J13),"",VLOOKUP([1]d1!J13,grupees,2,FALSE))</f>
        <v>06-09</v>
      </c>
      <c r="J15" s="42" t="str">
        <f>[1]d1!S13</f>
        <v>R</v>
      </c>
      <c r="K15" s="25">
        <f>[1]d1!T13</f>
        <v>1.1643518518518518E-2</v>
      </c>
      <c r="L15" s="25" t="str">
        <f>[1]d1!U13</f>
        <v>5:35/km</v>
      </c>
      <c r="M15" s="14">
        <f>[1]d1!E13</f>
        <v>11</v>
      </c>
      <c r="N15" s="14">
        <f>[1]d1!F13</f>
        <v>1</v>
      </c>
      <c r="O15" s="14">
        <f t="shared" si="0"/>
        <v>1</v>
      </c>
      <c r="P15" s="48">
        <f t="shared" si="1"/>
        <v>0</v>
      </c>
      <c r="Q15" s="43" t="str">
        <f t="shared" si="2"/>
        <v>R</v>
      </c>
      <c r="R15" s="43" t="str">
        <f t="shared" si="3"/>
        <v>V06-09R</v>
      </c>
      <c r="S15" s="5" t="b">
        <f t="shared" si="12"/>
        <v>1</v>
      </c>
      <c r="T15" s="3" t="str">
        <f t="shared" si="13"/>
        <v>o</v>
      </c>
      <c r="U15" s="3">
        <f t="shared" si="14"/>
        <v>4</v>
      </c>
      <c r="V15" s="3" t="str">
        <f t="shared" si="15"/>
        <v>-</v>
      </c>
      <c r="W15" s="3" t="str">
        <f t="shared" si="16"/>
        <v>-</v>
      </c>
      <c r="X15" s="3" t="str">
        <f t="shared" si="17"/>
        <v>-</v>
      </c>
      <c r="Y15" s="3" t="str">
        <f t="shared" si="18"/>
        <v>-</v>
      </c>
      <c r="Z15" s="3" t="str">
        <f t="shared" si="19"/>
        <v>-</v>
      </c>
    </row>
    <row r="16" spans="1:28" x14ac:dyDescent="0.2">
      <c r="A16" s="7">
        <v>13</v>
      </c>
      <c r="B16" s="18">
        <f>[1]d1!$G14</f>
        <v>235</v>
      </c>
      <c r="C16" s="37" t="str">
        <f>[1]d1!$L14</f>
        <v>Jurgita</v>
      </c>
      <c r="D16" s="39" t="str">
        <f>[1]d1!$N14</f>
        <v>Gritėnaitė</v>
      </c>
      <c r="E16" s="9" t="str">
        <f>IF(ISBLANK([1]d1!I14),"",VLOOKUP([1]d1!I14,lytis,2,FALSE))</f>
        <v>M</v>
      </c>
      <c r="F16" s="14">
        <f>[1]d1!H14</f>
        <v>50</v>
      </c>
      <c r="G16" s="8" t="str">
        <f>[1]d1!O14</f>
        <v>Panevėžys</v>
      </c>
      <c r="H16" s="8" t="str">
        <f>[1]d1!R14</f>
        <v>Šviesa</v>
      </c>
      <c r="I16" s="10" t="str">
        <f>IF(ISBLANK([1]d1!J14),"",VLOOKUP([1]d1!J14,grupees,2,FALSE))</f>
        <v>50-54</v>
      </c>
      <c r="J16" s="42" t="str">
        <f>[1]d1!S14</f>
        <v>B1</v>
      </c>
      <c r="K16" s="25">
        <f>[1]d1!T14</f>
        <v>1.1655092592592594E-2</v>
      </c>
      <c r="L16" s="25" t="str">
        <f>[1]d1!U14</f>
        <v>5:36/km</v>
      </c>
      <c r="M16" s="14">
        <f>[1]d1!E14</f>
        <v>2</v>
      </c>
      <c r="N16" s="14">
        <f>[1]d1!F14</f>
        <v>1</v>
      </c>
      <c r="O16" s="14">
        <f t="shared" si="0"/>
        <v>1</v>
      </c>
      <c r="P16" s="48">
        <f t="shared" si="1"/>
        <v>6</v>
      </c>
      <c r="Q16" s="43" t="str">
        <f t="shared" si="2"/>
        <v>B1</v>
      </c>
      <c r="R16" s="43" t="str">
        <f t="shared" si="3"/>
        <v>M50-54B1</v>
      </c>
      <c r="S16" s="5" t="b">
        <f t="shared" si="12"/>
        <v>1</v>
      </c>
      <c r="T16" s="3" t="str">
        <f t="shared" si="13"/>
        <v>+</v>
      </c>
      <c r="U16" s="3">
        <f t="shared" si="14"/>
        <v>5</v>
      </c>
      <c r="V16" s="3">
        <f t="shared" si="15"/>
        <v>6</v>
      </c>
      <c r="W16" s="3" t="str">
        <f t="shared" si="16"/>
        <v>-</v>
      </c>
      <c r="X16" s="3" t="str">
        <f t="shared" si="17"/>
        <v>-</v>
      </c>
      <c r="Y16" s="3" t="str">
        <f t="shared" si="18"/>
        <v>-</v>
      </c>
      <c r="Z16" s="3" t="str">
        <f t="shared" si="19"/>
        <v>-</v>
      </c>
    </row>
    <row r="17" spans="1:26" x14ac:dyDescent="0.2">
      <c r="A17" s="7">
        <v>14</v>
      </c>
      <c r="B17" s="18">
        <f>[1]d1!$G15</f>
        <v>193</v>
      </c>
      <c r="C17" s="37" t="str">
        <f>[1]d1!$L15</f>
        <v>Vytautas</v>
      </c>
      <c r="D17" s="39" t="str">
        <f>[1]d1!$N15</f>
        <v>Girnius</v>
      </c>
      <c r="E17" s="9" t="str">
        <f>IF(ISBLANK([1]d1!I15),"",VLOOKUP([1]d1!I15,lytis,2,FALSE))</f>
        <v>V</v>
      </c>
      <c r="F17" s="14">
        <f>[1]d1!H15</f>
        <v>64</v>
      </c>
      <c r="G17" s="8" t="str">
        <f>[1]d1!O15</f>
        <v>Kaunas</v>
      </c>
      <c r="H17" s="8" t="str">
        <f>[1]d1!R15</f>
        <v>Sveikata</v>
      </c>
      <c r="I17" s="10" t="str">
        <f>IF(ISBLANK([1]d1!J15),"",VLOOKUP([1]d1!J15,grupees,2,FALSE))</f>
        <v>60-64</v>
      </c>
      <c r="J17" s="42" t="str">
        <f>[1]d1!S15</f>
        <v>B1</v>
      </c>
      <c r="K17" s="25">
        <f>[1]d1!T15</f>
        <v>1.1724537037037035E-2</v>
      </c>
      <c r="L17" s="25" t="str">
        <f>[1]d1!U15</f>
        <v>5:38/km</v>
      </c>
      <c r="M17" s="14">
        <f>[1]d1!E15</f>
        <v>12</v>
      </c>
      <c r="N17" s="14">
        <f>[1]d1!F15</f>
        <v>4</v>
      </c>
      <c r="O17" s="14">
        <f t="shared" si="0"/>
        <v>2</v>
      </c>
      <c r="P17" s="48">
        <f t="shared" si="1"/>
        <v>4</v>
      </c>
      <c r="Q17" s="43" t="str">
        <f t="shared" si="2"/>
        <v>B1</v>
      </c>
      <c r="R17" s="43" t="str">
        <f t="shared" si="3"/>
        <v>V60-64B1</v>
      </c>
      <c r="S17" s="5" t="b">
        <f t="shared" si="12"/>
        <v>1</v>
      </c>
      <c r="T17" s="3" t="str">
        <f t="shared" si="13"/>
        <v>+</v>
      </c>
      <c r="U17" s="3">
        <f t="shared" si="14"/>
        <v>5</v>
      </c>
      <c r="V17" s="3">
        <f t="shared" si="15"/>
        <v>4</v>
      </c>
      <c r="W17" s="3" t="str">
        <f t="shared" si="16"/>
        <v>-</v>
      </c>
      <c r="X17" s="3" t="str">
        <f t="shared" si="17"/>
        <v>-</v>
      </c>
      <c r="Y17" s="3" t="str">
        <f t="shared" si="18"/>
        <v>-</v>
      </c>
      <c r="Z17" s="3" t="str">
        <f t="shared" si="19"/>
        <v>-</v>
      </c>
    </row>
    <row r="18" spans="1:26" x14ac:dyDescent="0.2">
      <c r="A18" s="7">
        <v>15</v>
      </c>
      <c r="B18" s="18">
        <f>[1]d1!$G16</f>
        <v>33</v>
      </c>
      <c r="C18" s="37" t="str">
        <f>[1]d1!$L16</f>
        <v>Oksana</v>
      </c>
      <c r="D18" s="39" t="str">
        <f>[1]d1!$N16</f>
        <v>Dobrovolskaja</v>
      </c>
      <c r="E18" s="9" t="str">
        <f>IF(ISBLANK([1]d1!I16),"",VLOOKUP([1]d1!I16,lytis,2,FALSE))</f>
        <v>M</v>
      </c>
      <c r="F18" s="14">
        <f>[1]d1!H16</f>
        <v>27</v>
      </c>
      <c r="G18" s="8" t="str">
        <f>[1]d1!O16</f>
        <v>Kaunas</v>
      </c>
      <c r="H18" s="8" t="str">
        <f>[1]d1!R16</f>
        <v>Parolimpietis</v>
      </c>
      <c r="I18" s="10" t="str">
        <f>IF(ISBLANK([1]d1!J16),"",VLOOKUP([1]d1!J16,grupees,2,FALSE))</f>
        <v>25-34</v>
      </c>
      <c r="J18" s="42" t="str">
        <f>[1]d1!S16</f>
        <v>B1</v>
      </c>
      <c r="K18" s="25">
        <f>[1]d1!T16</f>
        <v>1.1828703703703704E-2</v>
      </c>
      <c r="L18" s="25" t="str">
        <f>[1]d1!U16</f>
        <v>5:41/km</v>
      </c>
      <c r="M18" s="14">
        <f>[1]d1!E16</f>
        <v>3</v>
      </c>
      <c r="N18" s="14">
        <f>[1]d1!F16</f>
        <v>1</v>
      </c>
      <c r="O18" s="14">
        <f t="shared" si="0"/>
        <v>1</v>
      </c>
      <c r="P18" s="48">
        <f t="shared" si="1"/>
        <v>2</v>
      </c>
      <c r="Q18" s="43" t="str">
        <f t="shared" si="2"/>
        <v>B1</v>
      </c>
      <c r="R18" s="43" t="str">
        <f t="shared" si="3"/>
        <v>M25-34B1</v>
      </c>
      <c r="S18" s="5" t="b">
        <f t="shared" si="12"/>
        <v>1</v>
      </c>
      <c r="T18" s="3" t="str">
        <f t="shared" si="13"/>
        <v>+</v>
      </c>
      <c r="U18" s="3">
        <f t="shared" si="14"/>
        <v>1</v>
      </c>
      <c r="V18" s="3" t="str">
        <f t="shared" si="15"/>
        <v>-</v>
      </c>
      <c r="W18" s="3" t="str">
        <f t="shared" si="16"/>
        <v>-</v>
      </c>
      <c r="X18" s="3" t="str">
        <f t="shared" si="17"/>
        <v>-</v>
      </c>
      <c r="Y18" s="3" t="str">
        <f t="shared" si="18"/>
        <v>-</v>
      </c>
      <c r="Z18" s="3">
        <f t="shared" si="19"/>
        <v>2</v>
      </c>
    </row>
    <row r="19" spans="1:26" x14ac:dyDescent="0.2">
      <c r="A19" s="7">
        <v>16</v>
      </c>
      <c r="B19" s="18">
        <f>[1]d1!$G17</f>
        <v>104</v>
      </c>
      <c r="C19" s="37" t="str">
        <f>[1]d1!$L17</f>
        <v>Ainė</v>
      </c>
      <c r="D19" s="39" t="str">
        <f>[1]d1!$N17</f>
        <v>Kalvelė</v>
      </c>
      <c r="E19" s="9" t="str">
        <f>IF(ISBLANK([1]d1!I17),"",VLOOKUP([1]d1!I17,lytis,2,FALSE))</f>
        <v>M</v>
      </c>
      <c r="F19" s="14">
        <f>[1]d1!H17</f>
        <v>10</v>
      </c>
      <c r="G19" s="8" t="str">
        <f>[1]d1!O17</f>
        <v>Šiauliai</v>
      </c>
      <c r="H19" s="8" t="str">
        <f>[1]d1!R17</f>
        <v>Perkūnas</v>
      </c>
      <c r="I19" s="10" t="str">
        <f>IF(ISBLANK([1]d1!J17),"",VLOOKUP([1]d1!J17,grupees,2,FALSE))</f>
        <v>10-13</v>
      </c>
      <c r="J19" s="42" t="str">
        <f>[1]d1!S17</f>
        <v>R</v>
      </c>
      <c r="K19" s="25">
        <f>[1]d1!T17</f>
        <v>1.1921296296296298E-2</v>
      </c>
      <c r="L19" s="25" t="str">
        <f>[1]d1!U17</f>
        <v>5:44/km</v>
      </c>
      <c r="M19" s="14">
        <f>[1]d1!E17</f>
        <v>4</v>
      </c>
      <c r="N19" s="14">
        <f>[1]d1!F17</f>
        <v>1</v>
      </c>
      <c r="O19" s="14">
        <f t="shared" si="0"/>
        <v>1</v>
      </c>
      <c r="P19" s="48">
        <f t="shared" si="1"/>
        <v>0</v>
      </c>
      <c r="Q19" s="43" t="str">
        <f t="shared" si="2"/>
        <v>R</v>
      </c>
      <c r="R19" s="43" t="str">
        <f t="shared" si="3"/>
        <v>M10-13R</v>
      </c>
      <c r="S19" s="5" t="b">
        <f t="shared" si="12"/>
        <v>1</v>
      </c>
      <c r="T19" s="3" t="str">
        <f t="shared" si="13"/>
        <v>o</v>
      </c>
      <c r="U19" s="3">
        <f t="shared" si="14"/>
        <v>5</v>
      </c>
      <c r="V19" s="3" t="str">
        <f t="shared" si="15"/>
        <v>-</v>
      </c>
      <c r="W19" s="3" t="str">
        <f t="shared" si="16"/>
        <v>-</v>
      </c>
      <c r="X19" s="3" t="str">
        <f t="shared" si="17"/>
        <v>-</v>
      </c>
      <c r="Y19" s="3" t="str">
        <f t="shared" si="18"/>
        <v>-</v>
      </c>
      <c r="Z19" s="3" t="str">
        <f t="shared" si="19"/>
        <v>-</v>
      </c>
    </row>
    <row r="20" spans="1:26" x14ac:dyDescent="0.2">
      <c r="A20" s="7">
        <v>17</v>
      </c>
      <c r="B20" s="18">
        <f>[1]d1!$G18</f>
        <v>228</v>
      </c>
      <c r="C20" s="37" t="str">
        <f>[1]d1!$L18</f>
        <v>Aušra</v>
      </c>
      <c r="D20" s="39" t="str">
        <f>[1]d1!$N18</f>
        <v>Baltrunienė</v>
      </c>
      <c r="E20" s="9" t="str">
        <f>IF(ISBLANK([1]d1!I18),"",VLOOKUP([1]d1!I18,lytis,2,FALSE))</f>
        <v>M</v>
      </c>
      <c r="F20" s="14">
        <f>[1]d1!H18</f>
        <v>56</v>
      </c>
      <c r="G20" s="8" t="str">
        <f>[1]d1!O18</f>
        <v>Panevėžys</v>
      </c>
      <c r="H20" s="8" t="str">
        <f>[1]d1!R18</f>
        <v>Šviesa</v>
      </c>
      <c r="I20" s="10" t="str">
        <f>IF(ISBLANK([1]d1!J18),"",VLOOKUP([1]d1!J18,grupees,2,FALSE))</f>
        <v>55-59</v>
      </c>
      <c r="J20" s="42" t="str">
        <f>[1]d1!S18</f>
        <v>B2</v>
      </c>
      <c r="K20" s="25">
        <f>[1]d1!T18</f>
        <v>1.1990740740740739E-2</v>
      </c>
      <c r="L20" s="25" t="str">
        <f>[1]d1!U18</f>
        <v>5:46/km</v>
      </c>
      <c r="M20" s="14">
        <f>[1]d1!E18</f>
        <v>5</v>
      </c>
      <c r="N20" s="14">
        <f>[1]d1!F18</f>
        <v>1</v>
      </c>
      <c r="O20" s="14">
        <f t="shared" si="0"/>
        <v>1</v>
      </c>
      <c r="P20" s="48">
        <f t="shared" si="1"/>
        <v>6</v>
      </c>
      <c r="Q20" s="43" t="str">
        <f t="shared" si="2"/>
        <v>B2/3</v>
      </c>
      <c r="R20" s="43" t="str">
        <f t="shared" si="3"/>
        <v>M55-59B2/3</v>
      </c>
      <c r="S20" s="5" t="b">
        <f t="shared" si="12"/>
        <v>1</v>
      </c>
      <c r="T20" s="3" t="str">
        <f t="shared" si="13"/>
        <v>+</v>
      </c>
      <c r="U20" s="3">
        <f t="shared" si="14"/>
        <v>7</v>
      </c>
      <c r="V20" s="3">
        <f t="shared" si="15"/>
        <v>6</v>
      </c>
      <c r="W20" s="3" t="str">
        <f t="shared" si="16"/>
        <v>-</v>
      </c>
      <c r="X20" s="3" t="str">
        <f t="shared" si="17"/>
        <v>-</v>
      </c>
      <c r="Y20" s="3" t="str">
        <f t="shared" si="18"/>
        <v>-</v>
      </c>
      <c r="Z20" s="3" t="str">
        <f t="shared" si="19"/>
        <v>-</v>
      </c>
    </row>
    <row r="21" spans="1:26" x14ac:dyDescent="0.2">
      <c r="A21" s="7">
        <v>18</v>
      </c>
      <c r="B21" s="18">
        <f>[1]d1!$G19</f>
        <v>92</v>
      </c>
      <c r="C21" s="37" t="str">
        <f>[1]d1!$L19</f>
        <v>Remigijus</v>
      </c>
      <c r="D21" s="39" t="str">
        <f>[1]d1!$N19</f>
        <v>Bagdonas</v>
      </c>
      <c r="E21" s="9" t="str">
        <f>IF(ISBLANK([1]d1!I19),"",VLOOKUP([1]d1!I19,lytis,2,FALSE))</f>
        <v>V</v>
      </c>
      <c r="F21" s="14">
        <f>[1]d1!H19</f>
        <v>59</v>
      </c>
      <c r="G21" s="8" t="str">
        <f>[1]d1!O19</f>
        <v>Šiauliai</v>
      </c>
      <c r="H21" s="8" t="str">
        <f>[1]d1!R19</f>
        <v>Perkūnas</v>
      </c>
      <c r="I21" s="10" t="str">
        <f>IF(ISBLANK([1]d1!J19),"",VLOOKUP([1]d1!J19,grupees,2,FALSE))</f>
        <v>55-59</v>
      </c>
      <c r="J21" s="42" t="str">
        <f>[1]d1!S19</f>
        <v>B2</v>
      </c>
      <c r="K21" s="25">
        <f>[1]d1!T19</f>
        <v>1.2060185185185186E-2</v>
      </c>
      <c r="L21" s="25" t="str">
        <f>[1]d1!U19</f>
        <v>5:47/km</v>
      </c>
      <c r="M21" s="14">
        <f>[1]d1!E19</f>
        <v>13</v>
      </c>
      <c r="N21" s="14">
        <f>[1]d1!F19</f>
        <v>3</v>
      </c>
      <c r="O21" s="14">
        <f t="shared" si="0"/>
        <v>2</v>
      </c>
      <c r="P21" s="48">
        <f t="shared" si="1"/>
        <v>4</v>
      </c>
      <c r="Q21" s="43" t="str">
        <f t="shared" si="2"/>
        <v>B2/3</v>
      </c>
      <c r="R21" s="43" t="str">
        <f t="shared" si="3"/>
        <v>V55-59B2/3</v>
      </c>
      <c r="S21" s="5" t="b">
        <f t="shared" si="12"/>
        <v>1</v>
      </c>
      <c r="T21" s="3" t="str">
        <f t="shared" si="13"/>
        <v>+</v>
      </c>
      <c r="U21" s="3">
        <f t="shared" si="14"/>
        <v>8</v>
      </c>
      <c r="V21" s="3">
        <f t="shared" si="15"/>
        <v>4</v>
      </c>
      <c r="W21" s="3" t="str">
        <f t="shared" si="16"/>
        <v>-</v>
      </c>
      <c r="X21" s="3" t="str">
        <f t="shared" si="17"/>
        <v>-</v>
      </c>
      <c r="Y21" s="3" t="str">
        <f t="shared" si="18"/>
        <v>-</v>
      </c>
      <c r="Z21" s="3" t="str">
        <f t="shared" si="19"/>
        <v>-</v>
      </c>
    </row>
    <row r="22" spans="1:26" x14ac:dyDescent="0.2">
      <c r="A22" s="7">
        <v>19</v>
      </c>
      <c r="B22" s="18">
        <f>[1]d1!$G20</f>
        <v>61</v>
      </c>
      <c r="C22" s="37" t="str">
        <f>[1]d1!$L20</f>
        <v>Karolis</v>
      </c>
      <c r="D22" s="39" t="str">
        <f>[1]d1!$N20</f>
        <v>Vasiljevas</v>
      </c>
      <c r="E22" s="9" t="str">
        <f>IF(ISBLANK([1]d1!I20),"",VLOOKUP([1]d1!I20,lytis,2,FALSE))</f>
        <v>V</v>
      </c>
      <c r="F22" s="14">
        <f>[1]d1!H20</f>
        <v>9</v>
      </c>
      <c r="G22" s="8" t="str">
        <f>[1]d1!O20</f>
        <v>Kaunas</v>
      </c>
      <c r="H22" s="8" t="str">
        <f>[1]d1!R20</f>
        <v>Parolimpietis</v>
      </c>
      <c r="I22" s="10" t="str">
        <f>IF(ISBLANK([1]d1!J20),"",VLOOKUP([1]d1!J20,grupees,2,FALSE))</f>
        <v>06-09</v>
      </c>
      <c r="J22" s="42" t="str">
        <f>[1]d1!S20</f>
        <v>R</v>
      </c>
      <c r="K22" s="25">
        <f>[1]d1!T20</f>
        <v>1.2465277777777777E-2</v>
      </c>
      <c r="L22" s="25" t="str">
        <f>[1]d1!U20</f>
        <v>5:59/km</v>
      </c>
      <c r="M22" s="14">
        <f>[1]d1!E20</f>
        <v>14</v>
      </c>
      <c r="N22" s="14">
        <f>[1]d1!F20</f>
        <v>2</v>
      </c>
      <c r="O22" s="14">
        <f t="shared" si="0"/>
        <v>2</v>
      </c>
      <c r="P22" s="48">
        <f t="shared" si="1"/>
        <v>0</v>
      </c>
      <c r="Q22" s="43" t="str">
        <f t="shared" si="2"/>
        <v>R</v>
      </c>
      <c r="R22" s="43" t="str">
        <f t="shared" si="3"/>
        <v>V06-09R</v>
      </c>
      <c r="S22" s="5" t="b">
        <f t="shared" si="12"/>
        <v>1</v>
      </c>
      <c r="T22" s="3" t="str">
        <f t="shared" si="13"/>
        <v>o</v>
      </c>
      <c r="U22" s="3">
        <f t="shared" si="14"/>
        <v>4</v>
      </c>
      <c r="V22" s="3" t="str">
        <f t="shared" si="15"/>
        <v>-</v>
      </c>
      <c r="W22" s="3" t="str">
        <f t="shared" si="16"/>
        <v>-</v>
      </c>
      <c r="X22" s="3" t="str">
        <f t="shared" si="17"/>
        <v>-</v>
      </c>
      <c r="Y22" s="3" t="str">
        <f t="shared" si="18"/>
        <v>-</v>
      </c>
      <c r="Z22" s="3" t="str">
        <f t="shared" si="19"/>
        <v>-</v>
      </c>
    </row>
    <row r="23" spans="1:26" x14ac:dyDescent="0.2">
      <c r="A23" s="7">
        <v>20</v>
      </c>
      <c r="B23" s="18">
        <f>[1]d1!$G21</f>
        <v>8</v>
      </c>
      <c r="C23" s="37" t="str">
        <f>[1]d1!$L21</f>
        <v>Laimutė</v>
      </c>
      <c r="D23" s="39" t="str">
        <f>[1]d1!$N21</f>
        <v>Karvelienė</v>
      </c>
      <c r="E23" s="9" t="str">
        <f>IF(ISBLANK([1]d1!I21),"",VLOOKUP([1]d1!I21,lytis,2,FALSE))</f>
        <v>M</v>
      </c>
      <c r="F23" s="14">
        <f>[1]d1!H21</f>
        <v>50</v>
      </c>
      <c r="G23" s="8" t="str">
        <f>[1]d1!O21</f>
        <v>Klaipėda</v>
      </c>
      <c r="H23" s="8" t="str">
        <f>[1]d1!R21</f>
        <v>Pamarys</v>
      </c>
      <c r="I23" s="10" t="str">
        <f>IF(ISBLANK([1]d1!J21),"",VLOOKUP([1]d1!J21,grupees,2,FALSE))</f>
        <v>50-54</v>
      </c>
      <c r="J23" s="42" t="str">
        <f>[1]d1!S21</f>
        <v>B2</v>
      </c>
      <c r="K23" s="25">
        <f>[1]d1!T21</f>
        <v>1.2465277777777777E-2</v>
      </c>
      <c r="L23" s="25" t="str">
        <f>[1]d1!U21</f>
        <v>5:59/km</v>
      </c>
      <c r="M23" s="14">
        <f>[1]d1!E21</f>
        <v>6</v>
      </c>
      <c r="N23" s="14">
        <f>[1]d1!F21</f>
        <v>2</v>
      </c>
      <c r="O23" s="14">
        <f t="shared" si="0"/>
        <v>1</v>
      </c>
      <c r="P23" s="48">
        <f t="shared" si="1"/>
        <v>6</v>
      </c>
      <c r="Q23" s="43" t="str">
        <f t="shared" si="2"/>
        <v>B2/3</v>
      </c>
      <c r="R23" s="43" t="str">
        <f t="shared" si="3"/>
        <v>M50-54B2/3</v>
      </c>
      <c r="S23" s="5" t="b">
        <f t="shared" si="12"/>
        <v>1</v>
      </c>
      <c r="T23" s="3" t="str">
        <f t="shared" si="13"/>
        <v>+</v>
      </c>
      <c r="U23" s="3">
        <f t="shared" si="14"/>
        <v>7</v>
      </c>
      <c r="V23" s="3">
        <f t="shared" si="15"/>
        <v>6</v>
      </c>
      <c r="W23" s="3" t="str">
        <f t="shared" si="16"/>
        <v>-</v>
      </c>
      <c r="X23" s="3" t="str">
        <f t="shared" si="17"/>
        <v>-</v>
      </c>
      <c r="Y23" s="3" t="str">
        <f t="shared" si="18"/>
        <v>-</v>
      </c>
      <c r="Z23" s="3" t="str">
        <f t="shared" si="19"/>
        <v>-</v>
      </c>
    </row>
    <row r="24" spans="1:26" x14ac:dyDescent="0.2">
      <c r="A24" s="7">
        <v>21</v>
      </c>
      <c r="B24" s="18">
        <f>[1]d1!$G22</f>
        <v>253</v>
      </c>
      <c r="C24" s="37" t="str">
        <f>[1]d1!$L22</f>
        <v>Gitana</v>
      </c>
      <c r="D24" s="39" t="str">
        <f>[1]d1!$N22</f>
        <v>Paslauskienė</v>
      </c>
      <c r="E24" s="9" t="str">
        <f>IF(ISBLANK([1]d1!I22),"",VLOOKUP([1]d1!I22,lytis,2,FALSE))</f>
        <v>M</v>
      </c>
      <c r="F24" s="14">
        <f>[1]d1!H22</f>
        <v>50</v>
      </c>
      <c r="G24" s="8" t="str">
        <f>[1]d1!O22</f>
        <v>Panevėžys</v>
      </c>
      <c r="H24" s="8" t="str">
        <f>[1]d1!R22</f>
        <v>Šviesa</v>
      </c>
      <c r="I24" s="10" t="str">
        <f>IF(ISBLANK([1]d1!J22),"",VLOOKUP([1]d1!J22,grupees,2,FALSE))</f>
        <v>50-54</v>
      </c>
      <c r="J24" s="42" t="str">
        <f>[1]d1!S22</f>
        <v>B2</v>
      </c>
      <c r="K24" s="25">
        <f>[1]d1!T22</f>
        <v>1.2534722222222223E-2</v>
      </c>
      <c r="L24" s="25" t="str">
        <f>[1]d1!U22</f>
        <v>6:01/km</v>
      </c>
      <c r="M24" s="14">
        <f>[1]d1!E22</f>
        <v>7</v>
      </c>
      <c r="N24" s="14">
        <f>[1]d1!F22</f>
        <v>3</v>
      </c>
      <c r="O24" s="14">
        <f t="shared" si="0"/>
        <v>2</v>
      </c>
      <c r="P24" s="48">
        <f t="shared" si="1"/>
        <v>4</v>
      </c>
      <c r="Q24" s="43" t="str">
        <f t="shared" si="2"/>
        <v>B2/3</v>
      </c>
      <c r="R24" s="43" t="str">
        <f t="shared" si="3"/>
        <v>M50-54B2/3</v>
      </c>
      <c r="S24" s="5" t="b">
        <f t="shared" si="12"/>
        <v>1</v>
      </c>
      <c r="T24" s="3" t="str">
        <f t="shared" si="13"/>
        <v>+</v>
      </c>
      <c r="U24" s="3">
        <f t="shared" si="14"/>
        <v>7</v>
      </c>
      <c r="V24" s="3">
        <f t="shared" si="15"/>
        <v>4</v>
      </c>
      <c r="W24" s="3" t="str">
        <f t="shared" si="16"/>
        <v>-</v>
      </c>
      <c r="X24" s="3" t="str">
        <f t="shared" si="17"/>
        <v>-</v>
      </c>
      <c r="Y24" s="3" t="str">
        <f t="shared" si="18"/>
        <v>-</v>
      </c>
      <c r="Z24" s="3" t="str">
        <f t="shared" si="19"/>
        <v>-</v>
      </c>
    </row>
    <row r="25" spans="1:26" x14ac:dyDescent="0.2">
      <c r="A25" s="7">
        <v>22</v>
      </c>
      <c r="B25" s="18">
        <f>[1]d1!$G23</f>
        <v>105</v>
      </c>
      <c r="C25" s="37" t="str">
        <f>[1]d1!$L23</f>
        <v>Algis</v>
      </c>
      <c r="D25" s="39" t="str">
        <f>[1]d1!$N23</f>
        <v>Kybartas</v>
      </c>
      <c r="E25" s="9" t="str">
        <f>IF(ISBLANK([1]d1!I23),"",VLOOKUP([1]d1!I23,lytis,2,FALSE))</f>
        <v>V</v>
      </c>
      <c r="F25" s="14">
        <f>[1]d1!H23</f>
        <v>60</v>
      </c>
      <c r="G25" s="8" t="str">
        <f>[1]d1!O23</f>
        <v>Šiauliai</v>
      </c>
      <c r="H25" s="8" t="str">
        <f>[1]d1!R23</f>
        <v>Perkūnas</v>
      </c>
      <c r="I25" s="10" t="str">
        <f>IF(ISBLANK([1]d1!J23),"",VLOOKUP([1]d1!J23,grupees,2,FALSE))</f>
        <v>60-64</v>
      </c>
      <c r="J25" s="42" t="str">
        <f>[1]d1!S23</f>
        <v>B3</v>
      </c>
      <c r="K25" s="25">
        <f>[1]d1!T23</f>
        <v>1.2569444444444446E-2</v>
      </c>
      <c r="L25" s="25" t="str">
        <f>[1]d1!U23</f>
        <v>6:02/km</v>
      </c>
      <c r="M25" s="14">
        <f>[1]d1!E23</f>
        <v>15</v>
      </c>
      <c r="N25" s="14">
        <f>[1]d1!F23</f>
        <v>5</v>
      </c>
      <c r="O25" s="14">
        <f t="shared" si="0"/>
        <v>3</v>
      </c>
      <c r="P25" s="48">
        <f t="shared" si="1"/>
        <v>3</v>
      </c>
      <c r="Q25" s="43" t="str">
        <f t="shared" si="2"/>
        <v>B2/3</v>
      </c>
      <c r="R25" s="43" t="str">
        <f t="shared" si="3"/>
        <v>V60-64B2/3</v>
      </c>
      <c r="S25" s="5" t="b">
        <f t="shared" si="12"/>
        <v>1</v>
      </c>
      <c r="T25" s="3" t="str">
        <f t="shared" si="13"/>
        <v>+</v>
      </c>
      <c r="U25" s="3">
        <f t="shared" si="14"/>
        <v>9</v>
      </c>
      <c r="V25" s="3">
        <f t="shared" si="15"/>
        <v>3</v>
      </c>
      <c r="W25" s="3" t="str">
        <f t="shared" si="16"/>
        <v>-</v>
      </c>
      <c r="X25" s="3" t="str">
        <f t="shared" si="17"/>
        <v>-</v>
      </c>
      <c r="Y25" s="3" t="str">
        <f t="shared" si="18"/>
        <v>-</v>
      </c>
      <c r="Z25" s="3" t="str">
        <f t="shared" si="19"/>
        <v>-</v>
      </c>
    </row>
    <row r="26" spans="1:26" x14ac:dyDescent="0.2">
      <c r="A26" s="7">
        <v>23</v>
      </c>
      <c r="B26" s="18">
        <f>[1]d1!$G24</f>
        <v>260</v>
      </c>
      <c r="C26" s="37" t="str">
        <f>[1]d1!$L24</f>
        <v>Anicetas</v>
      </c>
      <c r="D26" s="39" t="str">
        <f>[1]d1!$N24</f>
        <v>Stankūnas</v>
      </c>
      <c r="E26" s="9" t="str">
        <f>IF(ISBLANK([1]d1!I24),"",VLOOKUP([1]d1!I24,lytis,2,FALSE))</f>
        <v>V</v>
      </c>
      <c r="F26" s="14">
        <f>[1]d1!H24</f>
        <v>70</v>
      </c>
      <c r="G26" s="8" t="str">
        <f>[1]d1!O24</f>
        <v>Panevėžys</v>
      </c>
      <c r="H26" s="8" t="str">
        <f>[1]d1!R24</f>
        <v>Šviesa</v>
      </c>
      <c r="I26" s="10" t="str">
        <f>IF(ISBLANK([1]d1!J24),"",VLOOKUP([1]d1!J24,grupees,2,FALSE))</f>
        <v>70-74</v>
      </c>
      <c r="J26" s="42" t="str">
        <f>[1]d1!S24</f>
        <v>B2</v>
      </c>
      <c r="K26" s="25">
        <f>[1]d1!T24</f>
        <v>1.2847222222222223E-2</v>
      </c>
      <c r="L26" s="25" t="str">
        <f>[1]d1!U24</f>
        <v>6:10/km</v>
      </c>
      <c r="M26" s="14">
        <f>[1]d1!E24</f>
        <v>16</v>
      </c>
      <c r="N26" s="14">
        <f>[1]d1!F24</f>
        <v>1</v>
      </c>
      <c r="O26" s="14">
        <f t="shared" si="0"/>
        <v>1</v>
      </c>
      <c r="P26" s="48">
        <f t="shared" si="1"/>
        <v>4</v>
      </c>
      <c r="Q26" s="43" t="str">
        <f t="shared" si="2"/>
        <v>B2/3</v>
      </c>
      <c r="R26" s="43" t="str">
        <f t="shared" si="3"/>
        <v>V70-74B2/3</v>
      </c>
      <c r="S26" s="5" t="b">
        <f t="shared" si="12"/>
        <v>1</v>
      </c>
      <c r="T26" s="3" t="str">
        <f t="shared" si="13"/>
        <v>+</v>
      </c>
      <c r="U26" s="3">
        <f t="shared" si="14"/>
        <v>3</v>
      </c>
      <c r="V26" s="3" t="str">
        <f t="shared" si="15"/>
        <v>-</v>
      </c>
      <c r="W26" s="3" t="str">
        <f t="shared" si="16"/>
        <v>-</v>
      </c>
      <c r="X26" s="3">
        <f t="shared" si="17"/>
        <v>4</v>
      </c>
      <c r="Y26" s="3" t="str">
        <f t="shared" si="18"/>
        <v>-</v>
      </c>
      <c r="Z26" s="3" t="str">
        <f t="shared" si="19"/>
        <v>-</v>
      </c>
    </row>
    <row r="27" spans="1:26" x14ac:dyDescent="0.2">
      <c r="A27" s="7">
        <v>24</v>
      </c>
      <c r="B27" s="18">
        <f>[1]d1!$G25</f>
        <v>37</v>
      </c>
      <c r="C27" s="37" t="str">
        <f>[1]d1!$L25</f>
        <v>Milita</v>
      </c>
      <c r="D27" s="39" t="str">
        <f>[1]d1!$N25</f>
        <v>Kirsanovaitė</v>
      </c>
      <c r="E27" s="9" t="str">
        <f>IF(ISBLANK([1]d1!I25),"",VLOOKUP([1]d1!I25,lytis,2,FALSE))</f>
        <v>M</v>
      </c>
      <c r="F27" s="14">
        <f>[1]d1!H25</f>
        <v>6</v>
      </c>
      <c r="G27" s="8" t="str">
        <f>[1]d1!O25</f>
        <v>Kaunas</v>
      </c>
      <c r="H27" s="8" t="str">
        <f>[1]d1!R25</f>
        <v>Parolimpietis</v>
      </c>
      <c r="I27" s="10" t="str">
        <f>IF(ISBLANK([1]d1!J25),"",VLOOKUP([1]d1!J25,grupees,2,FALSE))</f>
        <v>06-09</v>
      </c>
      <c r="J27" s="42" t="str">
        <f>[1]d1!S25</f>
        <v>R</v>
      </c>
      <c r="K27" s="25">
        <f>[1]d1!T25</f>
        <v>1.3136574074074077E-2</v>
      </c>
      <c r="L27" s="25" t="str">
        <f>[1]d1!U25</f>
        <v>6:18/km</v>
      </c>
      <c r="M27" s="14">
        <f>[1]d1!E25</f>
        <v>8</v>
      </c>
      <c r="N27" s="14">
        <f>[1]d1!F25</f>
        <v>1</v>
      </c>
      <c r="O27" s="14">
        <f t="shared" si="0"/>
        <v>1</v>
      </c>
      <c r="P27" s="48">
        <f t="shared" si="1"/>
        <v>0</v>
      </c>
      <c r="Q27" s="43" t="str">
        <f t="shared" si="2"/>
        <v>R</v>
      </c>
      <c r="R27" s="43" t="str">
        <f t="shared" si="3"/>
        <v>M06-09R</v>
      </c>
      <c r="S27" s="5" t="b">
        <f t="shared" si="12"/>
        <v>1</v>
      </c>
      <c r="T27" s="3" t="str">
        <f t="shared" si="13"/>
        <v>o</v>
      </c>
      <c r="U27" s="3">
        <f t="shared" si="14"/>
        <v>7</v>
      </c>
      <c r="V27" s="3" t="str">
        <f t="shared" si="15"/>
        <v>-</v>
      </c>
      <c r="W27" s="3" t="str">
        <f t="shared" si="16"/>
        <v>-</v>
      </c>
      <c r="X27" s="3" t="str">
        <f t="shared" si="17"/>
        <v>-</v>
      </c>
      <c r="Y27" s="3" t="str">
        <f t="shared" si="18"/>
        <v>-</v>
      </c>
      <c r="Z27" s="3" t="str">
        <f t="shared" si="19"/>
        <v>-</v>
      </c>
    </row>
    <row r="28" spans="1:26" x14ac:dyDescent="0.2">
      <c r="A28" s="7">
        <v>25</v>
      </c>
      <c r="B28" s="18">
        <f>[1]d1!$G26</f>
        <v>271</v>
      </c>
      <c r="C28" s="37" t="str">
        <f>[1]d1!$L26</f>
        <v>Hermis</v>
      </c>
      <c r="D28" s="39" t="str">
        <f>[1]d1!$N26</f>
        <v>Kasperavičius</v>
      </c>
      <c r="E28" s="9" t="str">
        <f>IF(ISBLANK([1]d1!I26),"",VLOOKUP([1]d1!I26,lytis,2,FALSE))</f>
        <v>V</v>
      </c>
      <c r="F28" s="14">
        <f>[1]d1!H26</f>
        <v>22</v>
      </c>
      <c r="G28" s="8" t="str">
        <f>[1]d1!O26</f>
        <v>Vilnius</v>
      </c>
      <c r="H28" s="8" t="str">
        <f>[1]d1!R26</f>
        <v>Vėjas</v>
      </c>
      <c r="I28" s="10" t="str">
        <f>IF(ISBLANK([1]d1!J26),"",VLOOKUP([1]d1!J26,grupees,2,FALSE))</f>
        <v>18-24</v>
      </c>
      <c r="J28" s="42" t="str">
        <f>[1]d1!S26</f>
        <v>B1</v>
      </c>
      <c r="K28" s="25">
        <f>[1]d1!T26</f>
        <v>1.3217592592592593E-2</v>
      </c>
      <c r="L28" s="25" t="str">
        <f>[1]d1!U26</f>
        <v>6:21/km</v>
      </c>
      <c r="M28" s="14">
        <f>[1]d1!E26</f>
        <v>17</v>
      </c>
      <c r="N28" s="14">
        <f>[1]d1!F26</f>
        <v>2</v>
      </c>
      <c r="O28" s="14">
        <f t="shared" si="0"/>
        <v>2</v>
      </c>
      <c r="P28" s="48">
        <f t="shared" si="1"/>
        <v>2</v>
      </c>
      <c r="Q28" s="43" t="str">
        <f t="shared" si="2"/>
        <v>B1</v>
      </c>
      <c r="R28" s="43" t="str">
        <f t="shared" si="3"/>
        <v>V18-24B1</v>
      </c>
      <c r="S28" s="5" t="b">
        <f t="shared" si="12"/>
        <v>1</v>
      </c>
      <c r="T28" s="3" t="str">
        <f t="shared" si="13"/>
        <v>+</v>
      </c>
      <c r="U28" s="3">
        <f t="shared" si="14"/>
        <v>3</v>
      </c>
      <c r="V28" s="3" t="str">
        <f t="shared" si="15"/>
        <v>-</v>
      </c>
      <c r="W28" s="3" t="str">
        <f t="shared" si="16"/>
        <v>-</v>
      </c>
      <c r="X28" s="3">
        <f t="shared" si="17"/>
        <v>2</v>
      </c>
      <c r="Y28" s="3" t="str">
        <f t="shared" si="18"/>
        <v>-</v>
      </c>
      <c r="Z28" s="3" t="str">
        <f t="shared" si="19"/>
        <v>-</v>
      </c>
    </row>
    <row r="29" spans="1:26" x14ac:dyDescent="0.2">
      <c r="A29" s="7">
        <v>26</v>
      </c>
      <c r="B29" s="18">
        <f>[1]d1!$G27</f>
        <v>172</v>
      </c>
      <c r="C29" s="37" t="str">
        <f>[1]d1!$L27</f>
        <v>Edmundas</v>
      </c>
      <c r="D29" s="39" t="str">
        <f>[1]d1!$N27</f>
        <v>Butkus</v>
      </c>
      <c r="E29" s="9" t="str">
        <f>IF(ISBLANK([1]d1!I27),"",VLOOKUP([1]d1!I27,lytis,2,FALSE))</f>
        <v>V</v>
      </c>
      <c r="F29" s="14">
        <f>[1]d1!H27</f>
        <v>62</v>
      </c>
      <c r="G29" s="8" t="str">
        <f>[1]d1!O27</f>
        <v>Vilnius</v>
      </c>
      <c r="H29" s="8" t="str">
        <f>[1]d1!R27</f>
        <v>Šaltinis</v>
      </c>
      <c r="I29" s="10" t="str">
        <f>IF(ISBLANK([1]d1!J27),"",VLOOKUP([1]d1!J27,grupees,2,FALSE))</f>
        <v>60-64</v>
      </c>
      <c r="J29" s="42" t="str">
        <f>[1]d1!S27</f>
        <v>B3</v>
      </c>
      <c r="K29" s="25">
        <f>[1]d1!T27</f>
        <v>1.3263888888888889E-2</v>
      </c>
      <c r="L29" s="25" t="str">
        <f>[1]d1!U27</f>
        <v>6:22/km</v>
      </c>
      <c r="M29" s="14">
        <f>[1]d1!E27</f>
        <v>18</v>
      </c>
      <c r="N29" s="14">
        <f>[1]d1!F27</f>
        <v>6</v>
      </c>
      <c r="O29" s="14">
        <f t="shared" si="0"/>
        <v>4</v>
      </c>
      <c r="P29" s="48">
        <f t="shared" si="1"/>
        <v>2</v>
      </c>
      <c r="Q29" s="43" t="str">
        <f t="shared" si="2"/>
        <v>B2/3</v>
      </c>
      <c r="R29" s="43" t="str">
        <f t="shared" si="3"/>
        <v>V60-64B2/3</v>
      </c>
      <c r="S29" s="5" t="b">
        <f t="shared" si="12"/>
        <v>1</v>
      </c>
      <c r="T29" s="3" t="str">
        <f t="shared" si="13"/>
        <v>+</v>
      </c>
      <c r="U29" s="3">
        <f t="shared" si="14"/>
        <v>9</v>
      </c>
      <c r="V29" s="3">
        <f t="shared" si="15"/>
        <v>2</v>
      </c>
      <c r="W29" s="3" t="str">
        <f t="shared" si="16"/>
        <v>-</v>
      </c>
      <c r="X29" s="3" t="str">
        <f t="shared" si="17"/>
        <v>-</v>
      </c>
      <c r="Y29" s="3" t="str">
        <f t="shared" si="18"/>
        <v>-</v>
      </c>
      <c r="Z29" s="3" t="str">
        <f t="shared" si="19"/>
        <v>-</v>
      </c>
    </row>
    <row r="30" spans="1:26" x14ac:dyDescent="0.2">
      <c r="A30" s="7">
        <v>27</v>
      </c>
      <c r="B30" s="18">
        <f>[1]d1!$G28</f>
        <v>209</v>
      </c>
      <c r="C30" s="37" t="str">
        <f>[1]d1!$L28</f>
        <v>Rolandas</v>
      </c>
      <c r="D30" s="39" t="str">
        <f>[1]d1!$N28</f>
        <v>Urbonas</v>
      </c>
      <c r="E30" s="9" t="str">
        <f>IF(ISBLANK([1]d1!I28),"",VLOOKUP([1]d1!I28,lytis,2,FALSE))</f>
        <v>V</v>
      </c>
      <c r="F30" s="14">
        <f>[1]d1!H28</f>
        <v>51</v>
      </c>
      <c r="G30" s="8" t="str">
        <f>[1]d1!O28</f>
        <v>Kaunas</v>
      </c>
      <c r="H30" s="8" t="str">
        <f>[1]d1!R28</f>
        <v>Sveikata</v>
      </c>
      <c r="I30" s="10" t="str">
        <f>IF(ISBLANK([1]d1!J28),"",VLOOKUP([1]d1!J28,grupees,2,FALSE))</f>
        <v>50-54</v>
      </c>
      <c r="J30" s="42" t="str">
        <f>[1]d1!S28</f>
        <v>B2</v>
      </c>
      <c r="K30" s="25">
        <f>[1]d1!T28</f>
        <v>1.3287037037037036E-2</v>
      </c>
      <c r="L30" s="25" t="str">
        <f>[1]d1!U28</f>
        <v>6:23/km</v>
      </c>
      <c r="M30" s="14">
        <f>[1]d1!E28</f>
        <v>19</v>
      </c>
      <c r="N30" s="14">
        <f>[1]d1!F28</f>
        <v>2</v>
      </c>
      <c r="O30" s="14">
        <f t="shared" si="0"/>
        <v>2</v>
      </c>
      <c r="P30" s="48">
        <f t="shared" si="1"/>
        <v>4</v>
      </c>
      <c r="Q30" s="43" t="str">
        <f t="shared" si="2"/>
        <v>B2/3</v>
      </c>
      <c r="R30" s="43" t="str">
        <f t="shared" si="3"/>
        <v>V50-54B2/3</v>
      </c>
      <c r="S30" s="5" t="b">
        <f t="shared" si="12"/>
        <v>1</v>
      </c>
      <c r="T30" s="3" t="str">
        <f t="shared" si="13"/>
        <v>+</v>
      </c>
      <c r="U30" s="3">
        <f t="shared" si="14"/>
        <v>6</v>
      </c>
      <c r="V30" s="3">
        <f t="shared" si="15"/>
        <v>4</v>
      </c>
      <c r="W30" s="3" t="str">
        <f t="shared" si="16"/>
        <v>-</v>
      </c>
      <c r="X30" s="3" t="str">
        <f t="shared" si="17"/>
        <v>-</v>
      </c>
      <c r="Y30" s="3" t="str">
        <f t="shared" si="18"/>
        <v>-</v>
      </c>
      <c r="Z30" s="3" t="str">
        <f t="shared" si="19"/>
        <v>-</v>
      </c>
    </row>
    <row r="31" spans="1:26" x14ac:dyDescent="0.2">
      <c r="A31" s="7">
        <v>28</v>
      </c>
      <c r="B31" s="18">
        <f>[1]d1!$G29</f>
        <v>182</v>
      </c>
      <c r="C31" s="37" t="str">
        <f>[1]d1!$L29</f>
        <v>Jolanta</v>
      </c>
      <c r="D31" s="39" t="str">
        <f>[1]d1!$N29</f>
        <v>Petronavičienė</v>
      </c>
      <c r="E31" s="9" t="str">
        <f>IF(ISBLANK([1]d1!I29),"",VLOOKUP([1]d1!I29,lytis,2,FALSE))</f>
        <v>M</v>
      </c>
      <c r="F31" s="14">
        <f>[1]d1!H29</f>
        <v>54</v>
      </c>
      <c r="G31" s="8" t="str">
        <f>[1]d1!O29</f>
        <v>Vilnius</v>
      </c>
      <c r="H31" s="8" t="str">
        <f>[1]d1!R29</f>
        <v>Šaltinis</v>
      </c>
      <c r="I31" s="10" t="str">
        <f>IF(ISBLANK([1]d1!J29),"",VLOOKUP([1]d1!J29,grupees,2,FALSE))</f>
        <v>50-54</v>
      </c>
      <c r="J31" s="42" t="str">
        <f>[1]d1!S29</f>
        <v>B3</v>
      </c>
      <c r="K31" s="25">
        <f>[1]d1!T29</f>
        <v>1.3321759259259261E-2</v>
      </c>
      <c r="L31" s="25" t="str">
        <f>[1]d1!U29</f>
        <v>6:24/km</v>
      </c>
      <c r="M31" s="14">
        <f>[1]d1!E29</f>
        <v>9</v>
      </c>
      <c r="N31" s="14">
        <f>[1]d1!F29</f>
        <v>4</v>
      </c>
      <c r="O31" s="14">
        <f t="shared" si="0"/>
        <v>3</v>
      </c>
      <c r="P31" s="48">
        <f t="shared" si="1"/>
        <v>3</v>
      </c>
      <c r="Q31" s="43" t="str">
        <f t="shared" si="2"/>
        <v>B2/3</v>
      </c>
      <c r="R31" s="43" t="str">
        <f t="shared" si="3"/>
        <v>M50-54B2/3</v>
      </c>
      <c r="S31" s="5" t="b">
        <f t="shared" si="12"/>
        <v>1</v>
      </c>
      <c r="T31" s="3" t="str">
        <f t="shared" si="13"/>
        <v>+</v>
      </c>
      <c r="U31" s="3">
        <f t="shared" si="14"/>
        <v>7</v>
      </c>
      <c r="V31" s="3">
        <f t="shared" si="15"/>
        <v>3</v>
      </c>
      <c r="W31" s="3" t="str">
        <f t="shared" si="16"/>
        <v>-</v>
      </c>
      <c r="X31" s="3" t="str">
        <f t="shared" si="17"/>
        <v>-</v>
      </c>
      <c r="Y31" s="3" t="str">
        <f t="shared" si="18"/>
        <v>-</v>
      </c>
      <c r="Z31" s="3" t="str">
        <f t="shared" si="19"/>
        <v>-</v>
      </c>
    </row>
    <row r="32" spans="1:26" x14ac:dyDescent="0.2">
      <c r="A32" s="7">
        <v>29</v>
      </c>
      <c r="B32" s="18">
        <f>[1]d1!$G30</f>
        <v>148</v>
      </c>
      <c r="C32" s="37" t="str">
        <f>[1]d1!$L30</f>
        <v>Levas</v>
      </c>
      <c r="D32" s="39" t="str">
        <f>[1]d1!$N30</f>
        <v>Trofimovas</v>
      </c>
      <c r="E32" s="9" t="str">
        <f>IF(ISBLANK([1]d1!I30),"",VLOOKUP([1]d1!I30,lytis,2,FALSE))</f>
        <v>V</v>
      </c>
      <c r="F32" s="14">
        <f>[1]d1!H30</f>
        <v>64</v>
      </c>
      <c r="G32" s="8" t="str">
        <f>[1]d1!O30</f>
        <v>Vilnius</v>
      </c>
      <c r="H32" s="8" t="str">
        <f>[1]d1!R30</f>
        <v>Šaltinis</v>
      </c>
      <c r="I32" s="10" t="str">
        <f>IF(ISBLANK([1]d1!J30),"",VLOOKUP([1]d1!J30,grupees,2,FALSE))</f>
        <v>60-64</v>
      </c>
      <c r="J32" s="42" t="str">
        <f>[1]d1!S30</f>
        <v>B1</v>
      </c>
      <c r="K32" s="25">
        <f>[1]d1!T30</f>
        <v>1.3356481481481483E-2</v>
      </c>
      <c r="L32" s="25" t="str">
        <f>[1]d1!U30</f>
        <v>6:25/km</v>
      </c>
      <c r="M32" s="14">
        <f>[1]d1!E30</f>
        <v>20</v>
      </c>
      <c r="N32" s="14">
        <f>[1]d1!F30</f>
        <v>7</v>
      </c>
      <c r="O32" s="14">
        <f t="shared" si="0"/>
        <v>3</v>
      </c>
      <c r="P32" s="48">
        <f t="shared" si="1"/>
        <v>3</v>
      </c>
      <c r="Q32" s="43" t="str">
        <f t="shared" si="2"/>
        <v>B1</v>
      </c>
      <c r="R32" s="43" t="str">
        <f t="shared" si="3"/>
        <v>V60-64B1</v>
      </c>
      <c r="S32" s="5" t="b">
        <f t="shared" si="12"/>
        <v>1</v>
      </c>
      <c r="T32" s="3" t="str">
        <f t="shared" si="13"/>
        <v>+</v>
      </c>
      <c r="U32" s="3">
        <f t="shared" si="14"/>
        <v>5</v>
      </c>
      <c r="V32" s="3">
        <f t="shared" si="15"/>
        <v>3</v>
      </c>
      <c r="W32" s="3" t="str">
        <f t="shared" si="16"/>
        <v>-</v>
      </c>
      <c r="X32" s="3" t="str">
        <f t="shared" si="17"/>
        <v>-</v>
      </c>
      <c r="Y32" s="3" t="str">
        <f t="shared" si="18"/>
        <v>-</v>
      </c>
      <c r="Z32" s="3" t="str">
        <f t="shared" si="19"/>
        <v>-</v>
      </c>
    </row>
    <row r="33" spans="1:26" x14ac:dyDescent="0.2">
      <c r="A33" s="7">
        <v>30</v>
      </c>
      <c r="B33" s="18">
        <f>[1]d1!$G31</f>
        <v>147</v>
      </c>
      <c r="C33" s="37" t="str">
        <f>[1]d1!$L31</f>
        <v>Giedrius</v>
      </c>
      <c r="D33" s="39" t="str">
        <f>[1]d1!$N31</f>
        <v>Stoškus</v>
      </c>
      <c r="E33" s="9" t="str">
        <f>IF(ISBLANK([1]d1!I31),"",VLOOKUP([1]d1!I31,lytis,2,FALSE))</f>
        <v>V</v>
      </c>
      <c r="F33" s="14">
        <f>[1]d1!H31</f>
        <v>51</v>
      </c>
      <c r="G33" s="8" t="str">
        <f>[1]d1!O31</f>
        <v>Vilnius</v>
      </c>
      <c r="H33" s="8" t="str">
        <f>[1]d1!R31</f>
        <v>Šaltinis</v>
      </c>
      <c r="I33" s="10" t="str">
        <f>IF(ISBLANK([1]d1!J31),"",VLOOKUP([1]d1!J31,grupees,2,FALSE))</f>
        <v>50-54</v>
      </c>
      <c r="J33" s="42" t="str">
        <f>[1]d1!S31</f>
        <v>B1</v>
      </c>
      <c r="K33" s="25">
        <f>[1]d1!T31</f>
        <v>1.3368055555555557E-2</v>
      </c>
      <c r="L33" s="25" t="str">
        <f>[1]d1!U31</f>
        <v>6:25/km</v>
      </c>
      <c r="M33" s="14">
        <f>[1]d1!E31</f>
        <v>21</v>
      </c>
      <c r="N33" s="14">
        <f>[1]d1!F31</f>
        <v>3</v>
      </c>
      <c r="O33" s="14">
        <f t="shared" si="0"/>
        <v>1</v>
      </c>
      <c r="P33" s="48">
        <f t="shared" si="1"/>
        <v>5</v>
      </c>
      <c r="Q33" s="43" t="str">
        <f t="shared" si="2"/>
        <v>B1</v>
      </c>
      <c r="R33" s="43" t="str">
        <f t="shared" si="3"/>
        <v>V50-54B1</v>
      </c>
      <c r="S33" s="5" t="b">
        <f t="shared" si="12"/>
        <v>1</v>
      </c>
      <c r="T33" s="3" t="str">
        <f t="shared" si="13"/>
        <v>+</v>
      </c>
      <c r="U33" s="3">
        <f t="shared" si="14"/>
        <v>4</v>
      </c>
      <c r="V33" s="3" t="str">
        <f t="shared" si="15"/>
        <v>-</v>
      </c>
      <c r="W33" s="3">
        <f t="shared" si="16"/>
        <v>5</v>
      </c>
      <c r="X33" s="3" t="str">
        <f t="shared" si="17"/>
        <v>-</v>
      </c>
      <c r="Y33" s="3" t="str">
        <f t="shared" si="18"/>
        <v>-</v>
      </c>
      <c r="Z33" s="3" t="str">
        <f t="shared" si="19"/>
        <v>-</v>
      </c>
    </row>
    <row r="34" spans="1:26" x14ac:dyDescent="0.2">
      <c r="A34" s="7">
        <v>31</v>
      </c>
      <c r="B34" s="18">
        <f>[1]d1!$G32</f>
        <v>9</v>
      </c>
      <c r="C34" s="37" t="str">
        <f>[1]d1!$L32</f>
        <v>Nerijus</v>
      </c>
      <c r="D34" s="39" t="str">
        <f>[1]d1!$N32</f>
        <v>Mickevičius</v>
      </c>
      <c r="E34" s="9" t="str">
        <f>IF(ISBLANK([1]d1!I32),"",VLOOKUP([1]d1!I32,lytis,2,FALSE))</f>
        <v>V</v>
      </c>
      <c r="F34" s="14">
        <f>[1]d1!H32</f>
        <v>32</v>
      </c>
      <c r="G34" s="8" t="str">
        <f>[1]d1!O32</f>
        <v>Klaipėda</v>
      </c>
      <c r="H34" s="8" t="str">
        <f>[1]d1!R32</f>
        <v>Pamarys</v>
      </c>
      <c r="I34" s="10" t="str">
        <f>IF(ISBLANK([1]d1!J32),"",VLOOKUP([1]d1!J32,grupees,2,FALSE))</f>
        <v>25-34</v>
      </c>
      <c r="J34" s="42" t="str">
        <f>[1]d1!S32</f>
        <v>B1</v>
      </c>
      <c r="K34" s="25">
        <f>[1]d1!T32</f>
        <v>1.3483796296296298E-2</v>
      </c>
      <c r="L34" s="25" t="str">
        <f>[1]d1!U32</f>
        <v>6:29/km</v>
      </c>
      <c r="M34" s="14">
        <f>[1]d1!E32</f>
        <v>22</v>
      </c>
      <c r="N34" s="14">
        <f>[1]d1!F32</f>
        <v>1</v>
      </c>
      <c r="O34" s="14">
        <f t="shared" si="0"/>
        <v>1</v>
      </c>
      <c r="P34" s="48">
        <f t="shared" si="1"/>
        <v>6</v>
      </c>
      <c r="Q34" s="43" t="str">
        <f t="shared" si="2"/>
        <v>B1</v>
      </c>
      <c r="R34" s="43" t="str">
        <f t="shared" si="3"/>
        <v>V25-34B1</v>
      </c>
      <c r="S34" s="5" t="b">
        <f t="shared" si="12"/>
        <v>1</v>
      </c>
      <c r="T34" s="3" t="str">
        <f t="shared" si="13"/>
        <v>+</v>
      </c>
      <c r="U34" s="3">
        <f t="shared" si="14"/>
        <v>6</v>
      </c>
      <c r="V34" s="3">
        <f t="shared" si="15"/>
        <v>6</v>
      </c>
      <c r="W34" s="3" t="str">
        <f t="shared" si="16"/>
        <v>-</v>
      </c>
      <c r="X34" s="3" t="str">
        <f t="shared" si="17"/>
        <v>-</v>
      </c>
      <c r="Y34" s="3" t="str">
        <f t="shared" si="18"/>
        <v>-</v>
      </c>
      <c r="Z34" s="3" t="str">
        <f t="shared" si="19"/>
        <v>-</v>
      </c>
    </row>
    <row r="35" spans="1:26" x14ac:dyDescent="0.2">
      <c r="A35" s="7">
        <v>32</v>
      </c>
      <c r="B35" s="18">
        <f>[1]d1!$G33</f>
        <v>230</v>
      </c>
      <c r="C35" s="37" t="str">
        <f>[1]d1!$L33</f>
        <v>Gintaras</v>
      </c>
      <c r="D35" s="39" t="str">
        <f>[1]d1!$N33</f>
        <v>Čiukšys</v>
      </c>
      <c r="E35" s="9" t="str">
        <f>IF(ISBLANK([1]d1!I33),"",VLOOKUP([1]d1!I33,lytis,2,FALSE))</f>
        <v>V</v>
      </c>
      <c r="F35" s="14">
        <f>[1]d1!H33</f>
        <v>53</v>
      </c>
      <c r="G35" s="8" t="str">
        <f>[1]d1!O33</f>
        <v>Panevėžys</v>
      </c>
      <c r="H35" s="8" t="str">
        <f>[1]d1!R33</f>
        <v>Šviesa</v>
      </c>
      <c r="I35" s="10" t="str">
        <f>IF(ISBLANK([1]d1!J33),"",VLOOKUP([1]d1!J33,grupees,2,FALSE))</f>
        <v>50-54</v>
      </c>
      <c r="J35" s="42" t="str">
        <f>[1]d1!S33</f>
        <v>B1</v>
      </c>
      <c r="K35" s="25">
        <f>[1]d1!T33</f>
        <v>1.3761574074074074E-2</v>
      </c>
      <c r="L35" s="25" t="str">
        <f>[1]d1!U33</f>
        <v>6:36/km</v>
      </c>
      <c r="M35" s="14">
        <f>[1]d1!E33</f>
        <v>23</v>
      </c>
      <c r="N35" s="14">
        <f>[1]d1!F33</f>
        <v>4</v>
      </c>
      <c r="O35" s="14">
        <f t="shared" si="0"/>
        <v>2</v>
      </c>
      <c r="P35" s="48">
        <f t="shared" si="1"/>
        <v>3</v>
      </c>
      <c r="Q35" s="43" t="str">
        <f t="shared" si="2"/>
        <v>B1</v>
      </c>
      <c r="R35" s="43" t="str">
        <f t="shared" si="3"/>
        <v>V50-54B1</v>
      </c>
      <c r="S35" s="5" t="b">
        <f t="shared" si="12"/>
        <v>1</v>
      </c>
      <c r="T35" s="3" t="str">
        <f t="shared" si="13"/>
        <v>+</v>
      </c>
      <c r="U35" s="3">
        <f t="shared" si="14"/>
        <v>4</v>
      </c>
      <c r="V35" s="3" t="str">
        <f t="shared" si="15"/>
        <v>-</v>
      </c>
      <c r="W35" s="3">
        <f t="shared" si="16"/>
        <v>3</v>
      </c>
      <c r="X35" s="3" t="str">
        <f t="shared" si="17"/>
        <v>-</v>
      </c>
      <c r="Y35" s="3" t="str">
        <f t="shared" si="18"/>
        <v>-</v>
      </c>
      <c r="Z35" s="3" t="str">
        <f t="shared" si="19"/>
        <v>-</v>
      </c>
    </row>
    <row r="36" spans="1:26" x14ac:dyDescent="0.2">
      <c r="A36" s="7">
        <v>33</v>
      </c>
      <c r="B36" s="18">
        <f>[1]d1!$G34</f>
        <v>50</v>
      </c>
      <c r="C36" s="37" t="str">
        <f>[1]d1!$L34</f>
        <v>Asta</v>
      </c>
      <c r="D36" s="39" t="str">
        <f>[1]d1!$N34</f>
        <v>Puidokienė</v>
      </c>
      <c r="E36" s="9" t="str">
        <f>IF(ISBLANK([1]d1!I34),"",VLOOKUP([1]d1!I34,lytis,2,FALSE))</f>
        <v>M</v>
      </c>
      <c r="F36" s="14">
        <f>[1]d1!H34</f>
        <v>53</v>
      </c>
      <c r="G36" s="8" t="str">
        <f>[1]d1!O34</f>
        <v>Kaunas</v>
      </c>
      <c r="H36" s="8" t="str">
        <f>[1]d1!R34</f>
        <v>Parolimpietis</v>
      </c>
      <c r="I36" s="10" t="str">
        <f>IF(ISBLANK([1]d1!J34),"",VLOOKUP([1]d1!J34,grupees,2,FALSE))</f>
        <v>50-54</v>
      </c>
      <c r="J36" s="42" t="str">
        <f>[1]d1!S34</f>
        <v>R</v>
      </c>
      <c r="K36" s="25">
        <f>[1]d1!T34</f>
        <v>1.3807870370370371E-2</v>
      </c>
      <c r="L36" s="25" t="str">
        <f>[1]d1!U34</f>
        <v>6:38/km</v>
      </c>
      <c r="M36" s="14">
        <f>[1]d1!E34</f>
        <v>10</v>
      </c>
      <c r="N36" s="14">
        <f>[1]d1!F34</f>
        <v>5</v>
      </c>
      <c r="O36" s="14">
        <f t="shared" si="0"/>
        <v>1</v>
      </c>
      <c r="P36" s="48">
        <f t="shared" si="1"/>
        <v>0</v>
      </c>
      <c r="Q36" s="43" t="str">
        <f t="shared" si="2"/>
        <v>R</v>
      </c>
      <c r="R36" s="43" t="str">
        <f t="shared" si="3"/>
        <v>M50-54R</v>
      </c>
      <c r="S36" s="5" t="b">
        <f t="shared" si="12"/>
        <v>1</v>
      </c>
      <c r="T36" s="3" t="str">
        <f t="shared" si="13"/>
        <v>o</v>
      </c>
      <c r="U36" s="3">
        <f t="shared" si="14"/>
        <v>1</v>
      </c>
      <c r="V36" s="3" t="str">
        <f t="shared" si="15"/>
        <v>-</v>
      </c>
      <c r="W36" s="3" t="str">
        <f t="shared" si="16"/>
        <v>-</v>
      </c>
      <c r="X36" s="3" t="str">
        <f t="shared" si="17"/>
        <v>-</v>
      </c>
      <c r="Y36" s="3" t="str">
        <f t="shared" si="18"/>
        <v>-</v>
      </c>
      <c r="Z36" s="3" t="str">
        <f t="shared" si="19"/>
        <v>-</v>
      </c>
    </row>
    <row r="37" spans="1:26" x14ac:dyDescent="0.2">
      <c r="A37" s="7">
        <v>34</v>
      </c>
      <c r="B37" s="18">
        <f>[1]d1!$G35</f>
        <v>111</v>
      </c>
      <c r="C37" s="37" t="str">
        <f>[1]d1!$L35</f>
        <v>Salomėja</v>
      </c>
      <c r="D37" s="39" t="str">
        <f>[1]d1!$N35</f>
        <v>Pilipavičienė</v>
      </c>
      <c r="E37" s="9" t="str">
        <f>IF(ISBLANK([1]d1!I35),"",VLOOKUP([1]d1!I35,lytis,2,FALSE))</f>
        <v>M</v>
      </c>
      <c r="F37" s="14">
        <f>[1]d1!H35</f>
        <v>65</v>
      </c>
      <c r="G37" s="8" t="str">
        <f>[1]d1!O35</f>
        <v>Šiauliai</v>
      </c>
      <c r="H37" s="8" t="str">
        <f>[1]d1!R35</f>
        <v>Perkūnas</v>
      </c>
      <c r="I37" s="10" t="str">
        <f>IF(ISBLANK([1]d1!J35),"",VLOOKUP([1]d1!J35,grupees,2,FALSE))</f>
        <v>65-69</v>
      </c>
      <c r="J37" s="42" t="str">
        <f>[1]d1!S35</f>
        <v>B2</v>
      </c>
      <c r="K37" s="25">
        <f>[1]d1!T35</f>
        <v>1.4236111111111111E-2</v>
      </c>
      <c r="L37" s="25" t="str">
        <f>[1]d1!U35</f>
        <v>6:50/km</v>
      </c>
      <c r="M37" s="14">
        <f>[1]d1!E35</f>
        <v>11</v>
      </c>
      <c r="N37" s="14">
        <f>[1]d1!F35</f>
        <v>1</v>
      </c>
      <c r="O37" s="14">
        <f t="shared" si="0"/>
        <v>1</v>
      </c>
      <c r="P37" s="48">
        <f t="shared" si="1"/>
        <v>6</v>
      </c>
      <c r="Q37" s="43" t="str">
        <f t="shared" si="2"/>
        <v>B2/3</v>
      </c>
      <c r="R37" s="43" t="str">
        <f t="shared" si="3"/>
        <v>M65-69B2/3</v>
      </c>
      <c r="S37" s="5" t="b">
        <f t="shared" si="12"/>
        <v>1</v>
      </c>
      <c r="T37" s="3" t="str">
        <f t="shared" si="13"/>
        <v>+</v>
      </c>
      <c r="U37" s="3">
        <f t="shared" si="14"/>
        <v>6</v>
      </c>
      <c r="V37" s="3">
        <f t="shared" si="15"/>
        <v>6</v>
      </c>
      <c r="W37" s="3" t="str">
        <f t="shared" si="16"/>
        <v>-</v>
      </c>
      <c r="X37" s="3" t="str">
        <f t="shared" si="17"/>
        <v>-</v>
      </c>
      <c r="Y37" s="3" t="str">
        <f t="shared" si="18"/>
        <v>-</v>
      </c>
      <c r="Z37" s="3" t="str">
        <f t="shared" si="19"/>
        <v>-</v>
      </c>
    </row>
    <row r="38" spans="1:26" x14ac:dyDescent="0.2">
      <c r="A38" s="7">
        <v>35</v>
      </c>
      <c r="B38" s="18">
        <f>[1]d1!$G36</f>
        <v>2</v>
      </c>
      <c r="C38" s="37" t="str">
        <f>[1]d1!$L36</f>
        <v>Deimantė</v>
      </c>
      <c r="D38" s="39" t="str">
        <f>[1]d1!$N36</f>
        <v>Karvelytė</v>
      </c>
      <c r="E38" s="9" t="str">
        <f>IF(ISBLANK([1]d1!I36),"",VLOOKUP([1]d1!I36,lytis,2,FALSE))</f>
        <v>M</v>
      </c>
      <c r="F38" s="14">
        <f>[1]d1!H36</f>
        <v>10</v>
      </c>
      <c r="G38" s="8" t="str">
        <f>[1]d1!O36</f>
        <v>Klaipėda</v>
      </c>
      <c r="H38" s="8" t="str">
        <f>[1]d1!R36</f>
        <v>Pamarys</v>
      </c>
      <c r="I38" s="10" t="str">
        <f>IF(ISBLANK([1]d1!J36),"",VLOOKUP([1]d1!J36,grupees,2,FALSE))</f>
        <v>10-13</v>
      </c>
      <c r="J38" s="42" t="str">
        <f>[1]d1!S36</f>
        <v>R</v>
      </c>
      <c r="K38" s="25">
        <f>[1]d1!T36</f>
        <v>1.4282407407407409E-2</v>
      </c>
      <c r="L38" s="25" t="str">
        <f>[1]d1!U36</f>
        <v>6:52/km</v>
      </c>
      <c r="M38" s="14">
        <f>[1]d1!E36</f>
        <v>12</v>
      </c>
      <c r="N38" s="14">
        <f>[1]d1!F36</f>
        <v>2</v>
      </c>
      <c r="O38" s="14">
        <f t="shared" si="0"/>
        <v>2</v>
      </c>
      <c r="P38" s="48">
        <f t="shared" si="1"/>
        <v>0</v>
      </c>
      <c r="Q38" s="43" t="str">
        <f t="shared" si="2"/>
        <v>R</v>
      </c>
      <c r="R38" s="43" t="str">
        <f t="shared" si="3"/>
        <v>M10-13R</v>
      </c>
      <c r="S38" s="5" t="b">
        <f t="shared" si="12"/>
        <v>1</v>
      </c>
      <c r="T38" s="3" t="str">
        <f t="shared" si="13"/>
        <v>o</v>
      </c>
      <c r="U38" s="3">
        <f t="shared" si="14"/>
        <v>5</v>
      </c>
      <c r="V38" s="3" t="str">
        <f t="shared" si="15"/>
        <v>-</v>
      </c>
      <c r="W38" s="3" t="str">
        <f t="shared" si="16"/>
        <v>-</v>
      </c>
      <c r="X38" s="3" t="str">
        <f t="shared" si="17"/>
        <v>-</v>
      </c>
      <c r="Y38" s="3" t="str">
        <f t="shared" si="18"/>
        <v>-</v>
      </c>
      <c r="Z38" s="3" t="str">
        <f t="shared" si="19"/>
        <v>-</v>
      </c>
    </row>
    <row r="39" spans="1:26" x14ac:dyDescent="0.2">
      <c r="A39" s="7">
        <v>36</v>
      </c>
      <c r="B39" s="18">
        <f>[1]d1!$G37</f>
        <v>180</v>
      </c>
      <c r="C39" s="37" t="str">
        <f>[1]d1!$L37</f>
        <v>Lina</v>
      </c>
      <c r="D39" s="39" t="str">
        <f>[1]d1!$N37</f>
        <v>Norkienė</v>
      </c>
      <c r="E39" s="9" t="str">
        <f>IF(ISBLANK([1]d1!I37),"",VLOOKUP([1]d1!I37,lytis,2,FALSE))</f>
        <v>M</v>
      </c>
      <c r="F39" s="14">
        <f>[1]d1!H37</f>
        <v>57</v>
      </c>
      <c r="G39" s="8" t="str">
        <f>[1]d1!O37</f>
        <v>Vilnius</v>
      </c>
      <c r="H39" s="8" t="str">
        <f>[1]d1!R37</f>
        <v>Šaltinis</v>
      </c>
      <c r="I39" s="10" t="str">
        <f>IF(ISBLANK([1]d1!J37),"",VLOOKUP([1]d1!J37,grupees,2,FALSE))</f>
        <v>55-59</v>
      </c>
      <c r="J39" s="42" t="str">
        <f>[1]d1!S37</f>
        <v>B3</v>
      </c>
      <c r="K39" s="25">
        <f>[1]d1!T37</f>
        <v>1.4560185185185183E-2</v>
      </c>
      <c r="L39" s="25" t="str">
        <f>[1]d1!U37</f>
        <v>6:59/km</v>
      </c>
      <c r="M39" s="14">
        <f>[1]d1!E37</f>
        <v>13</v>
      </c>
      <c r="N39" s="14">
        <f>[1]d1!F37</f>
        <v>2</v>
      </c>
      <c r="O39" s="14">
        <f t="shared" si="0"/>
        <v>2</v>
      </c>
      <c r="P39" s="48">
        <f t="shared" si="1"/>
        <v>4</v>
      </c>
      <c r="Q39" s="43" t="str">
        <f t="shared" si="2"/>
        <v>B2/3</v>
      </c>
      <c r="R39" s="43" t="str">
        <f t="shared" si="3"/>
        <v>M55-59B2/3</v>
      </c>
      <c r="S39" s="5" t="b">
        <f t="shared" si="12"/>
        <v>1</v>
      </c>
      <c r="T39" s="3" t="str">
        <f t="shared" si="13"/>
        <v>+</v>
      </c>
      <c r="U39" s="3">
        <f t="shared" si="14"/>
        <v>7</v>
      </c>
      <c r="V39" s="3">
        <f t="shared" si="15"/>
        <v>4</v>
      </c>
      <c r="W39" s="3" t="str">
        <f t="shared" si="16"/>
        <v>-</v>
      </c>
      <c r="X39" s="3" t="str">
        <f t="shared" si="17"/>
        <v>-</v>
      </c>
      <c r="Y39" s="3" t="str">
        <f t="shared" si="18"/>
        <v>-</v>
      </c>
      <c r="Z39" s="3" t="str">
        <f t="shared" si="19"/>
        <v>-</v>
      </c>
    </row>
    <row r="40" spans="1:26" x14ac:dyDescent="0.2">
      <c r="A40" s="7">
        <v>37</v>
      </c>
      <c r="B40" s="18">
        <f>[1]d1!$G38</f>
        <v>39</v>
      </c>
      <c r="C40" s="37" t="str">
        <f>[1]d1!$L38</f>
        <v>Violeta</v>
      </c>
      <c r="D40" s="39" t="str">
        <f>[1]d1!$N38</f>
        <v>Kanclež</v>
      </c>
      <c r="E40" s="9" t="str">
        <f>IF(ISBLANK([1]d1!I38),"",VLOOKUP([1]d1!I38,lytis,2,FALSE))</f>
        <v>M</v>
      </c>
      <c r="F40" s="14">
        <f>[1]d1!H38</f>
        <v>37</v>
      </c>
      <c r="G40" s="8" t="str">
        <f>[1]d1!O38</f>
        <v>Kaunas</v>
      </c>
      <c r="H40" s="8" t="str">
        <f>[1]d1!R38</f>
        <v>Parolimpietis</v>
      </c>
      <c r="I40" s="10" t="str">
        <f>IF(ISBLANK([1]d1!J38),"",VLOOKUP([1]d1!J38,grupees,2,FALSE))</f>
        <v>35-44</v>
      </c>
      <c r="J40" s="42" t="str">
        <f>[1]d1!S38</f>
        <v>B1</v>
      </c>
      <c r="K40" s="25">
        <f>[1]d1!T38</f>
        <v>1.4780092592592595E-2</v>
      </c>
      <c r="L40" s="25" t="str">
        <f>[1]d1!U38</f>
        <v>7:06/km</v>
      </c>
      <c r="M40" s="14">
        <f>[1]d1!E38</f>
        <v>14</v>
      </c>
      <c r="N40" s="14">
        <f>[1]d1!F38</f>
        <v>1</v>
      </c>
      <c r="O40" s="14">
        <f t="shared" si="0"/>
        <v>1</v>
      </c>
      <c r="P40" s="48">
        <f t="shared" si="1"/>
        <v>2</v>
      </c>
      <c r="Q40" s="43" t="str">
        <f t="shared" si="2"/>
        <v>B1</v>
      </c>
      <c r="R40" s="43" t="str">
        <f t="shared" si="3"/>
        <v>M35-44B1</v>
      </c>
      <c r="S40" s="5" t="b">
        <f t="shared" si="12"/>
        <v>1</v>
      </c>
      <c r="T40" s="3" t="str">
        <f t="shared" si="13"/>
        <v>+</v>
      </c>
      <c r="U40" s="3">
        <f t="shared" si="14"/>
        <v>1</v>
      </c>
      <c r="V40" s="3" t="str">
        <f t="shared" si="15"/>
        <v>-</v>
      </c>
      <c r="W40" s="3" t="str">
        <f t="shared" si="16"/>
        <v>-</v>
      </c>
      <c r="X40" s="3" t="str">
        <f t="shared" si="17"/>
        <v>-</v>
      </c>
      <c r="Y40" s="3" t="str">
        <f t="shared" si="18"/>
        <v>-</v>
      </c>
      <c r="Z40" s="3">
        <f t="shared" si="19"/>
        <v>2</v>
      </c>
    </row>
    <row r="41" spans="1:26" x14ac:dyDescent="0.2">
      <c r="A41" s="7">
        <v>38</v>
      </c>
      <c r="B41" s="18">
        <f>[1]d1!$G39</f>
        <v>47</v>
      </c>
      <c r="C41" s="37" t="str">
        <f>[1]d1!$L39</f>
        <v>Vincas</v>
      </c>
      <c r="D41" s="39" t="str">
        <f>[1]d1!$N39</f>
        <v>Mikitinas</v>
      </c>
      <c r="E41" s="9" t="str">
        <f>IF(ISBLANK([1]d1!I39),"",VLOOKUP([1]d1!I39,lytis,2,FALSE))</f>
        <v>V</v>
      </c>
      <c r="F41" s="14">
        <f>[1]d1!H39</f>
        <v>55</v>
      </c>
      <c r="G41" s="8" t="str">
        <f>[1]d1!O39</f>
        <v>Kaunas</v>
      </c>
      <c r="H41" s="8" t="str">
        <f>[1]d1!R39</f>
        <v>Parolimpietis</v>
      </c>
      <c r="I41" s="10" t="str">
        <f>IF(ISBLANK([1]d1!J39),"",VLOOKUP([1]d1!J39,grupees,2,FALSE))</f>
        <v>55-59</v>
      </c>
      <c r="J41" s="42" t="str">
        <f>[1]d1!S39</f>
        <v>B2</v>
      </c>
      <c r="K41" s="25">
        <f>[1]d1!T39</f>
        <v>1.5000000000000001E-2</v>
      </c>
      <c r="L41" s="25" t="str">
        <f>[1]d1!U39</f>
        <v>7:12/km</v>
      </c>
      <c r="M41" s="14">
        <f>[1]d1!E39</f>
        <v>24</v>
      </c>
      <c r="N41" s="14">
        <f>[1]d1!F39</f>
        <v>4</v>
      </c>
      <c r="O41" s="14">
        <f t="shared" si="0"/>
        <v>3</v>
      </c>
      <c r="P41" s="48">
        <f t="shared" si="1"/>
        <v>3</v>
      </c>
      <c r="Q41" s="43" t="str">
        <f t="shared" si="2"/>
        <v>B2/3</v>
      </c>
      <c r="R41" s="43" t="str">
        <f t="shared" si="3"/>
        <v>V55-59B2/3</v>
      </c>
      <c r="S41" s="5" t="b">
        <f t="shared" si="12"/>
        <v>1</v>
      </c>
      <c r="T41" s="3" t="str">
        <f t="shared" si="13"/>
        <v>+</v>
      </c>
      <c r="U41" s="3">
        <f t="shared" si="14"/>
        <v>8</v>
      </c>
      <c r="V41" s="3">
        <f t="shared" si="15"/>
        <v>3</v>
      </c>
      <c r="W41" s="3" t="str">
        <f t="shared" si="16"/>
        <v>-</v>
      </c>
      <c r="X41" s="3" t="str">
        <f t="shared" si="17"/>
        <v>-</v>
      </c>
      <c r="Y41" s="3" t="str">
        <f t="shared" si="18"/>
        <v>-</v>
      </c>
      <c r="Z41" s="3" t="str">
        <f t="shared" si="19"/>
        <v>-</v>
      </c>
    </row>
    <row r="42" spans="1:26" x14ac:dyDescent="0.2">
      <c r="A42" s="7">
        <v>39</v>
      </c>
      <c r="B42" s="18">
        <f>[1]d1!$G40</f>
        <v>153</v>
      </c>
      <c r="C42" s="37" t="str">
        <f>[1]d1!$L40</f>
        <v>Tautvydas</v>
      </c>
      <c r="D42" s="39" t="str">
        <f>[1]d1!$N40</f>
        <v>Bulkaitis</v>
      </c>
      <c r="E42" s="9" t="str">
        <f>IF(ISBLANK([1]d1!I40),"",VLOOKUP([1]d1!I40,lytis,2,FALSE))</f>
        <v>V</v>
      </c>
      <c r="F42" s="14">
        <f>[1]d1!H40</f>
        <v>10</v>
      </c>
      <c r="G42" s="8" t="str">
        <f>[1]d1!O40</f>
        <v>Vilnius</v>
      </c>
      <c r="H42" s="8" t="str">
        <f>[1]d1!R40</f>
        <v>Šaltinis</v>
      </c>
      <c r="I42" s="10" t="str">
        <f>IF(ISBLANK([1]d1!J40),"",VLOOKUP([1]d1!J40,grupees,2,FALSE))</f>
        <v>10-13</v>
      </c>
      <c r="J42" s="42" t="str">
        <f>[1]d1!S40</f>
        <v>R</v>
      </c>
      <c r="K42" s="25">
        <f>[1]d1!T40</f>
        <v>1.5185185185185185E-2</v>
      </c>
      <c r="L42" s="25" t="str">
        <f>[1]d1!U40</f>
        <v>7:17/km</v>
      </c>
      <c r="M42" s="14">
        <f>[1]d1!E40</f>
        <v>25</v>
      </c>
      <c r="N42" s="14">
        <f>[1]d1!F40</f>
        <v>1</v>
      </c>
      <c r="O42" s="14">
        <f t="shared" si="0"/>
        <v>1</v>
      </c>
      <c r="P42" s="48">
        <f t="shared" si="1"/>
        <v>0</v>
      </c>
      <c r="Q42" s="43" t="str">
        <f t="shared" si="2"/>
        <v>R</v>
      </c>
      <c r="R42" s="43" t="str">
        <f t="shared" si="3"/>
        <v>V10-13R</v>
      </c>
      <c r="S42" s="5" t="b">
        <f t="shared" si="12"/>
        <v>1</v>
      </c>
      <c r="T42" s="3" t="str">
        <f t="shared" si="13"/>
        <v>o</v>
      </c>
      <c r="U42" s="3">
        <f t="shared" si="14"/>
        <v>3</v>
      </c>
      <c r="V42" s="3" t="str">
        <f t="shared" si="15"/>
        <v>-</v>
      </c>
      <c r="W42" s="3" t="str">
        <f t="shared" si="16"/>
        <v>-</v>
      </c>
      <c r="X42" s="3" t="str">
        <f t="shared" si="17"/>
        <v>-</v>
      </c>
      <c r="Y42" s="3" t="str">
        <f t="shared" si="18"/>
        <v>-</v>
      </c>
      <c r="Z42" s="3" t="str">
        <f t="shared" si="19"/>
        <v>-</v>
      </c>
    </row>
    <row r="43" spans="1:26" x14ac:dyDescent="0.2">
      <c r="A43" s="7">
        <v>40</v>
      </c>
      <c r="B43" s="18">
        <f>[1]d1!$G41</f>
        <v>208</v>
      </c>
      <c r="C43" s="37" t="str">
        <f>[1]d1!$L41</f>
        <v>Ilona</v>
      </c>
      <c r="D43" s="39" t="str">
        <f>[1]d1!$N41</f>
        <v>Mielkaitytė</v>
      </c>
      <c r="E43" s="9" t="str">
        <f>IF(ISBLANK([1]d1!I41),"",VLOOKUP([1]d1!I41,lytis,2,FALSE))</f>
        <v>M</v>
      </c>
      <c r="F43" s="14">
        <f>[1]d1!H41</f>
        <v>63</v>
      </c>
      <c r="G43" s="8" t="str">
        <f>[1]d1!O41</f>
        <v>Kaunas</v>
      </c>
      <c r="H43" s="8" t="str">
        <f>[1]d1!R41</f>
        <v>Sveikata</v>
      </c>
      <c r="I43" s="10" t="str">
        <f>IF(ISBLANK([1]d1!J41),"",VLOOKUP([1]d1!J41,grupees,2,FALSE))</f>
        <v>60-64</v>
      </c>
      <c r="J43" s="42" t="str">
        <f>[1]d1!S41</f>
        <v>B2</v>
      </c>
      <c r="K43" s="25">
        <f>[1]d1!T41</f>
        <v>1.5208333333333332E-2</v>
      </c>
      <c r="L43" s="25" t="str">
        <f>[1]d1!U41</f>
        <v>7:18/km</v>
      </c>
      <c r="M43" s="14">
        <f>[1]d1!E41</f>
        <v>15</v>
      </c>
      <c r="N43" s="14">
        <f>[1]d1!F41</f>
        <v>2</v>
      </c>
      <c r="O43" s="14">
        <f t="shared" si="0"/>
        <v>1</v>
      </c>
      <c r="P43" s="48">
        <f t="shared" si="1"/>
        <v>6</v>
      </c>
      <c r="Q43" s="43" t="str">
        <f t="shared" si="2"/>
        <v>B2/3</v>
      </c>
      <c r="R43" s="43" t="str">
        <f t="shared" si="3"/>
        <v>M60-64B2/3</v>
      </c>
      <c r="S43" s="5" t="b">
        <f t="shared" si="12"/>
        <v>1</v>
      </c>
      <c r="T43" s="3" t="str">
        <f t="shared" si="13"/>
        <v>+</v>
      </c>
      <c r="U43" s="3">
        <f t="shared" si="14"/>
        <v>6</v>
      </c>
      <c r="V43" s="3">
        <f t="shared" si="15"/>
        <v>6</v>
      </c>
      <c r="W43" s="3" t="str">
        <f t="shared" si="16"/>
        <v>-</v>
      </c>
      <c r="X43" s="3" t="str">
        <f t="shared" si="17"/>
        <v>-</v>
      </c>
      <c r="Y43" s="3" t="str">
        <f t="shared" si="18"/>
        <v>-</v>
      </c>
      <c r="Z43" s="3" t="str">
        <f t="shared" si="19"/>
        <v>-</v>
      </c>
    </row>
    <row r="44" spans="1:26" x14ac:dyDescent="0.2">
      <c r="A44" s="7">
        <v>41</v>
      </c>
      <c r="B44" s="18">
        <f>[1]d1!$G42</f>
        <v>259</v>
      </c>
      <c r="C44" s="37" t="str">
        <f>[1]d1!$L42</f>
        <v>Dangutė</v>
      </c>
      <c r="D44" s="39" t="str">
        <f>[1]d1!$N42</f>
        <v>Skėrienė</v>
      </c>
      <c r="E44" s="9" t="str">
        <f>IF(ISBLANK([1]d1!I42),"",VLOOKUP([1]d1!I42,lytis,2,FALSE))</f>
        <v>M</v>
      </c>
      <c r="F44" s="14">
        <f>[1]d1!H42</f>
        <v>59</v>
      </c>
      <c r="G44" s="8" t="str">
        <f>[1]d1!O42</f>
        <v>Panevėžys</v>
      </c>
      <c r="H44" s="8" t="str">
        <f>[1]d1!R42</f>
        <v>Šviesa</v>
      </c>
      <c r="I44" s="10" t="str">
        <f>IF(ISBLANK([1]d1!J42),"",VLOOKUP([1]d1!J42,grupees,2,FALSE))</f>
        <v>55-59</v>
      </c>
      <c r="J44" s="42" t="str">
        <f>[1]d1!S42</f>
        <v>B2</v>
      </c>
      <c r="K44" s="25">
        <f>[1]d1!T42</f>
        <v>1.5231481481481483E-2</v>
      </c>
      <c r="L44" s="25" t="str">
        <f>[1]d1!U42</f>
        <v>7:19/km</v>
      </c>
      <c r="M44" s="14">
        <f>[1]d1!E42</f>
        <v>16</v>
      </c>
      <c r="N44" s="14">
        <f>[1]d1!F42</f>
        <v>3</v>
      </c>
      <c r="O44" s="14">
        <f t="shared" si="0"/>
        <v>3</v>
      </c>
      <c r="P44" s="48">
        <f t="shared" si="1"/>
        <v>3</v>
      </c>
      <c r="Q44" s="43" t="str">
        <f t="shared" si="2"/>
        <v>B2/3</v>
      </c>
      <c r="R44" s="43" t="str">
        <f t="shared" si="3"/>
        <v>M55-59B2/3</v>
      </c>
      <c r="S44" s="5" t="b">
        <f t="shared" si="12"/>
        <v>1</v>
      </c>
      <c r="T44" s="3" t="str">
        <f t="shared" si="13"/>
        <v>+</v>
      </c>
      <c r="U44" s="3">
        <f t="shared" si="14"/>
        <v>7</v>
      </c>
      <c r="V44" s="3">
        <f t="shared" si="15"/>
        <v>3</v>
      </c>
      <c r="W44" s="3" t="str">
        <f t="shared" si="16"/>
        <v>-</v>
      </c>
      <c r="X44" s="3" t="str">
        <f t="shared" si="17"/>
        <v>-</v>
      </c>
      <c r="Y44" s="3" t="str">
        <f t="shared" si="18"/>
        <v>-</v>
      </c>
      <c r="Z44" s="3" t="str">
        <f t="shared" si="19"/>
        <v>-</v>
      </c>
    </row>
    <row r="45" spans="1:26" x14ac:dyDescent="0.2">
      <c r="A45" s="7">
        <v>42</v>
      </c>
      <c r="B45" s="18">
        <f>[1]d1!$G43</f>
        <v>249</v>
      </c>
      <c r="C45" s="37" t="str">
        <f>[1]d1!$L43</f>
        <v>Rugilė</v>
      </c>
      <c r="D45" s="39" t="str">
        <f>[1]d1!$N43</f>
        <v>Mingilaitė</v>
      </c>
      <c r="E45" s="9" t="str">
        <f>IF(ISBLANK([1]d1!I43),"",VLOOKUP([1]d1!I43,lytis,2,FALSE))</f>
        <v>M</v>
      </c>
      <c r="F45" s="14">
        <f>[1]d1!H43</f>
        <v>6</v>
      </c>
      <c r="G45" s="8" t="str">
        <f>[1]d1!O43</f>
        <v>Panevėžys</v>
      </c>
      <c r="H45" s="8" t="str">
        <f>[1]d1!R43</f>
        <v>Šviesa</v>
      </c>
      <c r="I45" s="10" t="str">
        <f>IF(ISBLANK([1]d1!J43),"",VLOOKUP([1]d1!J43,grupees,2,FALSE))</f>
        <v>06-09</v>
      </c>
      <c r="J45" s="42" t="str">
        <f>[1]d1!S43</f>
        <v>B2</v>
      </c>
      <c r="K45" s="25">
        <f>[1]d1!T43</f>
        <v>1.5300925925925926E-2</v>
      </c>
      <c r="L45" s="25" t="str">
        <f>[1]d1!U43</f>
        <v>7:21/km</v>
      </c>
      <c r="M45" s="14">
        <f>[1]d1!E43</f>
        <v>17</v>
      </c>
      <c r="N45" s="14">
        <f>[1]d1!F43</f>
        <v>2</v>
      </c>
      <c r="O45" s="14">
        <f t="shared" si="0"/>
        <v>1</v>
      </c>
      <c r="P45" s="48">
        <f t="shared" si="1"/>
        <v>4</v>
      </c>
      <c r="Q45" s="43" t="str">
        <f t="shared" si="2"/>
        <v>B2/3</v>
      </c>
      <c r="R45" s="43" t="str">
        <f t="shared" si="3"/>
        <v>M06-09B2/3</v>
      </c>
      <c r="S45" s="5" t="b">
        <f t="shared" si="12"/>
        <v>1</v>
      </c>
      <c r="T45" s="3" t="str">
        <f t="shared" si="13"/>
        <v>+</v>
      </c>
      <c r="U45" s="3">
        <f t="shared" si="14"/>
        <v>3</v>
      </c>
      <c r="V45" s="3" t="str">
        <f t="shared" si="15"/>
        <v>-</v>
      </c>
      <c r="W45" s="3" t="str">
        <f t="shared" si="16"/>
        <v>-</v>
      </c>
      <c r="X45" s="3">
        <f t="shared" si="17"/>
        <v>4</v>
      </c>
      <c r="Y45" s="3" t="str">
        <f t="shared" si="18"/>
        <v>-</v>
      </c>
      <c r="Z45" s="3" t="str">
        <f t="shared" si="19"/>
        <v>-</v>
      </c>
    </row>
    <row r="46" spans="1:26" x14ac:dyDescent="0.2">
      <c r="A46" s="7">
        <v>43</v>
      </c>
      <c r="B46" s="18">
        <f>[1]d1!$G44</f>
        <v>119</v>
      </c>
      <c r="C46" s="37" t="str">
        <f>[1]d1!$L44</f>
        <v>Kotryna</v>
      </c>
      <c r="D46" s="39" t="str">
        <f>[1]d1!$N44</f>
        <v>Zinkevičiūtė</v>
      </c>
      <c r="E46" s="9" t="str">
        <f>IF(ISBLANK([1]d1!I44),"",VLOOKUP([1]d1!I44,lytis,2,FALSE))</f>
        <v>M</v>
      </c>
      <c r="F46" s="14">
        <f>[1]d1!H44</f>
        <v>6</v>
      </c>
      <c r="G46" s="8" t="str">
        <f>[1]d1!O44</f>
        <v>Šiauliai</v>
      </c>
      <c r="H46" s="8" t="str">
        <f>[1]d1!R44</f>
        <v>Perkūnas</v>
      </c>
      <c r="I46" s="10" t="str">
        <f>IF(ISBLANK([1]d1!J44),"",VLOOKUP([1]d1!J44,grupees,2,FALSE))</f>
        <v>06-09</v>
      </c>
      <c r="J46" s="42" t="str">
        <f>[1]d1!S44</f>
        <v>B2</v>
      </c>
      <c r="K46" s="25">
        <f>[1]d1!T44</f>
        <v>1.5486111111111112E-2</v>
      </c>
      <c r="L46" s="25" t="str">
        <f>[1]d1!U44</f>
        <v>7:26/km</v>
      </c>
      <c r="M46" s="14">
        <f>[1]d1!E44</f>
        <v>18</v>
      </c>
      <c r="N46" s="14">
        <f>[1]d1!F44</f>
        <v>3</v>
      </c>
      <c r="O46" s="14">
        <f t="shared" si="0"/>
        <v>2</v>
      </c>
      <c r="P46" s="48">
        <f t="shared" si="1"/>
        <v>2</v>
      </c>
      <c r="Q46" s="43" t="str">
        <f t="shared" si="2"/>
        <v>B2/3</v>
      </c>
      <c r="R46" s="43" t="str">
        <f t="shared" si="3"/>
        <v>M06-09B2/3</v>
      </c>
      <c r="S46" s="5" t="b">
        <f t="shared" si="12"/>
        <v>1</v>
      </c>
      <c r="T46" s="3" t="str">
        <f t="shared" si="13"/>
        <v>+</v>
      </c>
      <c r="U46" s="3">
        <f t="shared" si="14"/>
        <v>3</v>
      </c>
      <c r="V46" s="3" t="str">
        <f t="shared" si="15"/>
        <v>-</v>
      </c>
      <c r="W46" s="3" t="str">
        <f t="shared" si="16"/>
        <v>-</v>
      </c>
      <c r="X46" s="3">
        <f t="shared" si="17"/>
        <v>2</v>
      </c>
      <c r="Y46" s="3" t="str">
        <f t="shared" si="18"/>
        <v>-</v>
      </c>
      <c r="Z46" s="3" t="str">
        <f t="shared" si="19"/>
        <v>-</v>
      </c>
    </row>
    <row r="47" spans="1:26" x14ac:dyDescent="0.2">
      <c r="A47" s="7">
        <v>44</v>
      </c>
      <c r="B47" s="18">
        <f>[1]d1!$G45</f>
        <v>5</v>
      </c>
      <c r="C47" s="37" t="str">
        <f>[1]d1!$L45</f>
        <v>Jonas</v>
      </c>
      <c r="D47" s="39" t="str">
        <f>[1]d1!$N45</f>
        <v>Godeliauskas</v>
      </c>
      <c r="E47" s="9" t="str">
        <f>IF(ISBLANK([1]d1!I45),"",VLOOKUP([1]d1!I45,lytis,2,FALSE))</f>
        <v>V</v>
      </c>
      <c r="F47" s="14">
        <f>[1]d1!H45</f>
        <v>71</v>
      </c>
      <c r="G47" s="8" t="str">
        <f>[1]d1!O45</f>
        <v>Klaipėda</v>
      </c>
      <c r="H47" s="8" t="str">
        <f>[1]d1!R45</f>
        <v>Pamarys</v>
      </c>
      <c r="I47" s="10" t="str">
        <f>IF(ISBLANK([1]d1!J45),"",VLOOKUP([1]d1!J45,grupees,2,FALSE))</f>
        <v>70-74</v>
      </c>
      <c r="J47" s="42" t="str">
        <f>[1]d1!S45</f>
        <v>B2</v>
      </c>
      <c r="K47" s="25">
        <f>[1]d1!T45</f>
        <v>1.5555555555555553E-2</v>
      </c>
      <c r="L47" s="25" t="str">
        <f>[1]d1!U45</f>
        <v>7:28/km</v>
      </c>
      <c r="M47" s="14">
        <f>[1]d1!E45</f>
        <v>26</v>
      </c>
      <c r="N47" s="14">
        <f>[1]d1!F45</f>
        <v>2</v>
      </c>
      <c r="O47" s="14">
        <f t="shared" si="0"/>
        <v>2</v>
      </c>
      <c r="P47" s="48">
        <f t="shared" si="1"/>
        <v>2</v>
      </c>
      <c r="Q47" s="43" t="str">
        <f t="shared" si="2"/>
        <v>B2/3</v>
      </c>
      <c r="R47" s="43" t="str">
        <f t="shared" si="3"/>
        <v>V70-74B2/3</v>
      </c>
      <c r="S47" s="5" t="b">
        <f t="shared" si="12"/>
        <v>1</v>
      </c>
      <c r="T47" s="3" t="str">
        <f t="shared" si="13"/>
        <v>+</v>
      </c>
      <c r="U47" s="3">
        <f t="shared" si="14"/>
        <v>3</v>
      </c>
      <c r="V47" s="3" t="str">
        <f t="shared" si="15"/>
        <v>-</v>
      </c>
      <c r="W47" s="3" t="str">
        <f t="shared" si="16"/>
        <v>-</v>
      </c>
      <c r="X47" s="3">
        <f t="shared" si="17"/>
        <v>2</v>
      </c>
      <c r="Y47" s="3" t="str">
        <f t="shared" si="18"/>
        <v>-</v>
      </c>
      <c r="Z47" s="3" t="str">
        <f t="shared" si="19"/>
        <v>-</v>
      </c>
    </row>
    <row r="48" spans="1:26" x14ac:dyDescent="0.2">
      <c r="A48" s="7">
        <v>45</v>
      </c>
      <c r="B48" s="18">
        <f>[1]d1!$G46</f>
        <v>200</v>
      </c>
      <c r="C48" s="37" t="str">
        <f>[1]d1!$L46</f>
        <v>Regina</v>
      </c>
      <c r="D48" s="39" t="str">
        <f>[1]d1!$N46</f>
        <v>Karažienė</v>
      </c>
      <c r="E48" s="9" t="str">
        <f>IF(ISBLANK([1]d1!I46),"",VLOOKUP([1]d1!I46,lytis,2,FALSE))</f>
        <v>M</v>
      </c>
      <c r="F48" s="14">
        <f>[1]d1!H46</f>
        <v>53</v>
      </c>
      <c r="G48" s="8" t="str">
        <f>[1]d1!O46</f>
        <v>Kaunas</v>
      </c>
      <c r="H48" s="8" t="str">
        <f>[1]d1!R46</f>
        <v>Sveikata</v>
      </c>
      <c r="I48" s="10" t="str">
        <f>IF(ISBLANK([1]d1!J46),"",VLOOKUP([1]d1!J46,grupees,2,FALSE))</f>
        <v>50-54</v>
      </c>
      <c r="J48" s="42" t="str">
        <f>[1]d1!S46</f>
        <v>B2</v>
      </c>
      <c r="K48" s="25">
        <f>[1]d1!T46</f>
        <v>1.5648148148148151E-2</v>
      </c>
      <c r="L48" s="25" t="str">
        <f>[1]d1!U46</f>
        <v>7:31/km</v>
      </c>
      <c r="M48" s="14">
        <f>[1]d1!E46</f>
        <v>19</v>
      </c>
      <c r="N48" s="14">
        <f>[1]d1!F46</f>
        <v>6</v>
      </c>
      <c r="O48" s="14">
        <f t="shared" si="0"/>
        <v>4</v>
      </c>
      <c r="P48" s="48">
        <f t="shared" si="1"/>
        <v>2</v>
      </c>
      <c r="Q48" s="43" t="str">
        <f t="shared" si="2"/>
        <v>B2/3</v>
      </c>
      <c r="R48" s="43" t="str">
        <f t="shared" si="3"/>
        <v>M50-54B2/3</v>
      </c>
      <c r="S48" s="5" t="b">
        <f t="shared" si="12"/>
        <v>1</v>
      </c>
      <c r="T48" s="3" t="str">
        <f t="shared" si="13"/>
        <v>+</v>
      </c>
      <c r="U48" s="3">
        <f t="shared" si="14"/>
        <v>7</v>
      </c>
      <c r="V48" s="3">
        <f t="shared" si="15"/>
        <v>2</v>
      </c>
      <c r="W48" s="3" t="str">
        <f t="shared" si="16"/>
        <v>-</v>
      </c>
      <c r="X48" s="3" t="str">
        <f t="shared" si="17"/>
        <v>-</v>
      </c>
      <c r="Y48" s="3" t="str">
        <f t="shared" si="18"/>
        <v>-</v>
      </c>
      <c r="Z48" s="3" t="str">
        <f t="shared" si="19"/>
        <v>-</v>
      </c>
    </row>
    <row r="49" spans="1:26" x14ac:dyDescent="0.2">
      <c r="A49" s="7">
        <v>46</v>
      </c>
      <c r="B49" s="18">
        <f>[1]d1!$G47</f>
        <v>93</v>
      </c>
      <c r="C49" s="37" t="str">
        <f>[1]d1!$L47</f>
        <v>Elena</v>
      </c>
      <c r="D49" s="39" t="str">
        <f>[1]d1!$N47</f>
        <v>Balandytė</v>
      </c>
      <c r="E49" s="9" t="str">
        <f>IF(ISBLANK([1]d1!I47),"",VLOOKUP([1]d1!I47,lytis,2,FALSE))</f>
        <v>M</v>
      </c>
      <c r="F49" s="14">
        <f>[1]d1!H47</f>
        <v>70</v>
      </c>
      <c r="G49" s="8" t="str">
        <f>[1]d1!O47</f>
        <v>Šiauliai</v>
      </c>
      <c r="H49" s="8" t="str">
        <f>[1]d1!R47</f>
        <v>Perkūnas</v>
      </c>
      <c r="I49" s="10" t="str">
        <f>IF(ISBLANK([1]d1!J47),"",VLOOKUP([1]d1!J47,grupees,2,FALSE))</f>
        <v>70-74</v>
      </c>
      <c r="J49" s="42" t="str">
        <f>[1]d1!S47</f>
        <v>B3</v>
      </c>
      <c r="K49" s="25">
        <f>[1]d1!T47</f>
        <v>1.5810185185185184E-2</v>
      </c>
      <c r="L49" s="25" t="str">
        <f>[1]d1!U47</f>
        <v>7:36/km</v>
      </c>
      <c r="M49" s="14">
        <f>[1]d1!E47</f>
        <v>20</v>
      </c>
      <c r="N49" s="14">
        <f>[1]d1!F47</f>
        <v>1</v>
      </c>
      <c r="O49" s="14">
        <f t="shared" si="0"/>
        <v>1</v>
      </c>
      <c r="P49" s="48">
        <f t="shared" si="1"/>
        <v>6</v>
      </c>
      <c r="Q49" s="43" t="str">
        <f t="shared" si="2"/>
        <v>B2/3</v>
      </c>
      <c r="R49" s="43" t="str">
        <f t="shared" si="3"/>
        <v>M70-74B2/3</v>
      </c>
      <c r="S49" s="5" t="b">
        <f t="shared" si="12"/>
        <v>1</v>
      </c>
      <c r="T49" s="3" t="str">
        <f t="shared" si="13"/>
        <v>+</v>
      </c>
      <c r="U49" s="3">
        <f t="shared" si="14"/>
        <v>8</v>
      </c>
      <c r="V49" s="3">
        <f t="shared" si="15"/>
        <v>6</v>
      </c>
      <c r="W49" s="3" t="str">
        <f t="shared" si="16"/>
        <v>-</v>
      </c>
      <c r="X49" s="3" t="str">
        <f t="shared" si="17"/>
        <v>-</v>
      </c>
      <c r="Y49" s="3" t="str">
        <f t="shared" si="18"/>
        <v>-</v>
      </c>
      <c r="Z49" s="3" t="str">
        <f t="shared" si="19"/>
        <v>-</v>
      </c>
    </row>
    <row r="50" spans="1:26" x14ac:dyDescent="0.2">
      <c r="A50" s="7">
        <v>47</v>
      </c>
      <c r="B50" s="18">
        <f>[1]d1!$G48</f>
        <v>275</v>
      </c>
      <c r="C50" s="37" t="str">
        <f>[1]d1!$L48</f>
        <v>Joris</v>
      </c>
      <c r="D50" s="39" t="str">
        <f>[1]d1!$N48</f>
        <v>Balsys</v>
      </c>
      <c r="E50" s="9" t="str">
        <f>IF(ISBLANK([1]d1!I48),"",VLOOKUP([1]d1!I48,lytis,2,FALSE))</f>
        <v>V</v>
      </c>
      <c r="F50" s="14">
        <f>[1]d1!H48</f>
        <v>8</v>
      </c>
      <c r="G50" s="8" t="str">
        <f>[1]d1!O48</f>
        <v>Vilnius</v>
      </c>
      <c r="H50" s="8" t="str">
        <f>[1]d1!R48</f>
        <v>Vėjas</v>
      </c>
      <c r="I50" s="10" t="str">
        <f>IF(ISBLANK([1]d1!J48),"",VLOOKUP([1]d1!J48,grupees,2,FALSE))</f>
        <v>06-09</v>
      </c>
      <c r="J50" s="42" t="str">
        <f>[1]d1!S48</f>
        <v>R</v>
      </c>
      <c r="K50" s="25">
        <f>[1]d1!T48</f>
        <v>1.5925925925925927E-2</v>
      </c>
      <c r="L50" s="25" t="str">
        <f>[1]d1!U48</f>
        <v>7:39/km</v>
      </c>
      <c r="M50" s="14">
        <f>[1]d1!E48</f>
        <v>27</v>
      </c>
      <c r="N50" s="14">
        <f>[1]d1!F48</f>
        <v>3</v>
      </c>
      <c r="O50" s="14">
        <f t="shared" si="0"/>
        <v>3</v>
      </c>
      <c r="P50" s="48">
        <f t="shared" si="1"/>
        <v>0</v>
      </c>
      <c r="Q50" s="43" t="str">
        <f t="shared" si="2"/>
        <v>R</v>
      </c>
      <c r="R50" s="43" t="str">
        <f t="shared" si="3"/>
        <v>V06-09R</v>
      </c>
      <c r="S50" s="5" t="b">
        <f t="shared" si="12"/>
        <v>1</v>
      </c>
      <c r="T50" s="3" t="str">
        <f t="shared" si="13"/>
        <v>o</v>
      </c>
      <c r="U50" s="3">
        <f t="shared" si="14"/>
        <v>4</v>
      </c>
      <c r="V50" s="3" t="str">
        <f t="shared" si="15"/>
        <v>-</v>
      </c>
      <c r="W50" s="3" t="str">
        <f t="shared" si="16"/>
        <v>-</v>
      </c>
      <c r="X50" s="3" t="str">
        <f t="shared" si="17"/>
        <v>-</v>
      </c>
      <c r="Y50" s="3" t="str">
        <f t="shared" si="18"/>
        <v>-</v>
      </c>
      <c r="Z50" s="3" t="str">
        <f t="shared" si="19"/>
        <v>-</v>
      </c>
    </row>
    <row r="51" spans="1:26" x14ac:dyDescent="0.2">
      <c r="A51" s="7">
        <v>48</v>
      </c>
      <c r="B51" s="18">
        <f>[1]d1!$G49</f>
        <v>218</v>
      </c>
      <c r="C51" s="37" t="str">
        <f>[1]d1!$L49</f>
        <v>Edmundas</v>
      </c>
      <c r="D51" s="39" t="str">
        <f>[1]d1!$N49</f>
        <v>Vaišnoras</v>
      </c>
      <c r="E51" s="9" t="str">
        <f>IF(ISBLANK([1]d1!I49),"",VLOOKUP([1]d1!I49,lytis,2,FALSE))</f>
        <v>V</v>
      </c>
      <c r="F51" s="14">
        <f>[1]d1!H49</f>
        <v>67</v>
      </c>
      <c r="G51" s="8" t="str">
        <f>[1]d1!O49</f>
        <v>Kaunas</v>
      </c>
      <c r="H51" s="8" t="str">
        <f>[1]d1!R49</f>
        <v>Sveikata</v>
      </c>
      <c r="I51" s="10" t="str">
        <f>IF(ISBLANK([1]d1!J49),"",VLOOKUP([1]d1!J49,grupees,2,FALSE))</f>
        <v>65-69</v>
      </c>
      <c r="J51" s="42" t="str">
        <f>[1]d1!S49</f>
        <v>B2</v>
      </c>
      <c r="K51" s="25">
        <f>[1]d1!T49</f>
        <v>1.5949074074074074E-2</v>
      </c>
      <c r="L51" s="25" t="str">
        <f>[1]d1!U49</f>
        <v>7:40/km</v>
      </c>
      <c r="M51" s="14">
        <f>[1]d1!E49</f>
        <v>28</v>
      </c>
      <c r="N51" s="14">
        <f>[1]d1!F49</f>
        <v>1</v>
      </c>
      <c r="O51" s="14">
        <f t="shared" si="0"/>
        <v>1</v>
      </c>
      <c r="P51" s="48">
        <f t="shared" si="1"/>
        <v>5</v>
      </c>
      <c r="Q51" s="43" t="str">
        <f t="shared" si="2"/>
        <v>B2/3</v>
      </c>
      <c r="R51" s="43" t="str">
        <f t="shared" si="3"/>
        <v>V65-69B2/3</v>
      </c>
      <c r="S51" s="5" t="b">
        <f t="shared" si="12"/>
        <v>1</v>
      </c>
      <c r="T51" s="3" t="str">
        <f t="shared" si="13"/>
        <v>+</v>
      </c>
      <c r="U51" s="3">
        <f t="shared" si="14"/>
        <v>4</v>
      </c>
      <c r="V51" s="3" t="str">
        <f t="shared" si="15"/>
        <v>-</v>
      </c>
      <c r="W51" s="3">
        <f t="shared" si="16"/>
        <v>5</v>
      </c>
      <c r="X51" s="3" t="str">
        <f t="shared" si="17"/>
        <v>-</v>
      </c>
      <c r="Y51" s="3" t="str">
        <f t="shared" si="18"/>
        <v>-</v>
      </c>
      <c r="Z51" s="3" t="str">
        <f t="shared" si="19"/>
        <v>-</v>
      </c>
    </row>
    <row r="52" spans="1:26" x14ac:dyDescent="0.2">
      <c r="A52" s="7">
        <v>49</v>
      </c>
      <c r="B52" s="18">
        <f>[1]d1!$G50</f>
        <v>181</v>
      </c>
      <c r="C52" s="37" t="str">
        <f>[1]d1!$L50</f>
        <v>Gintaras</v>
      </c>
      <c r="D52" s="39" t="str">
        <f>[1]d1!$N50</f>
        <v>Norkus</v>
      </c>
      <c r="E52" s="9" t="str">
        <f>IF(ISBLANK([1]d1!I50),"",VLOOKUP([1]d1!I50,lytis,2,FALSE))</f>
        <v>V</v>
      </c>
      <c r="F52" s="14">
        <f>[1]d1!H50</f>
        <v>57</v>
      </c>
      <c r="G52" s="8" t="str">
        <f>[1]d1!O50</f>
        <v>Vilnius</v>
      </c>
      <c r="H52" s="8" t="str">
        <f>[1]d1!R50</f>
        <v>Šaltinis</v>
      </c>
      <c r="I52" s="10" t="str">
        <f>IF(ISBLANK([1]d1!J50),"",VLOOKUP([1]d1!J50,grupees,2,FALSE))</f>
        <v>55-59</v>
      </c>
      <c r="J52" s="42" t="str">
        <f>[1]d1!S50</f>
        <v>B3</v>
      </c>
      <c r="K52" s="25">
        <f>[1]d1!T50</f>
        <v>1.5983796296296295E-2</v>
      </c>
      <c r="L52" s="25" t="str">
        <f>[1]d1!U50</f>
        <v>7:40/km</v>
      </c>
      <c r="M52" s="14">
        <f>[1]d1!E50</f>
        <v>29</v>
      </c>
      <c r="N52" s="14">
        <f>[1]d1!F50</f>
        <v>5</v>
      </c>
      <c r="O52" s="14">
        <f t="shared" si="0"/>
        <v>4</v>
      </c>
      <c r="P52" s="48">
        <f t="shared" si="1"/>
        <v>2</v>
      </c>
      <c r="Q52" s="43" t="str">
        <f t="shared" si="2"/>
        <v>B2/3</v>
      </c>
      <c r="R52" s="43" t="str">
        <f t="shared" si="3"/>
        <v>V55-59B2/3</v>
      </c>
      <c r="S52" s="5" t="b">
        <f t="shared" si="12"/>
        <v>1</v>
      </c>
      <c r="T52" s="3" t="str">
        <f t="shared" si="13"/>
        <v>+</v>
      </c>
      <c r="U52" s="3">
        <f t="shared" si="14"/>
        <v>8</v>
      </c>
      <c r="V52" s="3">
        <f t="shared" si="15"/>
        <v>2</v>
      </c>
      <c r="W52" s="3" t="str">
        <f t="shared" si="16"/>
        <v>-</v>
      </c>
      <c r="X52" s="3" t="str">
        <f t="shared" si="17"/>
        <v>-</v>
      </c>
      <c r="Y52" s="3" t="str">
        <f t="shared" si="18"/>
        <v>-</v>
      </c>
      <c r="Z52" s="3" t="str">
        <f t="shared" si="19"/>
        <v>-</v>
      </c>
    </row>
    <row r="53" spans="1:26" x14ac:dyDescent="0.2">
      <c r="A53" s="7">
        <v>50</v>
      </c>
      <c r="B53" s="18">
        <f>[1]d1!$G51</f>
        <v>219</v>
      </c>
      <c r="C53" s="37" t="str">
        <f>[1]d1!$L51</f>
        <v>Irena</v>
      </c>
      <c r="D53" s="39" t="str">
        <f>[1]d1!$N51</f>
        <v>Vaišnorienė</v>
      </c>
      <c r="E53" s="9" t="str">
        <f>IF(ISBLANK([1]d1!I51),"",VLOOKUP([1]d1!I51,lytis,2,FALSE))</f>
        <v>M</v>
      </c>
      <c r="F53" s="14">
        <f>[1]d1!H51</f>
        <v>59</v>
      </c>
      <c r="G53" s="8" t="str">
        <f>[1]d1!O51</f>
        <v>Kaunas</v>
      </c>
      <c r="H53" s="8" t="str">
        <f>[1]d1!R51</f>
        <v>Sveikata</v>
      </c>
      <c r="I53" s="10" t="str">
        <f>IF(ISBLANK([1]d1!J51),"",VLOOKUP([1]d1!J51,grupees,2,FALSE))</f>
        <v>55-59</v>
      </c>
      <c r="J53" s="42" t="str">
        <f>[1]d1!S51</f>
        <v>B2</v>
      </c>
      <c r="K53" s="25">
        <f>[1]d1!T51</f>
        <v>1.5995370370370372E-2</v>
      </c>
      <c r="L53" s="25" t="str">
        <f>[1]d1!U51</f>
        <v>7:41/km</v>
      </c>
      <c r="M53" s="14">
        <f>[1]d1!E51</f>
        <v>21</v>
      </c>
      <c r="N53" s="14">
        <f>[1]d1!F51</f>
        <v>4</v>
      </c>
      <c r="O53" s="14">
        <f t="shared" si="0"/>
        <v>4</v>
      </c>
      <c r="P53" s="48">
        <f t="shared" si="1"/>
        <v>2</v>
      </c>
      <c r="Q53" s="43" t="str">
        <f t="shared" si="2"/>
        <v>B2/3</v>
      </c>
      <c r="R53" s="43" t="str">
        <f t="shared" si="3"/>
        <v>M55-59B2/3</v>
      </c>
      <c r="S53" s="5" t="b">
        <f t="shared" si="12"/>
        <v>1</v>
      </c>
      <c r="T53" s="3" t="str">
        <f t="shared" si="13"/>
        <v>+</v>
      </c>
      <c r="U53" s="3">
        <f t="shared" si="14"/>
        <v>7</v>
      </c>
      <c r="V53" s="3">
        <f t="shared" si="15"/>
        <v>2</v>
      </c>
      <c r="W53" s="3" t="str">
        <f t="shared" si="16"/>
        <v>-</v>
      </c>
      <c r="X53" s="3" t="str">
        <f t="shared" si="17"/>
        <v>-</v>
      </c>
      <c r="Y53" s="3" t="str">
        <f t="shared" si="18"/>
        <v>-</v>
      </c>
      <c r="Z53" s="3" t="str">
        <f t="shared" si="19"/>
        <v>-</v>
      </c>
    </row>
    <row r="54" spans="1:26" x14ac:dyDescent="0.2">
      <c r="A54" s="7">
        <v>51</v>
      </c>
      <c r="B54" s="18">
        <f>[1]d1!$G52</f>
        <v>62</v>
      </c>
      <c r="C54" s="37" t="str">
        <f>[1]d1!$L52</f>
        <v>Gabija</v>
      </c>
      <c r="D54" s="39" t="str">
        <f>[1]d1!$N52</f>
        <v>Vasiljeva</v>
      </c>
      <c r="E54" s="9" t="str">
        <f>IF(ISBLANK([1]d1!I52),"",VLOOKUP([1]d1!I52,lytis,2,FALSE))</f>
        <v>M</v>
      </c>
      <c r="F54" s="14">
        <f>[1]d1!H52</f>
        <v>8</v>
      </c>
      <c r="G54" s="8" t="str">
        <f>[1]d1!O52</f>
        <v>Kaunas</v>
      </c>
      <c r="H54" s="8" t="str">
        <f>[1]d1!R52</f>
        <v>Parolimpietis</v>
      </c>
      <c r="I54" s="10" t="str">
        <f>IF(ISBLANK([1]d1!J52),"",VLOOKUP([1]d1!J52,grupees,2,FALSE))</f>
        <v>06-09</v>
      </c>
      <c r="J54" s="42" t="str">
        <f>[1]d1!S52</f>
        <v>R</v>
      </c>
      <c r="K54" s="25">
        <f>[1]d1!T52</f>
        <v>1.6018518518518519E-2</v>
      </c>
      <c r="L54" s="25" t="str">
        <f>[1]d1!U52</f>
        <v>7:42/km</v>
      </c>
      <c r="M54" s="14">
        <f>[1]d1!E52</f>
        <v>22</v>
      </c>
      <c r="N54" s="14">
        <f>[1]d1!F52</f>
        <v>4</v>
      </c>
      <c r="O54" s="14">
        <f t="shared" si="0"/>
        <v>2</v>
      </c>
      <c r="P54" s="48">
        <f t="shared" si="1"/>
        <v>0</v>
      </c>
      <c r="Q54" s="43" t="str">
        <f t="shared" si="2"/>
        <v>R</v>
      </c>
      <c r="R54" s="43" t="str">
        <f t="shared" si="3"/>
        <v>M06-09R</v>
      </c>
      <c r="S54" s="5" t="b">
        <f t="shared" si="12"/>
        <v>1</v>
      </c>
      <c r="T54" s="3" t="str">
        <f t="shared" si="13"/>
        <v>o</v>
      </c>
      <c r="U54" s="3">
        <f t="shared" si="14"/>
        <v>7</v>
      </c>
      <c r="V54" s="3" t="str">
        <f t="shared" si="15"/>
        <v>-</v>
      </c>
      <c r="W54" s="3" t="str">
        <f t="shared" si="16"/>
        <v>-</v>
      </c>
      <c r="X54" s="3" t="str">
        <f t="shared" si="17"/>
        <v>-</v>
      </c>
      <c r="Y54" s="3" t="str">
        <f t="shared" si="18"/>
        <v>-</v>
      </c>
      <c r="Z54" s="3" t="str">
        <f t="shared" si="19"/>
        <v>-</v>
      </c>
    </row>
    <row r="55" spans="1:26" x14ac:dyDescent="0.2">
      <c r="A55" s="7">
        <v>52</v>
      </c>
      <c r="B55" s="18">
        <f>[1]d1!$G53</f>
        <v>10</v>
      </c>
      <c r="C55" s="37" t="str">
        <f>[1]d1!$L53</f>
        <v>Paulina</v>
      </c>
      <c r="D55" s="39" t="str">
        <f>[1]d1!$N53</f>
        <v>Žilytė</v>
      </c>
      <c r="E55" s="9" t="str">
        <f>IF(ISBLANK([1]d1!I53),"",VLOOKUP([1]d1!I53,lytis,2,FALSE))</f>
        <v>M</v>
      </c>
      <c r="F55" s="14">
        <f>[1]d1!H53</f>
        <v>10</v>
      </c>
      <c r="G55" s="8" t="str">
        <f>[1]d1!O53</f>
        <v>Klaipėda</v>
      </c>
      <c r="H55" s="8" t="str">
        <f>[1]d1!R53</f>
        <v>Pamarys</v>
      </c>
      <c r="I55" s="10" t="str">
        <f>IF(ISBLANK([1]d1!J53),"",VLOOKUP([1]d1!J53,grupees,2,FALSE))</f>
        <v>10-13</v>
      </c>
      <c r="J55" s="42" t="str">
        <f>[1]d1!S53</f>
        <v>R</v>
      </c>
      <c r="K55" s="25">
        <f>[1]d1!T53</f>
        <v>1.6331018518518519E-2</v>
      </c>
      <c r="L55" s="25" t="str">
        <f>[1]d1!U53</f>
        <v>7:51/km</v>
      </c>
      <c r="M55" s="14">
        <f>[1]d1!E53</f>
        <v>23</v>
      </c>
      <c r="N55" s="14">
        <f>[1]d1!F53</f>
        <v>3</v>
      </c>
      <c r="O55" s="14">
        <f t="shared" si="0"/>
        <v>3</v>
      </c>
      <c r="P55" s="48">
        <f t="shared" si="1"/>
        <v>0</v>
      </c>
      <c r="Q55" s="43" t="str">
        <f t="shared" si="2"/>
        <v>R</v>
      </c>
      <c r="R55" s="43" t="str">
        <f t="shared" si="3"/>
        <v>M10-13R</v>
      </c>
      <c r="S55" s="5" t="b">
        <f t="shared" si="12"/>
        <v>1</v>
      </c>
      <c r="T55" s="3" t="str">
        <f t="shared" si="13"/>
        <v>o</v>
      </c>
      <c r="U55" s="3">
        <f t="shared" si="14"/>
        <v>5</v>
      </c>
      <c r="V55" s="3" t="str">
        <f t="shared" si="15"/>
        <v>-</v>
      </c>
      <c r="W55" s="3" t="str">
        <f t="shared" si="16"/>
        <v>-</v>
      </c>
      <c r="X55" s="3" t="str">
        <f t="shared" si="17"/>
        <v>-</v>
      </c>
      <c r="Y55" s="3" t="str">
        <f t="shared" si="18"/>
        <v>-</v>
      </c>
      <c r="Z55" s="3" t="str">
        <f t="shared" si="19"/>
        <v>-</v>
      </c>
    </row>
    <row r="56" spans="1:26" x14ac:dyDescent="0.2">
      <c r="A56" s="7">
        <v>53</v>
      </c>
      <c r="B56" s="18">
        <f>[1]d1!$G54</f>
        <v>196</v>
      </c>
      <c r="C56" s="37" t="str">
        <f>[1]d1!$L54</f>
        <v>Elija</v>
      </c>
      <c r="D56" s="39" t="str">
        <f>[1]d1!$N54</f>
        <v>Ivanauskaitė</v>
      </c>
      <c r="E56" s="9" t="str">
        <f>IF(ISBLANK([1]d1!I54),"",VLOOKUP([1]d1!I54,lytis,2,FALSE))</f>
        <v>M</v>
      </c>
      <c r="F56" s="14">
        <f>[1]d1!H54</f>
        <v>7</v>
      </c>
      <c r="G56" s="8" t="str">
        <f>[1]d1!O54</f>
        <v>Kaunas</v>
      </c>
      <c r="H56" s="8" t="str">
        <f>[1]d1!R54</f>
        <v>Sveikata</v>
      </c>
      <c r="I56" s="10" t="str">
        <f>IF(ISBLANK([1]d1!J54),"",VLOOKUP([1]d1!J54,grupees,2,FALSE))</f>
        <v>06-09</v>
      </c>
      <c r="J56" s="42" t="str">
        <f>[1]d1!S54</f>
        <v>R</v>
      </c>
      <c r="K56" s="25">
        <f>[1]d1!T54</f>
        <v>1.6354166666666666E-2</v>
      </c>
      <c r="L56" s="25" t="str">
        <f>[1]d1!U54</f>
        <v>7:51/km</v>
      </c>
      <c r="M56" s="14">
        <f>[1]d1!E54</f>
        <v>24</v>
      </c>
      <c r="N56" s="14">
        <f>[1]d1!F54</f>
        <v>5</v>
      </c>
      <c r="O56" s="14">
        <f t="shared" si="0"/>
        <v>3</v>
      </c>
      <c r="P56" s="48">
        <f t="shared" si="1"/>
        <v>0</v>
      </c>
      <c r="Q56" s="43" t="str">
        <f t="shared" si="2"/>
        <v>R</v>
      </c>
      <c r="R56" s="43" t="str">
        <f t="shared" si="3"/>
        <v>M06-09R</v>
      </c>
      <c r="S56" s="5" t="b">
        <f t="shared" si="12"/>
        <v>1</v>
      </c>
      <c r="T56" s="3" t="str">
        <f t="shared" si="13"/>
        <v>o</v>
      </c>
      <c r="U56" s="3">
        <f t="shared" si="14"/>
        <v>7</v>
      </c>
      <c r="V56" s="3" t="str">
        <f t="shared" si="15"/>
        <v>-</v>
      </c>
      <c r="W56" s="3" t="str">
        <f t="shared" si="16"/>
        <v>-</v>
      </c>
      <c r="X56" s="3" t="str">
        <f t="shared" si="17"/>
        <v>-</v>
      </c>
      <c r="Y56" s="3" t="str">
        <f t="shared" si="18"/>
        <v>-</v>
      </c>
      <c r="Z56" s="3" t="str">
        <f t="shared" si="19"/>
        <v>-</v>
      </c>
    </row>
    <row r="57" spans="1:26" x14ac:dyDescent="0.2">
      <c r="A57" s="7">
        <v>54</v>
      </c>
      <c r="B57" s="18">
        <f>[1]d1!$G55</f>
        <v>197</v>
      </c>
      <c r="C57" s="37" t="str">
        <f>[1]d1!$L55</f>
        <v>Petras</v>
      </c>
      <c r="D57" s="39" t="str">
        <f>[1]d1!$N55</f>
        <v>Jakubauskas</v>
      </c>
      <c r="E57" s="9" t="str">
        <f>IF(ISBLANK([1]d1!I55),"",VLOOKUP([1]d1!I55,lytis,2,FALSE))</f>
        <v>V</v>
      </c>
      <c r="F57" s="14">
        <f>[1]d1!H55</f>
        <v>59</v>
      </c>
      <c r="G57" s="8" t="str">
        <f>[1]d1!O55</f>
        <v>Kaunas</v>
      </c>
      <c r="H57" s="8" t="str">
        <f>[1]d1!R55</f>
        <v>Sveikata</v>
      </c>
      <c r="I57" s="10" t="str">
        <f>IF(ISBLANK([1]d1!J55),"",VLOOKUP([1]d1!J55,grupees,2,FALSE))</f>
        <v>55-59</v>
      </c>
      <c r="J57" s="42" t="str">
        <f>[1]d1!S55</f>
        <v>B3</v>
      </c>
      <c r="K57" s="25">
        <f>[1]d1!T55</f>
        <v>1.6481481481481482E-2</v>
      </c>
      <c r="L57" s="25" t="str">
        <f>[1]d1!U55</f>
        <v>7:55/km</v>
      </c>
      <c r="M57" s="14">
        <f>[1]d1!E55</f>
        <v>30</v>
      </c>
      <c r="N57" s="14">
        <f>[1]d1!F55</f>
        <v>6</v>
      </c>
      <c r="O57" s="14">
        <f t="shared" si="0"/>
        <v>5</v>
      </c>
      <c r="P57" s="48">
        <f t="shared" si="1"/>
        <v>1</v>
      </c>
      <c r="Q57" s="43" t="str">
        <f t="shared" si="2"/>
        <v>B2/3</v>
      </c>
      <c r="R57" s="43" t="str">
        <f t="shared" si="3"/>
        <v>V55-59B2/3</v>
      </c>
      <c r="S57" s="5" t="b">
        <f t="shared" si="12"/>
        <v>1</v>
      </c>
      <c r="T57" s="3" t="str">
        <f t="shared" si="13"/>
        <v>+</v>
      </c>
      <c r="U57" s="3">
        <f t="shared" si="14"/>
        <v>8</v>
      </c>
      <c r="V57" s="3">
        <f t="shared" si="15"/>
        <v>1</v>
      </c>
      <c r="W57" s="3" t="str">
        <f t="shared" si="16"/>
        <v>-</v>
      </c>
      <c r="X57" s="3" t="str">
        <f t="shared" si="17"/>
        <v>-</v>
      </c>
      <c r="Y57" s="3" t="str">
        <f t="shared" si="18"/>
        <v>-</v>
      </c>
      <c r="Z57" s="3" t="str">
        <f t="shared" si="19"/>
        <v>-</v>
      </c>
    </row>
    <row r="58" spans="1:26" x14ac:dyDescent="0.2">
      <c r="A58" s="7">
        <v>55</v>
      </c>
      <c r="B58" s="18">
        <f>[1]d1!$G56</f>
        <v>112</v>
      </c>
      <c r="C58" s="37" t="str">
        <f>[1]d1!$L56</f>
        <v>Ugnė</v>
      </c>
      <c r="D58" s="39" t="str">
        <f>[1]d1!$N56</f>
        <v>Sadauskaitė</v>
      </c>
      <c r="E58" s="9" t="str">
        <f>IF(ISBLANK([1]d1!I56),"",VLOOKUP([1]d1!I56,lytis,2,FALSE))</f>
        <v>M</v>
      </c>
      <c r="F58" s="14">
        <f>[1]d1!H56</f>
        <v>9</v>
      </c>
      <c r="G58" s="8" t="str">
        <f>[1]d1!O56</f>
        <v>Šiauliai</v>
      </c>
      <c r="H58" s="8" t="str">
        <f>[1]d1!R56</f>
        <v>Perkūnas</v>
      </c>
      <c r="I58" s="10" t="str">
        <f>IF(ISBLANK([1]d1!J56),"",VLOOKUP([1]d1!J56,grupees,2,FALSE))</f>
        <v>06-09</v>
      </c>
      <c r="J58" s="42" t="str">
        <f>[1]d1!S56</f>
        <v>R</v>
      </c>
      <c r="K58" s="25">
        <f>[1]d1!T56</f>
        <v>1.6597222222222222E-2</v>
      </c>
      <c r="L58" s="25" t="str">
        <f>[1]d1!U56</f>
        <v>7:58/km</v>
      </c>
      <c r="M58" s="14">
        <f>[1]d1!E56</f>
        <v>25</v>
      </c>
      <c r="N58" s="14">
        <f>[1]d1!F56</f>
        <v>6</v>
      </c>
      <c r="O58" s="14">
        <f t="shared" si="0"/>
        <v>4</v>
      </c>
      <c r="P58" s="48">
        <f t="shared" si="1"/>
        <v>0</v>
      </c>
      <c r="Q58" s="43" t="str">
        <f t="shared" si="2"/>
        <v>R</v>
      </c>
      <c r="R58" s="43" t="str">
        <f t="shared" si="3"/>
        <v>M06-09R</v>
      </c>
      <c r="S58" s="5" t="b">
        <f t="shared" si="12"/>
        <v>1</v>
      </c>
      <c r="T58" s="3" t="str">
        <f t="shared" si="13"/>
        <v>o</v>
      </c>
      <c r="U58" s="3">
        <f t="shared" si="14"/>
        <v>7</v>
      </c>
      <c r="V58" s="3" t="str">
        <f t="shared" si="15"/>
        <v>-</v>
      </c>
      <c r="W58" s="3" t="str">
        <f t="shared" si="16"/>
        <v>-</v>
      </c>
      <c r="X58" s="3" t="str">
        <f t="shared" si="17"/>
        <v>-</v>
      </c>
      <c r="Y58" s="3" t="str">
        <f t="shared" si="18"/>
        <v>-</v>
      </c>
      <c r="Z58" s="3" t="str">
        <f t="shared" si="19"/>
        <v>-</v>
      </c>
    </row>
    <row r="59" spans="1:26" x14ac:dyDescent="0.2">
      <c r="A59" s="7">
        <v>56</v>
      </c>
      <c r="B59" s="18">
        <f>[1]d1!$G57</f>
        <v>118</v>
      </c>
      <c r="C59" s="37" t="str">
        <f>[1]d1!$L57</f>
        <v>Edvinas</v>
      </c>
      <c r="D59" s="39" t="str">
        <f>[1]d1!$N57</f>
        <v>Zinkevičius</v>
      </c>
      <c r="E59" s="9" t="str">
        <f>IF(ISBLANK([1]d1!I57),"",VLOOKUP([1]d1!I57,lytis,2,FALSE))</f>
        <v>V</v>
      </c>
      <c r="F59" s="14">
        <f>[1]d1!H57</f>
        <v>11</v>
      </c>
      <c r="G59" s="8" t="str">
        <f>[1]d1!O57</f>
        <v>Šiauliai</v>
      </c>
      <c r="H59" s="8" t="str">
        <f>[1]d1!R57</f>
        <v>Perkūnas</v>
      </c>
      <c r="I59" s="10" t="str">
        <f>IF(ISBLANK([1]d1!J57),"",VLOOKUP([1]d1!J57,grupees,2,FALSE))</f>
        <v>10-13</v>
      </c>
      <c r="J59" s="42" t="str">
        <f>[1]d1!S57</f>
        <v>B2</v>
      </c>
      <c r="K59" s="25">
        <f>[1]d1!T57</f>
        <v>1.667824074074074E-2</v>
      </c>
      <c r="L59" s="25" t="str">
        <f>[1]d1!U57</f>
        <v>8:00/km</v>
      </c>
      <c r="M59" s="14">
        <f>[1]d1!E57</f>
        <v>31</v>
      </c>
      <c r="N59" s="14">
        <f>[1]d1!F57</f>
        <v>2</v>
      </c>
      <c r="O59" s="14">
        <f t="shared" si="0"/>
        <v>1</v>
      </c>
      <c r="P59" s="48">
        <f t="shared" si="1"/>
        <v>4</v>
      </c>
      <c r="Q59" s="43" t="str">
        <f t="shared" si="2"/>
        <v>B2/3</v>
      </c>
      <c r="R59" s="43" t="str">
        <f t="shared" si="3"/>
        <v>V10-13B2/3</v>
      </c>
      <c r="S59" s="5" t="b">
        <f t="shared" si="12"/>
        <v>1</v>
      </c>
      <c r="T59" s="3" t="str">
        <f t="shared" si="13"/>
        <v>+</v>
      </c>
      <c r="U59" s="3">
        <f t="shared" si="14"/>
        <v>3</v>
      </c>
      <c r="V59" s="3" t="str">
        <f t="shared" si="15"/>
        <v>-</v>
      </c>
      <c r="W59" s="3" t="str">
        <f t="shared" si="16"/>
        <v>-</v>
      </c>
      <c r="X59" s="3">
        <f t="shared" si="17"/>
        <v>4</v>
      </c>
      <c r="Y59" s="3" t="str">
        <f t="shared" si="18"/>
        <v>-</v>
      </c>
      <c r="Z59" s="3" t="str">
        <f t="shared" si="19"/>
        <v>-</v>
      </c>
    </row>
    <row r="60" spans="1:26" x14ac:dyDescent="0.2">
      <c r="A60" s="7">
        <v>57</v>
      </c>
      <c r="B60" s="18">
        <f>[1]d1!$G58</f>
        <v>40</v>
      </c>
      <c r="C60" s="37" t="str">
        <f>[1]d1!$L58</f>
        <v>Maksim</v>
      </c>
      <c r="D60" s="39" t="str">
        <f>[1]d1!$N58</f>
        <v>Kanclež</v>
      </c>
      <c r="E60" s="9" t="str">
        <f>IF(ISBLANK([1]d1!I58),"",VLOOKUP([1]d1!I58,lytis,2,FALSE))</f>
        <v>V</v>
      </c>
      <c r="F60" s="14">
        <f>[1]d1!H58</f>
        <v>11</v>
      </c>
      <c r="G60" s="8" t="str">
        <f>[1]d1!O58</f>
        <v>Kaunas</v>
      </c>
      <c r="H60" s="8" t="str">
        <f>[1]d1!R58</f>
        <v>Parolimpietis</v>
      </c>
      <c r="I60" s="10" t="str">
        <f>IF(ISBLANK([1]d1!J58),"",VLOOKUP([1]d1!J58,grupees,2,FALSE))</f>
        <v>10-13</v>
      </c>
      <c r="J60" s="42" t="str">
        <f>[1]d1!S58</f>
        <v>B2</v>
      </c>
      <c r="K60" s="25">
        <f>[1]d1!T58</f>
        <v>1.6840277777777777E-2</v>
      </c>
      <c r="L60" s="25" t="str">
        <f>[1]d1!U58</f>
        <v>8:05/km</v>
      </c>
      <c r="M60" s="14">
        <f>[1]d1!E58</f>
        <v>32</v>
      </c>
      <c r="N60" s="14">
        <f>[1]d1!F58</f>
        <v>3</v>
      </c>
      <c r="O60" s="14">
        <f t="shared" si="0"/>
        <v>2</v>
      </c>
      <c r="P60" s="48">
        <f t="shared" si="1"/>
        <v>2</v>
      </c>
      <c r="Q60" s="43" t="str">
        <f t="shared" si="2"/>
        <v>B2/3</v>
      </c>
      <c r="R60" s="43" t="str">
        <f t="shared" si="3"/>
        <v>V10-13B2/3</v>
      </c>
      <c r="S60" s="5" t="b">
        <f t="shared" si="12"/>
        <v>1</v>
      </c>
      <c r="T60" s="3" t="str">
        <f t="shared" si="13"/>
        <v>+</v>
      </c>
      <c r="U60" s="3">
        <f t="shared" si="14"/>
        <v>3</v>
      </c>
      <c r="V60" s="3" t="str">
        <f t="shared" si="15"/>
        <v>-</v>
      </c>
      <c r="W60" s="3" t="str">
        <f t="shared" si="16"/>
        <v>-</v>
      </c>
      <c r="X60" s="3">
        <f t="shared" si="17"/>
        <v>2</v>
      </c>
      <c r="Y60" s="3" t="str">
        <f t="shared" si="18"/>
        <v>-</v>
      </c>
      <c r="Z60" s="3" t="str">
        <f t="shared" si="19"/>
        <v>-</v>
      </c>
    </row>
    <row r="61" spans="1:26" x14ac:dyDescent="0.2">
      <c r="A61" s="7">
        <v>58</v>
      </c>
      <c r="B61" s="18">
        <f>[1]d1!$G59</f>
        <v>186</v>
      </c>
      <c r="C61" s="37" t="str">
        <f>[1]d1!$L59</f>
        <v>Povilas</v>
      </c>
      <c r="D61" s="39" t="str">
        <f>[1]d1!$N59</f>
        <v>Voiciukas</v>
      </c>
      <c r="E61" s="9" t="str">
        <f>IF(ISBLANK([1]d1!I59),"",VLOOKUP([1]d1!I59,lytis,2,FALSE))</f>
        <v>V</v>
      </c>
      <c r="F61" s="14">
        <f>[1]d1!H59</f>
        <v>51</v>
      </c>
      <c r="G61" s="8" t="str">
        <f>[1]d1!O59</f>
        <v>Vilnius</v>
      </c>
      <c r="H61" s="8" t="str">
        <f>[1]d1!R59</f>
        <v>Šaltinis</v>
      </c>
      <c r="I61" s="10" t="str">
        <f>IF(ISBLANK([1]d1!J59),"",VLOOKUP([1]d1!J59,grupees,2,FALSE))</f>
        <v>50-54</v>
      </c>
      <c r="J61" s="42" t="str">
        <f>[1]d1!S59</f>
        <v>R</v>
      </c>
      <c r="K61" s="25">
        <f>[1]d1!T59</f>
        <v>1.7013888888888887E-2</v>
      </c>
      <c r="L61" s="25" t="str">
        <f>[1]d1!U59</f>
        <v>8:10/km</v>
      </c>
      <c r="M61" s="14">
        <f>[1]d1!E59</f>
        <v>33</v>
      </c>
      <c r="N61" s="14">
        <f>[1]d1!F59</f>
        <v>5</v>
      </c>
      <c r="O61" s="14">
        <f t="shared" si="0"/>
        <v>1</v>
      </c>
      <c r="P61" s="48">
        <f t="shared" si="1"/>
        <v>0</v>
      </c>
      <c r="Q61" s="43" t="str">
        <f t="shared" si="2"/>
        <v>R</v>
      </c>
      <c r="R61" s="43" t="str">
        <f t="shared" si="3"/>
        <v>V50-54R</v>
      </c>
      <c r="S61" s="5" t="b">
        <f t="shared" si="12"/>
        <v>1</v>
      </c>
      <c r="T61" s="3" t="str">
        <f t="shared" si="13"/>
        <v>o</v>
      </c>
      <c r="U61" s="3">
        <f t="shared" si="14"/>
        <v>2</v>
      </c>
      <c r="V61" s="3" t="str">
        <f t="shared" si="15"/>
        <v>-</v>
      </c>
      <c r="W61" s="3" t="str">
        <f t="shared" si="16"/>
        <v>-</v>
      </c>
      <c r="X61" s="3" t="str">
        <f t="shared" si="17"/>
        <v>-</v>
      </c>
      <c r="Y61" s="3" t="str">
        <f t="shared" si="18"/>
        <v>-</v>
      </c>
      <c r="Z61" s="3" t="str">
        <f t="shared" si="19"/>
        <v>-</v>
      </c>
    </row>
    <row r="62" spans="1:26" x14ac:dyDescent="0.2">
      <c r="A62" s="7">
        <v>59</v>
      </c>
      <c r="B62" s="18">
        <f>[1]d1!$G60</f>
        <v>141</v>
      </c>
      <c r="C62" s="37" t="str">
        <f>[1]d1!$L60</f>
        <v>Anatolijus</v>
      </c>
      <c r="D62" s="39" t="str">
        <f>[1]d1!$N60</f>
        <v>Kuvšinovas</v>
      </c>
      <c r="E62" s="9" t="str">
        <f>IF(ISBLANK([1]d1!I60),"",VLOOKUP([1]d1!I60,lytis,2,FALSE))</f>
        <v>V</v>
      </c>
      <c r="F62" s="14">
        <f>[1]d1!H60</f>
        <v>72</v>
      </c>
      <c r="G62" s="8" t="str">
        <f>[1]d1!O60</f>
        <v>Vilnius</v>
      </c>
      <c r="H62" s="8" t="str">
        <f>[1]d1!R60</f>
        <v>Šaltinis</v>
      </c>
      <c r="I62" s="10" t="str">
        <f>IF(ISBLANK([1]d1!J60),"",VLOOKUP([1]d1!J60,grupees,2,FALSE))</f>
        <v>70-74</v>
      </c>
      <c r="J62" s="42" t="str">
        <f>[1]d1!S60</f>
        <v>B1</v>
      </c>
      <c r="K62" s="25">
        <f>[1]d1!T60</f>
        <v>1.7013888888888887E-2</v>
      </c>
      <c r="L62" s="25" t="str">
        <f>[1]d1!U60</f>
        <v>8:10/km</v>
      </c>
      <c r="M62" s="14">
        <f>[1]d1!E60</f>
        <v>33</v>
      </c>
      <c r="N62" s="14">
        <f>[1]d1!F60</f>
        <v>3</v>
      </c>
      <c r="O62" s="14">
        <f t="shared" si="0"/>
        <v>1</v>
      </c>
      <c r="P62" s="48">
        <f t="shared" si="1"/>
        <v>2</v>
      </c>
      <c r="Q62" s="43" t="str">
        <f t="shared" si="2"/>
        <v>B1</v>
      </c>
      <c r="R62" s="43" t="str">
        <f t="shared" si="3"/>
        <v>V70-74B1</v>
      </c>
      <c r="S62" s="5" t="b">
        <f t="shared" si="12"/>
        <v>1</v>
      </c>
      <c r="T62" s="3" t="str">
        <f t="shared" si="13"/>
        <v>+</v>
      </c>
      <c r="U62" s="3">
        <f t="shared" si="14"/>
        <v>1</v>
      </c>
      <c r="V62" s="3" t="str">
        <f t="shared" si="15"/>
        <v>-</v>
      </c>
      <c r="W62" s="3" t="str">
        <f t="shared" si="16"/>
        <v>-</v>
      </c>
      <c r="X62" s="3" t="str">
        <f t="shared" si="17"/>
        <v>-</v>
      </c>
      <c r="Y62" s="3" t="str">
        <f t="shared" si="18"/>
        <v>-</v>
      </c>
      <c r="Z62" s="3">
        <f t="shared" si="19"/>
        <v>2</v>
      </c>
    </row>
    <row r="63" spans="1:26" x14ac:dyDescent="0.2">
      <c r="A63" s="7">
        <v>60</v>
      </c>
      <c r="B63" s="18">
        <f>[1]d1!$G61</f>
        <v>151</v>
      </c>
      <c r="C63" s="37" t="str">
        <f>[1]d1!$L61</f>
        <v>Aurimas</v>
      </c>
      <c r="D63" s="39" t="str">
        <f>[1]d1!$N61</f>
        <v>Žiška</v>
      </c>
      <c r="E63" s="9" t="str">
        <f>IF(ISBLANK([1]d1!I61),"",VLOOKUP([1]d1!I61,lytis,2,FALSE))</f>
        <v>V</v>
      </c>
      <c r="F63" s="14">
        <f>[1]d1!H61</f>
        <v>42</v>
      </c>
      <c r="G63" s="8" t="str">
        <f>[1]d1!O61</f>
        <v>Vilnius</v>
      </c>
      <c r="H63" s="8" t="str">
        <f>[1]d1!R61</f>
        <v>Šaltinis</v>
      </c>
      <c r="I63" s="10" t="str">
        <f>IF(ISBLANK([1]d1!J61),"",VLOOKUP([1]d1!J61,grupees,2,FALSE))</f>
        <v>35-44</v>
      </c>
      <c r="J63" s="42" t="str">
        <f>[1]d1!S61</f>
        <v>B1</v>
      </c>
      <c r="K63" s="25">
        <f>[1]d1!T61</f>
        <v>1.7083333333333336E-2</v>
      </c>
      <c r="L63" s="25" t="str">
        <f>[1]d1!U61</f>
        <v>8:12/km</v>
      </c>
      <c r="M63" s="14">
        <f>[1]d1!E61</f>
        <v>35</v>
      </c>
      <c r="N63" s="14">
        <f>[1]d1!F61</f>
        <v>3</v>
      </c>
      <c r="O63" s="14">
        <f t="shared" si="0"/>
        <v>3</v>
      </c>
      <c r="P63" s="48">
        <f t="shared" si="1"/>
        <v>3</v>
      </c>
      <c r="Q63" s="43" t="str">
        <f t="shared" si="2"/>
        <v>B1</v>
      </c>
      <c r="R63" s="43" t="str">
        <f t="shared" si="3"/>
        <v>V35-44B1</v>
      </c>
      <c r="S63" s="5" t="b">
        <f t="shared" si="12"/>
        <v>1</v>
      </c>
      <c r="T63" s="3" t="str">
        <f t="shared" si="13"/>
        <v>+</v>
      </c>
      <c r="U63" s="3">
        <f t="shared" si="14"/>
        <v>5</v>
      </c>
      <c r="V63" s="3">
        <f t="shared" si="15"/>
        <v>3</v>
      </c>
      <c r="W63" s="3" t="str">
        <f t="shared" si="16"/>
        <v>-</v>
      </c>
      <c r="X63" s="3" t="str">
        <f t="shared" si="17"/>
        <v>-</v>
      </c>
      <c r="Y63" s="3" t="str">
        <f t="shared" si="18"/>
        <v>-</v>
      </c>
      <c r="Z63" s="3" t="str">
        <f t="shared" si="19"/>
        <v>-</v>
      </c>
    </row>
    <row r="64" spans="1:26" x14ac:dyDescent="0.2">
      <c r="A64" s="7">
        <v>61</v>
      </c>
      <c r="B64" s="18">
        <f>[1]d1!$G62</f>
        <v>115</v>
      </c>
      <c r="C64" s="37" t="str">
        <f>[1]d1!$L62</f>
        <v>Goda</v>
      </c>
      <c r="D64" s="39" t="str">
        <f>[1]d1!$N62</f>
        <v>Skikaitė</v>
      </c>
      <c r="E64" s="9" t="str">
        <f>IF(ISBLANK([1]d1!I62),"",VLOOKUP([1]d1!I62,lytis,2,FALSE))</f>
        <v>M</v>
      </c>
      <c r="F64" s="14">
        <f>[1]d1!H62</f>
        <v>8</v>
      </c>
      <c r="G64" s="8" t="str">
        <f>[1]d1!O62</f>
        <v>Šiauliai</v>
      </c>
      <c r="H64" s="8" t="str">
        <f>[1]d1!R62</f>
        <v>Perkūnas</v>
      </c>
      <c r="I64" s="10" t="str">
        <f>IF(ISBLANK([1]d1!J62),"",VLOOKUP([1]d1!J62,grupees,2,FALSE))</f>
        <v>06-09</v>
      </c>
      <c r="J64" s="42" t="str">
        <f>[1]d1!S62</f>
        <v>R</v>
      </c>
      <c r="K64" s="25">
        <f>[1]d1!T62</f>
        <v>1.7094907407407409E-2</v>
      </c>
      <c r="L64" s="25" t="str">
        <f>[1]d1!U62</f>
        <v>8:13/km</v>
      </c>
      <c r="M64" s="14">
        <f>[1]d1!E62</f>
        <v>26</v>
      </c>
      <c r="N64" s="14">
        <f>[1]d1!F62</f>
        <v>7</v>
      </c>
      <c r="O64" s="14">
        <f t="shared" si="0"/>
        <v>5</v>
      </c>
      <c r="P64" s="48">
        <f t="shared" si="1"/>
        <v>0</v>
      </c>
      <c r="Q64" s="43" t="str">
        <f t="shared" si="2"/>
        <v>R</v>
      </c>
      <c r="R64" s="43" t="str">
        <f t="shared" si="3"/>
        <v>M06-09R</v>
      </c>
      <c r="S64" s="5" t="b">
        <f t="shared" si="12"/>
        <v>1</v>
      </c>
      <c r="T64" s="3" t="str">
        <f t="shared" si="13"/>
        <v>o</v>
      </c>
      <c r="U64" s="3">
        <f t="shared" si="14"/>
        <v>7</v>
      </c>
      <c r="V64" s="3" t="str">
        <f t="shared" si="15"/>
        <v>-</v>
      </c>
      <c r="W64" s="3" t="str">
        <f t="shared" si="16"/>
        <v>-</v>
      </c>
      <c r="X64" s="3" t="str">
        <f t="shared" si="17"/>
        <v>-</v>
      </c>
      <c r="Y64" s="3" t="str">
        <f t="shared" si="18"/>
        <v>-</v>
      </c>
      <c r="Z64" s="3" t="str">
        <f t="shared" si="19"/>
        <v>-</v>
      </c>
    </row>
    <row r="65" spans="1:26" x14ac:dyDescent="0.2">
      <c r="A65" s="7">
        <v>62</v>
      </c>
      <c r="B65" s="18">
        <f>[1]d1!$G63</f>
        <v>13</v>
      </c>
      <c r="C65" s="37" t="str">
        <f>[1]d1!$L63</f>
        <v>Sigitas</v>
      </c>
      <c r="D65" s="39" t="str">
        <f>[1]d1!$N63</f>
        <v>Keras</v>
      </c>
      <c r="E65" s="9" t="str">
        <f>IF(ISBLANK([1]d1!I63),"",VLOOKUP([1]d1!I63,lytis,2,FALSE))</f>
        <v>V</v>
      </c>
      <c r="F65" s="14">
        <f>[1]d1!H63</f>
        <v>59</v>
      </c>
      <c r="G65" s="8" t="str">
        <f>[1]d1!O63</f>
        <v>Klaipėda</v>
      </c>
      <c r="H65" s="8" t="str">
        <f>[1]d1!R63</f>
        <v>Pamarys</v>
      </c>
      <c r="I65" s="10" t="str">
        <f>IF(ISBLANK([1]d1!J63),"",VLOOKUP([1]d1!J63,grupees,2,FALSE))</f>
        <v>55-59</v>
      </c>
      <c r="J65" s="42" t="str">
        <f>[1]d1!S63</f>
        <v>B2</v>
      </c>
      <c r="K65" s="25">
        <f>[1]d1!T63</f>
        <v>1.7141203703703704E-2</v>
      </c>
      <c r="L65" s="25" t="str">
        <f>[1]d1!U63</f>
        <v>8:14/km</v>
      </c>
      <c r="M65" s="14">
        <f>[1]d1!E63</f>
        <v>36</v>
      </c>
      <c r="N65" s="14">
        <f>[1]d1!F63</f>
        <v>7</v>
      </c>
      <c r="O65" s="14">
        <f t="shared" si="0"/>
        <v>6</v>
      </c>
      <c r="P65" s="48">
        <f t="shared" si="1"/>
        <v>0</v>
      </c>
      <c r="Q65" s="43" t="str">
        <f t="shared" si="2"/>
        <v>B2/3</v>
      </c>
      <c r="R65" s="43" t="str">
        <f t="shared" si="3"/>
        <v>V55-59B2/3</v>
      </c>
      <c r="S65" s="5" t="b">
        <f t="shared" si="12"/>
        <v>1</v>
      </c>
      <c r="T65" s="3" t="str">
        <f t="shared" si="13"/>
        <v>+</v>
      </c>
      <c r="U65" s="3">
        <f t="shared" si="14"/>
        <v>8</v>
      </c>
      <c r="V65" s="3" t="str">
        <f t="shared" si="15"/>
        <v>*</v>
      </c>
      <c r="W65" s="3" t="str">
        <f t="shared" si="16"/>
        <v>-</v>
      </c>
      <c r="X65" s="3" t="str">
        <f t="shared" si="17"/>
        <v>-</v>
      </c>
      <c r="Y65" s="3" t="str">
        <f t="shared" si="18"/>
        <v>-</v>
      </c>
      <c r="Z65" s="3" t="str">
        <f t="shared" si="19"/>
        <v>-</v>
      </c>
    </row>
    <row r="66" spans="1:26" x14ac:dyDescent="0.2">
      <c r="A66" s="7">
        <v>63</v>
      </c>
      <c r="B66" s="18">
        <f>[1]d1!$G64</f>
        <v>117</v>
      </c>
      <c r="C66" s="37" t="str">
        <f>[1]d1!$L64</f>
        <v>Smiltė</v>
      </c>
      <c r="D66" s="39" t="str">
        <f>[1]d1!$N64</f>
        <v>Vaičaitytė</v>
      </c>
      <c r="E66" s="9" t="str">
        <f>IF(ISBLANK([1]d1!I64),"",VLOOKUP([1]d1!I64,lytis,2,FALSE))</f>
        <v>M</v>
      </c>
      <c r="F66" s="14">
        <f>[1]d1!H64</f>
        <v>4</v>
      </c>
      <c r="G66" s="8" t="str">
        <f>[1]d1!O64</f>
        <v>Šiauliai</v>
      </c>
      <c r="H66" s="8" t="str">
        <f>[1]d1!R64</f>
        <v>Perkūnas</v>
      </c>
      <c r="I66" s="10" t="str">
        <f>IF(ISBLANK([1]d1!J64),"",VLOOKUP([1]d1!J64,grupees,2,FALSE))</f>
        <v>01-05</v>
      </c>
      <c r="J66" s="42" t="str">
        <f>[1]d1!S64</f>
        <v>B2</v>
      </c>
      <c r="K66" s="25">
        <f>[1]d1!T64</f>
        <v>1.7141203703703704E-2</v>
      </c>
      <c r="L66" s="25" t="str">
        <f>[1]d1!U64</f>
        <v>8:14/km</v>
      </c>
      <c r="M66" s="14">
        <f>[1]d1!E64</f>
        <v>27</v>
      </c>
      <c r="N66" s="14">
        <f>[1]d1!F64</f>
        <v>1</v>
      </c>
      <c r="O66" s="14">
        <f t="shared" si="0"/>
        <v>1</v>
      </c>
      <c r="P66" s="48">
        <f t="shared" si="1"/>
        <v>0</v>
      </c>
      <c r="Q66" s="43" t="str">
        <f t="shared" si="2"/>
        <v>B2/3</v>
      </c>
      <c r="R66" s="43" t="str">
        <f t="shared" si="3"/>
        <v>M01-05B2/3</v>
      </c>
      <c r="S66" s="5" t="b">
        <f t="shared" si="12"/>
        <v>0</v>
      </c>
      <c r="T66" s="3" t="str">
        <f t="shared" si="13"/>
        <v>o</v>
      </c>
      <c r="U66" s="3">
        <f t="shared" si="14"/>
        <v>1</v>
      </c>
      <c r="V66" s="3" t="str">
        <f t="shared" si="15"/>
        <v>-</v>
      </c>
      <c r="W66" s="3" t="str">
        <f t="shared" si="16"/>
        <v>-</v>
      </c>
      <c r="X66" s="3" t="str">
        <f t="shared" si="17"/>
        <v>-</v>
      </c>
      <c r="Y66" s="3" t="str">
        <f t="shared" si="18"/>
        <v>-</v>
      </c>
      <c r="Z66" s="3" t="str">
        <f t="shared" si="19"/>
        <v>-</v>
      </c>
    </row>
    <row r="67" spans="1:26" x14ac:dyDescent="0.2">
      <c r="A67" s="7">
        <v>64</v>
      </c>
      <c r="B67" s="18">
        <f>[1]d1!$G65</f>
        <v>42</v>
      </c>
      <c r="C67" s="37" t="str">
        <f>[1]d1!$L65</f>
        <v>Viginija</v>
      </c>
      <c r="D67" s="39" t="str">
        <f>[1]d1!$N65</f>
        <v>Laužinskienė</v>
      </c>
      <c r="E67" s="9" t="str">
        <f>IF(ISBLANK([1]d1!I65),"",VLOOKUP([1]d1!I65,lytis,2,FALSE))</f>
        <v>M</v>
      </c>
      <c r="F67" s="14">
        <f>[1]d1!H65</f>
        <v>66</v>
      </c>
      <c r="G67" s="8" t="str">
        <f>[1]d1!O65</f>
        <v>Kaunas</v>
      </c>
      <c r="H67" s="8" t="str">
        <f>[1]d1!R65</f>
        <v>Parolimpietis</v>
      </c>
      <c r="I67" s="10" t="str">
        <f>IF(ISBLANK([1]d1!J65),"",VLOOKUP([1]d1!J65,grupees,2,FALSE))</f>
        <v>65-69</v>
      </c>
      <c r="J67" s="42" t="str">
        <f>[1]d1!S65</f>
        <v>R</v>
      </c>
      <c r="K67" s="25">
        <f>[1]d1!T65</f>
        <v>1.7152777777777777E-2</v>
      </c>
      <c r="L67" s="25" t="str">
        <f>[1]d1!U65</f>
        <v>8:14/km</v>
      </c>
      <c r="M67" s="14">
        <f>[1]d1!E65</f>
        <v>28</v>
      </c>
      <c r="N67" s="14">
        <f>[1]d1!F65</f>
        <v>2</v>
      </c>
      <c r="O67" s="14">
        <f t="shared" si="0"/>
        <v>1</v>
      </c>
      <c r="P67" s="48">
        <f t="shared" si="1"/>
        <v>0</v>
      </c>
      <c r="Q67" s="43" t="str">
        <f t="shared" si="2"/>
        <v>R</v>
      </c>
      <c r="R67" s="43" t="str">
        <f t="shared" si="3"/>
        <v>M65-69R</v>
      </c>
      <c r="S67" s="5" t="b">
        <f t="shared" si="12"/>
        <v>1</v>
      </c>
      <c r="T67" s="3" t="str">
        <f t="shared" si="13"/>
        <v>o</v>
      </c>
      <c r="U67" s="3">
        <f t="shared" si="14"/>
        <v>1</v>
      </c>
      <c r="V67" s="3" t="str">
        <f t="shared" si="15"/>
        <v>-</v>
      </c>
      <c r="W67" s="3" t="str">
        <f t="shared" si="16"/>
        <v>-</v>
      </c>
      <c r="X67" s="3" t="str">
        <f t="shared" si="17"/>
        <v>-</v>
      </c>
      <c r="Y67" s="3" t="str">
        <f t="shared" si="18"/>
        <v>-</v>
      </c>
      <c r="Z67" s="3" t="str">
        <f t="shared" si="19"/>
        <v>-</v>
      </c>
    </row>
    <row r="68" spans="1:26" x14ac:dyDescent="0.2">
      <c r="A68" s="7">
        <v>65</v>
      </c>
      <c r="B68" s="18">
        <f>[1]d1!$G66</f>
        <v>214</v>
      </c>
      <c r="C68" s="37" t="str">
        <f>[1]d1!$L66</f>
        <v>Marija</v>
      </c>
      <c r="D68" s="39" t="str">
        <f>[1]d1!$N66</f>
        <v>Saladžiūvienė</v>
      </c>
      <c r="E68" s="9" t="str">
        <f>IF(ISBLANK([1]d1!I66),"",VLOOKUP([1]d1!I66,lytis,2,FALSE))</f>
        <v>M</v>
      </c>
      <c r="F68" s="14">
        <f>[1]d1!H66</f>
        <v>60</v>
      </c>
      <c r="G68" s="8" t="str">
        <f>[1]d1!O66</f>
        <v>Kaunas</v>
      </c>
      <c r="H68" s="8" t="str">
        <f>[1]d1!R66</f>
        <v>Sveikata</v>
      </c>
      <c r="I68" s="10" t="str">
        <f>IF(ISBLANK([1]d1!J66),"",VLOOKUP([1]d1!J66,grupees,2,FALSE))</f>
        <v>60-64</v>
      </c>
      <c r="J68" s="42" t="str">
        <f>[1]d1!S66</f>
        <v>B2</v>
      </c>
      <c r="K68" s="25">
        <f>[1]d1!T66</f>
        <v>1.7164351851851851E-2</v>
      </c>
      <c r="L68" s="25" t="str">
        <f>[1]d1!U66</f>
        <v>8:15/km</v>
      </c>
      <c r="M68" s="14">
        <f>[1]d1!E66</f>
        <v>29</v>
      </c>
      <c r="N68" s="14">
        <f>[1]d1!F66</f>
        <v>3</v>
      </c>
      <c r="O68" s="14">
        <f t="shared" ref="O68:O131" si="20">SUMPRODUCT(--(R68=$R$4:$R$300),--(K68&gt;$K$4:$K$300))+1</f>
        <v>2</v>
      </c>
      <c r="P68" s="48">
        <f t="shared" ref="P68:P131" si="21">SUM(V68:Z68)</f>
        <v>4</v>
      </c>
      <c r="Q68" s="43" t="str">
        <f t="shared" ref="Q68:Q131" si="22">IF(OR(J68="B2",J68="B3"),"B2/3",J68)</f>
        <v>B2/3</v>
      </c>
      <c r="R68" s="43" t="str">
        <f t="shared" ref="R68:R131" si="23">CONCATENATE(E68,I68,Q68)</f>
        <v>M60-64B2/3</v>
      </c>
      <c r="S68" s="5" t="b">
        <f t="shared" si="12"/>
        <v>1</v>
      </c>
      <c r="T68" s="3" t="str">
        <f t="shared" si="13"/>
        <v>+</v>
      </c>
      <c r="U68" s="3">
        <f t="shared" si="14"/>
        <v>6</v>
      </c>
      <c r="V68" s="3">
        <f t="shared" si="15"/>
        <v>4</v>
      </c>
      <c r="W68" s="3" t="str">
        <f t="shared" si="16"/>
        <v>-</v>
      </c>
      <c r="X68" s="3" t="str">
        <f t="shared" si="17"/>
        <v>-</v>
      </c>
      <c r="Y68" s="3" t="str">
        <f t="shared" si="18"/>
        <v>-</v>
      </c>
      <c r="Z68" s="3" t="str">
        <f t="shared" si="19"/>
        <v>-</v>
      </c>
    </row>
    <row r="69" spans="1:26" x14ac:dyDescent="0.2">
      <c r="A69" s="7">
        <v>66</v>
      </c>
      <c r="B69" s="18">
        <f>[1]d1!$G67</f>
        <v>216</v>
      </c>
      <c r="C69" s="37" t="str">
        <f>[1]d1!$L67</f>
        <v>Ona</v>
      </c>
      <c r="D69" s="39" t="str">
        <f>[1]d1!$N67</f>
        <v>Griniuvienė</v>
      </c>
      <c r="E69" s="9" t="str">
        <f>IF(ISBLANK([1]d1!I67),"",VLOOKUP([1]d1!I67,lytis,2,FALSE))</f>
        <v>M</v>
      </c>
      <c r="F69" s="14">
        <f>[1]d1!H67</f>
        <v>73</v>
      </c>
      <c r="G69" s="8" t="str">
        <f>[1]d1!O67</f>
        <v>Kaunas</v>
      </c>
      <c r="H69" s="8" t="str">
        <f>[1]d1!R67</f>
        <v>Sveikata</v>
      </c>
      <c r="I69" s="10" t="str">
        <f>IF(ISBLANK([1]d1!J67),"",VLOOKUP([1]d1!J67,grupees,2,FALSE))</f>
        <v>70-74</v>
      </c>
      <c r="J69" s="42" t="str">
        <f>[1]d1!S67</f>
        <v>R</v>
      </c>
      <c r="K69" s="25">
        <f>[1]d1!T67</f>
        <v>1.758101851851852E-2</v>
      </c>
      <c r="L69" s="25" t="str">
        <f>[1]d1!U67</f>
        <v>8:27/km</v>
      </c>
      <c r="M69" s="14">
        <f>[1]d1!E67</f>
        <v>30</v>
      </c>
      <c r="N69" s="14">
        <f>[1]d1!F67</f>
        <v>2</v>
      </c>
      <c r="O69" s="14">
        <f t="shared" si="20"/>
        <v>1</v>
      </c>
      <c r="P69" s="48">
        <f t="shared" si="21"/>
        <v>0</v>
      </c>
      <c r="Q69" s="43" t="str">
        <f t="shared" si="22"/>
        <v>R</v>
      </c>
      <c r="R69" s="43" t="str">
        <f t="shared" si="23"/>
        <v>M70-74R</v>
      </c>
      <c r="S69" s="5" t="b">
        <f t="shared" ref="S69:S132" si="24">NOT(OR(F69&lt;6,AND(F69&gt;13,F69&lt;50,J69&lt;&gt;"B1")))</f>
        <v>1</v>
      </c>
      <c r="T69" s="3" t="str">
        <f t="shared" ref="T69:T132" si="25">IF(AND(S69,COUNTIF($V$1:$X$1,J69)),"+","o")</f>
        <v>o</v>
      </c>
      <c r="U69" s="3">
        <f t="shared" ref="U69:U132" si="26">COUNTIF($R$4:$R$300,R69)</f>
        <v>2</v>
      </c>
      <c r="V69" s="3" t="str">
        <f t="shared" ref="V69:V132" si="27">IF(AND(T69="+",U69&gt;4),_xlfn.SWITCH(O69,1,6, 2,4, 3,3, 4,2, 5,1,"*"), "-")</f>
        <v>-</v>
      </c>
      <c r="W69" s="3" t="str">
        <f t="shared" ref="W69:W132" si="28">IF(AND(T69="+",U69=$W$3),_xlfn.SWITCH(O69,1,5,2,3,3,2,4,1), "-")</f>
        <v>-</v>
      </c>
      <c r="X69" s="3" t="str">
        <f t="shared" ref="X69:X132" si="29">IF(AND(T69="+",U69=$X$3),_xlfn.SWITCH(O69,1,4,2,2,3,1), "-")</f>
        <v>-</v>
      </c>
      <c r="Y69" s="3" t="str">
        <f t="shared" ref="Y69:Y132" si="30">IF(AND(T69="+",U69=$Y$3),_xlfn.SWITCH(O69,1,3,2,1), "-")</f>
        <v>-</v>
      </c>
      <c r="Z69" s="3" t="str">
        <f t="shared" ref="Z69:Z132" si="31">IF(AND(T69="+",U69=$Z$3),2, "-")</f>
        <v>-</v>
      </c>
    </row>
    <row r="70" spans="1:26" x14ac:dyDescent="0.2">
      <c r="A70" s="7">
        <v>67</v>
      </c>
      <c r="B70" s="18">
        <f>[1]d1!$G68</f>
        <v>14</v>
      </c>
      <c r="C70" s="37" t="str">
        <f>[1]d1!$L68</f>
        <v>Stasys</v>
      </c>
      <c r="D70" s="39" t="str">
        <f>[1]d1!$N68</f>
        <v>Blyža</v>
      </c>
      <c r="E70" s="9" t="str">
        <f>IF(ISBLANK([1]d1!I68),"",VLOOKUP([1]d1!I68,lytis,2,FALSE))</f>
        <v>V</v>
      </c>
      <c r="F70" s="14">
        <f>[1]d1!H68</f>
        <v>64</v>
      </c>
      <c r="G70" s="8" t="str">
        <f>[1]d1!O68</f>
        <v>Klaipėda</v>
      </c>
      <c r="H70" s="8" t="str">
        <f>[1]d1!R68</f>
        <v>Pamarys</v>
      </c>
      <c r="I70" s="10" t="str">
        <f>IF(ISBLANK([1]d1!J68),"",VLOOKUP([1]d1!J68,grupees,2,FALSE))</f>
        <v>60-64</v>
      </c>
      <c r="J70" s="42" t="str">
        <f>[1]d1!S68</f>
        <v>B2</v>
      </c>
      <c r="K70" s="25">
        <f>[1]d1!T68</f>
        <v>1.7627314814814814E-2</v>
      </c>
      <c r="L70" s="25" t="str">
        <f>[1]d1!U68</f>
        <v>8:28/km</v>
      </c>
      <c r="M70" s="14">
        <f>[1]d1!E68</f>
        <v>37</v>
      </c>
      <c r="N70" s="14">
        <f>[1]d1!F68</f>
        <v>8</v>
      </c>
      <c r="O70" s="14">
        <f t="shared" si="20"/>
        <v>5</v>
      </c>
      <c r="P70" s="48">
        <f t="shared" si="21"/>
        <v>1</v>
      </c>
      <c r="Q70" s="43" t="str">
        <f t="shared" si="22"/>
        <v>B2/3</v>
      </c>
      <c r="R70" s="43" t="str">
        <f t="shared" si="23"/>
        <v>V60-64B2/3</v>
      </c>
      <c r="S70" s="5" t="b">
        <f t="shared" si="24"/>
        <v>1</v>
      </c>
      <c r="T70" s="3" t="str">
        <f t="shared" si="25"/>
        <v>+</v>
      </c>
      <c r="U70" s="3">
        <f t="shared" si="26"/>
        <v>9</v>
      </c>
      <c r="V70" s="3">
        <f t="shared" si="27"/>
        <v>1</v>
      </c>
      <c r="W70" s="3" t="str">
        <f t="shared" si="28"/>
        <v>-</v>
      </c>
      <c r="X70" s="3" t="str">
        <f t="shared" si="29"/>
        <v>-</v>
      </c>
      <c r="Y70" s="3" t="str">
        <f t="shared" si="30"/>
        <v>-</v>
      </c>
      <c r="Z70" s="3" t="str">
        <f t="shared" si="31"/>
        <v>-</v>
      </c>
    </row>
    <row r="71" spans="1:26" x14ac:dyDescent="0.2">
      <c r="A71" s="7">
        <v>68</v>
      </c>
      <c r="B71" s="18">
        <f>[1]d1!$G69</f>
        <v>113</v>
      </c>
      <c r="C71" s="37" t="str">
        <f>[1]d1!$L69</f>
        <v>Aniceta</v>
      </c>
      <c r="D71" s="39" t="str">
        <f>[1]d1!$N69</f>
        <v>Šlivinskienė</v>
      </c>
      <c r="E71" s="9" t="str">
        <f>IF(ISBLANK([1]d1!I69),"",VLOOKUP([1]d1!I69,lytis,2,FALSE))</f>
        <v>M</v>
      </c>
      <c r="F71" s="14">
        <f>[1]d1!H69</f>
        <v>77</v>
      </c>
      <c r="G71" s="8" t="str">
        <f>[1]d1!O69</f>
        <v>Šiauliai</v>
      </c>
      <c r="H71" s="8" t="str">
        <f>[1]d1!R69</f>
        <v>Perkūnas</v>
      </c>
      <c r="I71" s="10" t="str">
        <f>IF(ISBLANK([1]d1!J69),"",VLOOKUP([1]d1!J69,grupees,2,FALSE))</f>
        <v>75-79</v>
      </c>
      <c r="J71" s="42" t="str">
        <f>[1]d1!S69</f>
        <v>B3</v>
      </c>
      <c r="K71" s="25">
        <f>[1]d1!T69</f>
        <v>1.7997685185185186E-2</v>
      </c>
      <c r="L71" s="25" t="str">
        <f>[1]d1!U69</f>
        <v>8:38/km</v>
      </c>
      <c r="M71" s="14">
        <f>[1]d1!E69</f>
        <v>31</v>
      </c>
      <c r="N71" s="14">
        <f>[1]d1!F69</f>
        <v>1</v>
      </c>
      <c r="O71" s="14">
        <f t="shared" si="20"/>
        <v>1</v>
      </c>
      <c r="P71" s="48">
        <f t="shared" si="21"/>
        <v>4</v>
      </c>
      <c r="Q71" s="43" t="str">
        <f t="shared" si="22"/>
        <v>B2/3</v>
      </c>
      <c r="R71" s="43" t="str">
        <f t="shared" si="23"/>
        <v>M75-79B2/3</v>
      </c>
      <c r="S71" s="5" t="b">
        <f t="shared" si="24"/>
        <v>1</v>
      </c>
      <c r="T71" s="3" t="str">
        <f t="shared" si="25"/>
        <v>+</v>
      </c>
      <c r="U71" s="3">
        <f t="shared" si="26"/>
        <v>3</v>
      </c>
      <c r="V71" s="3" t="str">
        <f t="shared" si="27"/>
        <v>-</v>
      </c>
      <c r="W71" s="3" t="str">
        <f t="shared" si="28"/>
        <v>-</v>
      </c>
      <c r="X71" s="3">
        <f t="shared" si="29"/>
        <v>4</v>
      </c>
      <c r="Y71" s="3" t="str">
        <f t="shared" si="30"/>
        <v>-</v>
      </c>
      <c r="Z71" s="3" t="str">
        <f t="shared" si="31"/>
        <v>-</v>
      </c>
    </row>
    <row r="72" spans="1:26" x14ac:dyDescent="0.2">
      <c r="A72" s="7">
        <v>69</v>
      </c>
      <c r="B72" s="18">
        <f>[1]d1!$G70</f>
        <v>232</v>
      </c>
      <c r="C72" s="37" t="str">
        <f>[1]d1!$L70</f>
        <v>Antanas</v>
      </c>
      <c r="D72" s="39" t="str">
        <f>[1]d1!$N70</f>
        <v>Gaurinskas</v>
      </c>
      <c r="E72" s="9" t="str">
        <f>IF(ISBLANK([1]d1!I70),"",VLOOKUP([1]d1!I70,lytis,2,FALSE))</f>
        <v>V</v>
      </c>
      <c r="F72" s="14">
        <f>[1]d1!H70</f>
        <v>60</v>
      </c>
      <c r="G72" s="8" t="str">
        <f>[1]d1!O70</f>
        <v>Panevėžys</v>
      </c>
      <c r="H72" s="8" t="str">
        <f>[1]d1!R70</f>
        <v>Šviesa</v>
      </c>
      <c r="I72" s="10" t="str">
        <f>IF(ISBLANK([1]d1!J70),"",VLOOKUP([1]d1!J70,grupees,2,FALSE))</f>
        <v>60-64</v>
      </c>
      <c r="J72" s="42" t="str">
        <f>[1]d1!S70</f>
        <v>B2</v>
      </c>
      <c r="K72" s="25">
        <f>[1]d1!T70</f>
        <v>1.8032407407407407E-2</v>
      </c>
      <c r="L72" s="25" t="str">
        <f>[1]d1!U70</f>
        <v>8:40/km</v>
      </c>
      <c r="M72" s="14">
        <f>[1]d1!E70</f>
        <v>38</v>
      </c>
      <c r="N72" s="14">
        <f>[1]d1!F70</f>
        <v>9</v>
      </c>
      <c r="O72" s="14">
        <f t="shared" si="20"/>
        <v>6</v>
      </c>
      <c r="P72" s="48">
        <f t="shared" si="21"/>
        <v>0</v>
      </c>
      <c r="Q72" s="43" t="str">
        <f t="shared" si="22"/>
        <v>B2/3</v>
      </c>
      <c r="R72" s="43" t="str">
        <f t="shared" si="23"/>
        <v>V60-64B2/3</v>
      </c>
      <c r="S72" s="5" t="b">
        <f t="shared" si="24"/>
        <v>1</v>
      </c>
      <c r="T72" s="3" t="str">
        <f t="shared" si="25"/>
        <v>+</v>
      </c>
      <c r="U72" s="3">
        <f t="shared" si="26"/>
        <v>9</v>
      </c>
      <c r="V72" s="3" t="str">
        <f t="shared" si="27"/>
        <v>*</v>
      </c>
      <c r="W72" s="3" t="str">
        <f t="shared" si="28"/>
        <v>-</v>
      </c>
      <c r="X72" s="3" t="str">
        <f t="shared" si="29"/>
        <v>-</v>
      </c>
      <c r="Y72" s="3" t="str">
        <f t="shared" si="30"/>
        <v>-</v>
      </c>
      <c r="Z72" s="3" t="str">
        <f t="shared" si="31"/>
        <v>-</v>
      </c>
    </row>
    <row r="73" spans="1:26" x14ac:dyDescent="0.2">
      <c r="A73" s="7">
        <v>70</v>
      </c>
      <c r="B73" s="18">
        <f>[1]d1!$G71</f>
        <v>12</v>
      </c>
      <c r="C73" s="37" t="str">
        <f>[1]d1!$L71</f>
        <v>Samanta</v>
      </c>
      <c r="D73" s="39" t="str">
        <f>[1]d1!$N71</f>
        <v>Vadeikaitė</v>
      </c>
      <c r="E73" s="9" t="str">
        <f>IF(ISBLANK([1]d1!I71),"",VLOOKUP([1]d1!I71,lytis,2,FALSE))</f>
        <v>M</v>
      </c>
      <c r="F73" s="14">
        <f>[1]d1!H71</f>
        <v>8</v>
      </c>
      <c r="G73" s="8" t="str">
        <f>[1]d1!O71</f>
        <v>Klaipėda</v>
      </c>
      <c r="H73" s="8" t="str">
        <f>[1]d1!R71</f>
        <v>Pamarys</v>
      </c>
      <c r="I73" s="10" t="str">
        <f>IF(ISBLANK([1]d1!J71),"",VLOOKUP([1]d1!J71,grupees,2,FALSE))</f>
        <v>06-09</v>
      </c>
      <c r="J73" s="42" t="str">
        <f>[1]d1!S71</f>
        <v>B2</v>
      </c>
      <c r="K73" s="25">
        <f>[1]d1!T71</f>
        <v>1.8090277777777778E-2</v>
      </c>
      <c r="L73" s="25" t="str">
        <f>[1]d1!U71</f>
        <v>8:41/km</v>
      </c>
      <c r="M73" s="14">
        <f>[1]d1!E71</f>
        <v>32</v>
      </c>
      <c r="N73" s="14">
        <f>[1]d1!F71</f>
        <v>8</v>
      </c>
      <c r="O73" s="14">
        <f t="shared" si="20"/>
        <v>3</v>
      </c>
      <c r="P73" s="48">
        <f t="shared" si="21"/>
        <v>1</v>
      </c>
      <c r="Q73" s="43" t="str">
        <f t="shared" si="22"/>
        <v>B2/3</v>
      </c>
      <c r="R73" s="43" t="str">
        <f t="shared" si="23"/>
        <v>M06-09B2/3</v>
      </c>
      <c r="S73" s="5" t="b">
        <f t="shared" si="24"/>
        <v>1</v>
      </c>
      <c r="T73" s="3" t="str">
        <f t="shared" si="25"/>
        <v>+</v>
      </c>
      <c r="U73" s="3">
        <f t="shared" si="26"/>
        <v>3</v>
      </c>
      <c r="V73" s="3" t="str">
        <f t="shared" si="27"/>
        <v>-</v>
      </c>
      <c r="W73" s="3" t="str">
        <f t="shared" si="28"/>
        <v>-</v>
      </c>
      <c r="X73" s="3">
        <f t="shared" si="29"/>
        <v>1</v>
      </c>
      <c r="Y73" s="3" t="str">
        <f t="shared" si="30"/>
        <v>-</v>
      </c>
      <c r="Z73" s="3" t="str">
        <f t="shared" si="31"/>
        <v>-</v>
      </c>
    </row>
    <row r="74" spans="1:26" x14ac:dyDescent="0.2">
      <c r="A74" s="7">
        <v>71</v>
      </c>
      <c r="B74" s="18">
        <f>[1]d1!$G72</f>
        <v>15</v>
      </c>
      <c r="C74" s="37" t="str">
        <f>[1]d1!$L72</f>
        <v>Zita</v>
      </c>
      <c r="D74" s="39" t="str">
        <f>[1]d1!$N72</f>
        <v>Vadeikienė</v>
      </c>
      <c r="E74" s="9" t="str">
        <f>IF(ISBLANK([1]d1!I72),"",VLOOKUP([1]d1!I72,lytis,2,FALSE))</f>
        <v>M</v>
      </c>
      <c r="F74" s="14">
        <f>[1]d1!H72</f>
        <v>52</v>
      </c>
      <c r="G74" s="8" t="str">
        <f>[1]d1!O72</f>
        <v>Klaipėda</v>
      </c>
      <c r="H74" s="8" t="str">
        <f>[1]d1!R72</f>
        <v>Pamarys</v>
      </c>
      <c r="I74" s="10" t="str">
        <f>IF(ISBLANK([1]d1!J72),"",VLOOKUP([1]d1!J72,grupees,2,FALSE))</f>
        <v>50-54</v>
      </c>
      <c r="J74" s="42" t="str">
        <f>[1]d1!S72</f>
        <v>B2</v>
      </c>
      <c r="K74" s="25">
        <f>[1]d1!T72</f>
        <v>1.8113425925925925E-2</v>
      </c>
      <c r="L74" s="25" t="str">
        <f>[1]d1!U72</f>
        <v>8:42/km</v>
      </c>
      <c r="M74" s="14">
        <f>[1]d1!E72</f>
        <v>33</v>
      </c>
      <c r="N74" s="14">
        <f>[1]d1!F72</f>
        <v>7</v>
      </c>
      <c r="O74" s="14">
        <f t="shared" si="20"/>
        <v>5</v>
      </c>
      <c r="P74" s="48">
        <f t="shared" si="21"/>
        <v>1</v>
      </c>
      <c r="Q74" s="43" t="str">
        <f t="shared" si="22"/>
        <v>B2/3</v>
      </c>
      <c r="R74" s="43" t="str">
        <f t="shared" si="23"/>
        <v>M50-54B2/3</v>
      </c>
      <c r="S74" s="5" t="b">
        <f t="shared" si="24"/>
        <v>1</v>
      </c>
      <c r="T74" s="3" t="str">
        <f t="shared" si="25"/>
        <v>+</v>
      </c>
      <c r="U74" s="3">
        <f t="shared" si="26"/>
        <v>7</v>
      </c>
      <c r="V74" s="3">
        <f t="shared" si="27"/>
        <v>1</v>
      </c>
      <c r="W74" s="3" t="str">
        <f t="shared" si="28"/>
        <v>-</v>
      </c>
      <c r="X74" s="3" t="str">
        <f t="shared" si="29"/>
        <v>-</v>
      </c>
      <c r="Y74" s="3" t="str">
        <f t="shared" si="30"/>
        <v>-</v>
      </c>
      <c r="Z74" s="3" t="str">
        <f t="shared" si="31"/>
        <v>-</v>
      </c>
    </row>
    <row r="75" spans="1:26" x14ac:dyDescent="0.2">
      <c r="A75" s="7">
        <v>72</v>
      </c>
      <c r="B75" s="18">
        <f>[1]d1!$G73</f>
        <v>52</v>
      </c>
      <c r="C75" s="37" t="str">
        <f>[1]d1!$L73</f>
        <v>Romas</v>
      </c>
      <c r="D75" s="39" t="str">
        <f>[1]d1!$N73</f>
        <v>Rudys</v>
      </c>
      <c r="E75" s="9" t="str">
        <f>IF(ISBLANK([1]d1!I73),"",VLOOKUP([1]d1!I73,lytis,2,FALSE))</f>
        <v>V</v>
      </c>
      <c r="F75" s="14">
        <f>[1]d1!H73</f>
        <v>25</v>
      </c>
      <c r="G75" s="8" t="str">
        <f>[1]d1!O73</f>
        <v>Kaunas</v>
      </c>
      <c r="H75" s="8" t="str">
        <f>[1]d1!R73</f>
        <v>Parolimpietis</v>
      </c>
      <c r="I75" s="10" t="str">
        <f>IF(ISBLANK([1]d1!J73),"",VLOOKUP([1]d1!J73,grupees,2,FALSE))</f>
        <v>25-34</v>
      </c>
      <c r="J75" s="42" t="str">
        <f>[1]d1!S73</f>
        <v>B1</v>
      </c>
      <c r="K75" s="25">
        <f>[1]d1!T73</f>
        <v>1.8148148148148146E-2</v>
      </c>
      <c r="L75" s="25" t="str">
        <f>[1]d1!U73</f>
        <v>8:43/km</v>
      </c>
      <c r="M75" s="14">
        <f>[1]d1!E73</f>
        <v>39</v>
      </c>
      <c r="N75" s="14">
        <f>[1]d1!F73</f>
        <v>2</v>
      </c>
      <c r="O75" s="14">
        <f t="shared" si="20"/>
        <v>2</v>
      </c>
      <c r="P75" s="48">
        <f t="shared" si="21"/>
        <v>4</v>
      </c>
      <c r="Q75" s="43" t="str">
        <f t="shared" si="22"/>
        <v>B1</v>
      </c>
      <c r="R75" s="43" t="str">
        <f t="shared" si="23"/>
        <v>V25-34B1</v>
      </c>
      <c r="S75" s="5" t="b">
        <f t="shared" si="24"/>
        <v>1</v>
      </c>
      <c r="T75" s="3" t="str">
        <f t="shared" si="25"/>
        <v>+</v>
      </c>
      <c r="U75" s="3">
        <f t="shared" si="26"/>
        <v>6</v>
      </c>
      <c r="V75" s="3">
        <f t="shared" si="27"/>
        <v>4</v>
      </c>
      <c r="W75" s="3" t="str">
        <f t="shared" si="28"/>
        <v>-</v>
      </c>
      <c r="X75" s="3" t="str">
        <f t="shared" si="29"/>
        <v>-</v>
      </c>
      <c r="Y75" s="3" t="str">
        <f t="shared" si="30"/>
        <v>-</v>
      </c>
      <c r="Z75" s="3" t="str">
        <f t="shared" si="31"/>
        <v>-</v>
      </c>
    </row>
    <row r="76" spans="1:26" x14ac:dyDescent="0.2">
      <c r="A76" s="7">
        <v>73</v>
      </c>
      <c r="B76" s="18">
        <f>[1]d1!$G74</f>
        <v>100</v>
      </c>
      <c r="C76" s="37" t="str">
        <f>[1]d1!$L74</f>
        <v>Audronė</v>
      </c>
      <c r="D76" s="39" t="str">
        <f>[1]d1!$N74</f>
        <v>Jokubaitienė</v>
      </c>
      <c r="E76" s="9" t="str">
        <f>IF(ISBLANK([1]d1!I74),"",VLOOKUP([1]d1!I74,lytis,2,FALSE))</f>
        <v>M</v>
      </c>
      <c r="F76" s="14">
        <f>[1]d1!H74</f>
        <v>59</v>
      </c>
      <c r="G76" s="8" t="str">
        <f>[1]d1!O74</f>
        <v>Šiauliai</v>
      </c>
      <c r="H76" s="8" t="str">
        <f>[1]d1!R74</f>
        <v>Perkūnas</v>
      </c>
      <c r="I76" s="10" t="str">
        <f>IF(ISBLANK([1]d1!J74),"",VLOOKUP([1]d1!J74,grupees,2,FALSE))</f>
        <v>55-59</v>
      </c>
      <c r="J76" s="42" t="str">
        <f>[1]d1!S74</f>
        <v>B3</v>
      </c>
      <c r="K76" s="25">
        <f>[1]d1!T74</f>
        <v>1.8356481481481481E-2</v>
      </c>
      <c r="L76" s="25" t="str">
        <f>[1]d1!U74</f>
        <v>8:49/km</v>
      </c>
      <c r="M76" s="14">
        <f>[1]d1!E74</f>
        <v>34</v>
      </c>
      <c r="N76" s="14">
        <f>[1]d1!F74</f>
        <v>5</v>
      </c>
      <c r="O76" s="14">
        <f t="shared" si="20"/>
        <v>5</v>
      </c>
      <c r="P76" s="48">
        <f t="shared" si="21"/>
        <v>1</v>
      </c>
      <c r="Q76" s="43" t="str">
        <f t="shared" si="22"/>
        <v>B2/3</v>
      </c>
      <c r="R76" s="43" t="str">
        <f t="shared" si="23"/>
        <v>M55-59B2/3</v>
      </c>
      <c r="S76" s="5" t="b">
        <f t="shared" si="24"/>
        <v>1</v>
      </c>
      <c r="T76" s="3" t="str">
        <f t="shared" si="25"/>
        <v>+</v>
      </c>
      <c r="U76" s="3">
        <f t="shared" si="26"/>
        <v>7</v>
      </c>
      <c r="V76" s="3">
        <f t="shared" si="27"/>
        <v>1</v>
      </c>
      <c r="W76" s="3" t="str">
        <f t="shared" si="28"/>
        <v>-</v>
      </c>
      <c r="X76" s="3" t="str">
        <f t="shared" si="29"/>
        <v>-</v>
      </c>
      <c r="Y76" s="3" t="str">
        <f t="shared" si="30"/>
        <v>-</v>
      </c>
      <c r="Z76" s="3" t="str">
        <f t="shared" si="31"/>
        <v>-</v>
      </c>
    </row>
    <row r="77" spans="1:26" x14ac:dyDescent="0.2">
      <c r="A77" s="7">
        <v>74</v>
      </c>
      <c r="B77" s="18">
        <f>[1]d1!$G75</f>
        <v>213</v>
      </c>
      <c r="C77" s="37" t="str">
        <f>[1]d1!$L75</f>
        <v>Stanislovas</v>
      </c>
      <c r="D77" s="39" t="str">
        <f>[1]d1!$N75</f>
        <v>Stančiauskas</v>
      </c>
      <c r="E77" s="9" t="str">
        <f>IF(ISBLANK([1]d1!I75),"",VLOOKUP([1]d1!I75,lytis,2,FALSE))</f>
        <v>V</v>
      </c>
      <c r="F77" s="14">
        <f>[1]d1!H75</f>
        <v>68</v>
      </c>
      <c r="G77" s="8" t="str">
        <f>[1]d1!O75</f>
        <v>Kaunas</v>
      </c>
      <c r="H77" s="8" t="str">
        <f>[1]d1!R75</f>
        <v>Sveikata</v>
      </c>
      <c r="I77" s="10" t="str">
        <f>IF(ISBLANK([1]d1!J75),"",VLOOKUP([1]d1!J75,grupees,2,FALSE))</f>
        <v>65-69</v>
      </c>
      <c r="J77" s="42" t="str">
        <f>[1]d1!S75</f>
        <v>B2</v>
      </c>
      <c r="K77" s="25">
        <f>[1]d1!T75</f>
        <v>1.8645833333333334E-2</v>
      </c>
      <c r="L77" s="25" t="str">
        <f>[1]d1!U75</f>
        <v>8:57/km</v>
      </c>
      <c r="M77" s="14">
        <f>[1]d1!E75</f>
        <v>40</v>
      </c>
      <c r="N77" s="14">
        <f>[1]d1!F75</f>
        <v>2</v>
      </c>
      <c r="O77" s="14">
        <f t="shared" si="20"/>
        <v>2</v>
      </c>
      <c r="P77" s="48">
        <f t="shared" si="21"/>
        <v>3</v>
      </c>
      <c r="Q77" s="43" t="str">
        <f t="shared" si="22"/>
        <v>B2/3</v>
      </c>
      <c r="R77" s="43" t="str">
        <f t="shared" si="23"/>
        <v>V65-69B2/3</v>
      </c>
      <c r="S77" s="5" t="b">
        <f t="shared" si="24"/>
        <v>1</v>
      </c>
      <c r="T77" s="3" t="str">
        <f t="shared" si="25"/>
        <v>+</v>
      </c>
      <c r="U77" s="3">
        <f t="shared" si="26"/>
        <v>4</v>
      </c>
      <c r="V77" s="3" t="str">
        <f t="shared" si="27"/>
        <v>-</v>
      </c>
      <c r="W77" s="3">
        <f t="shared" si="28"/>
        <v>3</v>
      </c>
      <c r="X77" s="3" t="str">
        <f t="shared" si="29"/>
        <v>-</v>
      </c>
      <c r="Y77" s="3" t="str">
        <f t="shared" si="30"/>
        <v>-</v>
      </c>
      <c r="Z77" s="3" t="str">
        <f t="shared" si="31"/>
        <v>-</v>
      </c>
    </row>
    <row r="78" spans="1:26" x14ac:dyDescent="0.2">
      <c r="A78" s="7">
        <v>75</v>
      </c>
      <c r="B78" s="18">
        <f>[1]d1!$G76</f>
        <v>11</v>
      </c>
      <c r="C78" s="37" t="str">
        <f>[1]d1!$L76</f>
        <v>Rita</v>
      </c>
      <c r="D78" s="39" t="str">
        <f>[1]d1!$N76</f>
        <v>Narbutienė</v>
      </c>
      <c r="E78" s="9" t="str">
        <f>IF(ISBLANK([1]d1!I76),"",VLOOKUP([1]d1!I76,lytis,2,FALSE))</f>
        <v>M</v>
      </c>
      <c r="F78" s="14">
        <f>[1]d1!H76</f>
        <v>66</v>
      </c>
      <c r="G78" s="8" t="str">
        <f>[1]d1!O76</f>
        <v>Klaipėda</v>
      </c>
      <c r="H78" s="8" t="str">
        <f>[1]d1!R76</f>
        <v>Pamarys</v>
      </c>
      <c r="I78" s="10" t="str">
        <f>IF(ISBLANK([1]d1!J76),"",VLOOKUP([1]d1!J76,grupees,2,FALSE))</f>
        <v>65-69</v>
      </c>
      <c r="J78" s="42" t="str">
        <f>[1]d1!S76</f>
        <v>B2</v>
      </c>
      <c r="K78" s="25">
        <f>[1]d1!T76</f>
        <v>1.8738425925925926E-2</v>
      </c>
      <c r="L78" s="25" t="str">
        <f>[1]d1!U76</f>
        <v>9:00/km</v>
      </c>
      <c r="M78" s="14">
        <f>[1]d1!E76</f>
        <v>35</v>
      </c>
      <c r="N78" s="14">
        <f>[1]d1!F76</f>
        <v>3</v>
      </c>
      <c r="O78" s="14">
        <f t="shared" si="20"/>
        <v>2</v>
      </c>
      <c r="P78" s="48">
        <f t="shared" si="21"/>
        <v>4</v>
      </c>
      <c r="Q78" s="43" t="str">
        <f t="shared" si="22"/>
        <v>B2/3</v>
      </c>
      <c r="R78" s="43" t="str">
        <f t="shared" si="23"/>
        <v>M65-69B2/3</v>
      </c>
      <c r="S78" s="5" t="b">
        <f t="shared" si="24"/>
        <v>1</v>
      </c>
      <c r="T78" s="3" t="str">
        <f t="shared" si="25"/>
        <v>+</v>
      </c>
      <c r="U78" s="3">
        <f t="shared" si="26"/>
        <v>6</v>
      </c>
      <c r="V78" s="3">
        <f t="shared" si="27"/>
        <v>4</v>
      </c>
      <c r="W78" s="3" t="str">
        <f t="shared" si="28"/>
        <v>-</v>
      </c>
      <c r="X78" s="3" t="str">
        <f t="shared" si="29"/>
        <v>-</v>
      </c>
      <c r="Y78" s="3" t="str">
        <f t="shared" si="30"/>
        <v>-</v>
      </c>
      <c r="Z78" s="3" t="str">
        <f t="shared" si="31"/>
        <v>-</v>
      </c>
    </row>
    <row r="79" spans="1:26" x14ac:dyDescent="0.2">
      <c r="A79" s="7">
        <v>76</v>
      </c>
      <c r="B79" s="18">
        <f>[1]d1!$G77</f>
        <v>98</v>
      </c>
      <c r="C79" s="37" t="str">
        <f>[1]d1!$L77</f>
        <v>Feliksas</v>
      </c>
      <c r="D79" s="39" t="str">
        <f>[1]d1!$N77</f>
        <v>Ivoška</v>
      </c>
      <c r="E79" s="9" t="str">
        <f>IF(ISBLANK([1]d1!I77),"",VLOOKUP([1]d1!I77,lytis,2,FALSE))</f>
        <v>V</v>
      </c>
      <c r="F79" s="14">
        <f>[1]d1!H77</f>
        <v>13</v>
      </c>
      <c r="G79" s="8" t="str">
        <f>[1]d1!O77</f>
        <v>Šiauliai</v>
      </c>
      <c r="H79" s="8" t="str">
        <f>[1]d1!R77</f>
        <v>Perkūnas</v>
      </c>
      <c r="I79" s="10" t="str">
        <f>IF(ISBLANK([1]d1!J77),"",VLOOKUP([1]d1!J77,grupees,2,FALSE))</f>
        <v>10-13</v>
      </c>
      <c r="J79" s="42" t="str">
        <f>[1]d1!S77</f>
        <v>R</v>
      </c>
      <c r="K79" s="25">
        <f>[1]d1!T77</f>
        <v>1.8749999999999999E-2</v>
      </c>
      <c r="L79" s="25" t="str">
        <f>[1]d1!U77</f>
        <v>9:00/km</v>
      </c>
      <c r="M79" s="14">
        <f>[1]d1!E77</f>
        <v>41</v>
      </c>
      <c r="N79" s="14">
        <f>[1]d1!F77</f>
        <v>4</v>
      </c>
      <c r="O79" s="14">
        <f t="shared" si="20"/>
        <v>2</v>
      </c>
      <c r="P79" s="48">
        <f t="shared" si="21"/>
        <v>0</v>
      </c>
      <c r="Q79" s="43" t="str">
        <f t="shared" si="22"/>
        <v>R</v>
      </c>
      <c r="R79" s="43" t="str">
        <f t="shared" si="23"/>
        <v>V10-13R</v>
      </c>
      <c r="S79" s="5" t="b">
        <f t="shared" si="24"/>
        <v>1</v>
      </c>
      <c r="T79" s="3" t="str">
        <f t="shared" si="25"/>
        <v>o</v>
      </c>
      <c r="U79" s="3">
        <f t="shared" si="26"/>
        <v>3</v>
      </c>
      <c r="V79" s="3" t="str">
        <f t="shared" si="27"/>
        <v>-</v>
      </c>
      <c r="W79" s="3" t="str">
        <f t="shared" si="28"/>
        <v>-</v>
      </c>
      <c r="X79" s="3" t="str">
        <f t="shared" si="29"/>
        <v>-</v>
      </c>
      <c r="Y79" s="3" t="str">
        <f t="shared" si="30"/>
        <v>-</v>
      </c>
      <c r="Z79" s="3" t="str">
        <f t="shared" si="31"/>
        <v>-</v>
      </c>
    </row>
    <row r="80" spans="1:26" x14ac:dyDescent="0.2">
      <c r="A80" s="7">
        <v>77</v>
      </c>
      <c r="B80" s="18">
        <f>[1]d1!$G78</f>
        <v>270</v>
      </c>
      <c r="C80" s="37" t="str">
        <f>[1]d1!$L78</f>
        <v>Viktorija</v>
      </c>
      <c r="D80" s="39" t="str">
        <f>[1]d1!$N78</f>
        <v>Balsytė</v>
      </c>
      <c r="E80" s="9" t="str">
        <f>IF(ISBLANK([1]d1!I78),"",VLOOKUP([1]d1!I78,lytis,2,FALSE))</f>
        <v>M</v>
      </c>
      <c r="F80" s="14">
        <f>[1]d1!H78</f>
        <v>7</v>
      </c>
      <c r="G80" s="8" t="str">
        <f>[1]d1!O78</f>
        <v>Vilnius</v>
      </c>
      <c r="H80" s="8" t="str">
        <f>[1]d1!R78</f>
        <v>Vėjas</v>
      </c>
      <c r="I80" s="10" t="str">
        <f>IF(ISBLANK([1]d1!J78),"",VLOOKUP([1]d1!J78,grupees,2,FALSE))</f>
        <v>06-09</v>
      </c>
      <c r="J80" s="42" t="str">
        <f>[1]d1!S78</f>
        <v>R</v>
      </c>
      <c r="K80" s="25">
        <f>[1]d1!T78</f>
        <v>1.8761574074074073E-2</v>
      </c>
      <c r="L80" s="25" t="str">
        <f>[1]d1!U78</f>
        <v>9:01/km</v>
      </c>
      <c r="M80" s="14">
        <f>[1]d1!E78</f>
        <v>36</v>
      </c>
      <c r="N80" s="14">
        <f>[1]d1!F78</f>
        <v>9</v>
      </c>
      <c r="O80" s="14">
        <f t="shared" si="20"/>
        <v>6</v>
      </c>
      <c r="P80" s="48">
        <f t="shared" si="21"/>
        <v>0</v>
      </c>
      <c r="Q80" s="43" t="str">
        <f t="shared" si="22"/>
        <v>R</v>
      </c>
      <c r="R80" s="43" t="str">
        <f t="shared" si="23"/>
        <v>M06-09R</v>
      </c>
      <c r="S80" s="5" t="b">
        <f t="shared" si="24"/>
        <v>1</v>
      </c>
      <c r="T80" s="3" t="str">
        <f t="shared" si="25"/>
        <v>o</v>
      </c>
      <c r="U80" s="3">
        <f t="shared" si="26"/>
        <v>7</v>
      </c>
      <c r="V80" s="3" t="str">
        <f t="shared" si="27"/>
        <v>-</v>
      </c>
      <c r="W80" s="3" t="str">
        <f t="shared" si="28"/>
        <v>-</v>
      </c>
      <c r="X80" s="3" t="str">
        <f t="shared" si="29"/>
        <v>-</v>
      </c>
      <c r="Y80" s="3" t="str">
        <f t="shared" si="30"/>
        <v>-</v>
      </c>
      <c r="Z80" s="3" t="str">
        <f t="shared" si="31"/>
        <v>-</v>
      </c>
    </row>
    <row r="81" spans="1:26" x14ac:dyDescent="0.2">
      <c r="A81" s="7">
        <v>78</v>
      </c>
      <c r="B81" s="18">
        <f>[1]d1!$G79</f>
        <v>169</v>
      </c>
      <c r="C81" s="37" t="str">
        <f>[1]d1!$L79</f>
        <v>Artūras</v>
      </c>
      <c r="D81" s="39" t="str">
        <f>[1]d1!$N79</f>
        <v>Bardzilauskas</v>
      </c>
      <c r="E81" s="9" t="str">
        <f>IF(ISBLANK([1]d1!I79),"",VLOOKUP([1]d1!I79,lytis,2,FALSE))</f>
        <v>V</v>
      </c>
      <c r="F81" s="14">
        <f>[1]d1!H79</f>
        <v>51</v>
      </c>
      <c r="G81" s="8" t="str">
        <f>[1]d1!O79</f>
        <v>Vilnius</v>
      </c>
      <c r="H81" s="8" t="str">
        <f>[1]d1!R79</f>
        <v>Šaltinis</v>
      </c>
      <c r="I81" s="10" t="str">
        <f>IF(ISBLANK([1]d1!J79),"",VLOOKUP([1]d1!J79,grupees,2,FALSE))</f>
        <v>50-54</v>
      </c>
      <c r="J81" s="42" t="str">
        <f>[1]d1!S79</f>
        <v>B2</v>
      </c>
      <c r="K81" s="25">
        <f>[1]d1!T79</f>
        <v>1.892361111111111E-2</v>
      </c>
      <c r="L81" s="25" t="str">
        <f>[1]d1!U79</f>
        <v>9:05/km</v>
      </c>
      <c r="M81" s="14">
        <f>[1]d1!E79</f>
        <v>42</v>
      </c>
      <c r="N81" s="14">
        <f>[1]d1!F79</f>
        <v>6</v>
      </c>
      <c r="O81" s="14">
        <f t="shared" si="20"/>
        <v>3</v>
      </c>
      <c r="P81" s="48">
        <f t="shared" si="21"/>
        <v>3</v>
      </c>
      <c r="Q81" s="43" t="str">
        <f t="shared" si="22"/>
        <v>B2/3</v>
      </c>
      <c r="R81" s="43" t="str">
        <f t="shared" si="23"/>
        <v>V50-54B2/3</v>
      </c>
      <c r="S81" s="5" t="b">
        <f t="shared" si="24"/>
        <v>1</v>
      </c>
      <c r="T81" s="3" t="str">
        <f t="shared" si="25"/>
        <v>+</v>
      </c>
      <c r="U81" s="3">
        <f t="shared" si="26"/>
        <v>6</v>
      </c>
      <c r="V81" s="3">
        <f t="shared" si="27"/>
        <v>3</v>
      </c>
      <c r="W81" s="3" t="str">
        <f t="shared" si="28"/>
        <v>-</v>
      </c>
      <c r="X81" s="3" t="str">
        <f t="shared" si="29"/>
        <v>-</v>
      </c>
      <c r="Y81" s="3" t="str">
        <f t="shared" si="30"/>
        <v>-</v>
      </c>
      <c r="Z81" s="3" t="str">
        <f t="shared" si="31"/>
        <v>-</v>
      </c>
    </row>
    <row r="82" spans="1:26" x14ac:dyDescent="0.2">
      <c r="A82" s="7">
        <v>79</v>
      </c>
      <c r="B82" s="18">
        <f>[1]d1!$G80</f>
        <v>217</v>
      </c>
      <c r="C82" s="37" t="str">
        <f>[1]d1!$L80</f>
        <v>Egidijus</v>
      </c>
      <c r="D82" s="39" t="str">
        <f>[1]d1!$N80</f>
        <v>Urna</v>
      </c>
      <c r="E82" s="9" t="str">
        <f>IF(ISBLANK([1]d1!I80),"",VLOOKUP([1]d1!I80,lytis,2,FALSE))</f>
        <v>V</v>
      </c>
      <c r="F82" s="14">
        <f>[1]d1!H80</f>
        <v>53</v>
      </c>
      <c r="G82" s="8" t="str">
        <f>[1]d1!O80</f>
        <v>Kaunas</v>
      </c>
      <c r="H82" s="8" t="str">
        <f>[1]d1!R80</f>
        <v>Sveikata</v>
      </c>
      <c r="I82" s="10" t="str">
        <f>IF(ISBLANK([1]d1!J80),"",VLOOKUP([1]d1!J80,grupees,2,FALSE))</f>
        <v>50-54</v>
      </c>
      <c r="J82" s="42" t="str">
        <f>[1]d1!S80</f>
        <v>B2</v>
      </c>
      <c r="K82" s="25">
        <f>[1]d1!T80</f>
        <v>1.8981481481481481E-2</v>
      </c>
      <c r="L82" s="25" t="str">
        <f>[1]d1!U80</f>
        <v>9:07/km</v>
      </c>
      <c r="M82" s="14">
        <f>[1]d1!E80</f>
        <v>43</v>
      </c>
      <c r="N82" s="14">
        <f>[1]d1!F80</f>
        <v>7</v>
      </c>
      <c r="O82" s="14">
        <f t="shared" si="20"/>
        <v>4</v>
      </c>
      <c r="P82" s="48">
        <f t="shared" si="21"/>
        <v>2</v>
      </c>
      <c r="Q82" s="43" t="str">
        <f t="shared" si="22"/>
        <v>B2/3</v>
      </c>
      <c r="R82" s="43" t="str">
        <f t="shared" si="23"/>
        <v>V50-54B2/3</v>
      </c>
      <c r="S82" s="5" t="b">
        <f t="shared" si="24"/>
        <v>1</v>
      </c>
      <c r="T82" s="3" t="str">
        <f t="shared" si="25"/>
        <v>+</v>
      </c>
      <c r="U82" s="3">
        <f t="shared" si="26"/>
        <v>6</v>
      </c>
      <c r="V82" s="3">
        <f t="shared" si="27"/>
        <v>2</v>
      </c>
      <c r="W82" s="3" t="str">
        <f t="shared" si="28"/>
        <v>-</v>
      </c>
      <c r="X82" s="3" t="str">
        <f t="shared" si="29"/>
        <v>-</v>
      </c>
      <c r="Y82" s="3" t="str">
        <f t="shared" si="30"/>
        <v>-</v>
      </c>
      <c r="Z82" s="3" t="str">
        <f t="shared" si="31"/>
        <v>-</v>
      </c>
    </row>
    <row r="83" spans="1:26" x14ac:dyDescent="0.2">
      <c r="A83" s="7">
        <v>80</v>
      </c>
      <c r="B83" s="18">
        <f>[1]d1!$G81</f>
        <v>91</v>
      </c>
      <c r="C83" s="37" t="str">
        <f>[1]d1!$L81</f>
        <v>Antanas</v>
      </c>
      <c r="D83" s="39" t="str">
        <f>[1]d1!$N81</f>
        <v>Bagdonas</v>
      </c>
      <c r="E83" s="9" t="str">
        <f>IF(ISBLANK([1]d1!I81),"",VLOOKUP([1]d1!I81,lytis,2,FALSE))</f>
        <v>V</v>
      </c>
      <c r="F83" s="14">
        <f>[1]d1!H81</f>
        <v>68</v>
      </c>
      <c r="G83" s="8" t="str">
        <f>[1]d1!O81</f>
        <v>Šiauliai</v>
      </c>
      <c r="H83" s="8" t="str">
        <f>[1]d1!R81</f>
        <v>Perkūnas</v>
      </c>
      <c r="I83" s="10" t="str">
        <f>IF(ISBLANK([1]d1!J81),"",VLOOKUP([1]d1!J81,grupees,2,FALSE))</f>
        <v>65-69</v>
      </c>
      <c r="J83" s="42" t="str">
        <f>[1]d1!S81</f>
        <v>B2</v>
      </c>
      <c r="K83" s="25">
        <f>[1]d1!T81</f>
        <v>1.9039351851851852E-2</v>
      </c>
      <c r="L83" s="25" t="str">
        <f>[1]d1!U81</f>
        <v>9:08/km</v>
      </c>
      <c r="M83" s="14">
        <f>[1]d1!E81</f>
        <v>44</v>
      </c>
      <c r="N83" s="14">
        <f>[1]d1!F81</f>
        <v>3</v>
      </c>
      <c r="O83" s="14">
        <f t="shared" si="20"/>
        <v>3</v>
      </c>
      <c r="P83" s="48">
        <f t="shared" si="21"/>
        <v>2</v>
      </c>
      <c r="Q83" s="43" t="str">
        <f t="shared" si="22"/>
        <v>B2/3</v>
      </c>
      <c r="R83" s="43" t="str">
        <f t="shared" si="23"/>
        <v>V65-69B2/3</v>
      </c>
      <c r="S83" s="5" t="b">
        <f t="shared" si="24"/>
        <v>1</v>
      </c>
      <c r="T83" s="3" t="str">
        <f t="shared" si="25"/>
        <v>+</v>
      </c>
      <c r="U83" s="3">
        <f t="shared" si="26"/>
        <v>4</v>
      </c>
      <c r="V83" s="3" t="str">
        <f t="shared" si="27"/>
        <v>-</v>
      </c>
      <c r="W83" s="3">
        <f t="shared" si="28"/>
        <v>2</v>
      </c>
      <c r="X83" s="3" t="str">
        <f t="shared" si="29"/>
        <v>-</v>
      </c>
      <c r="Y83" s="3" t="str">
        <f t="shared" si="30"/>
        <v>-</v>
      </c>
      <c r="Z83" s="3" t="str">
        <f t="shared" si="31"/>
        <v>-</v>
      </c>
    </row>
    <row r="84" spans="1:26" x14ac:dyDescent="0.2">
      <c r="A84" s="7">
        <v>81</v>
      </c>
      <c r="B84" s="18">
        <f>[1]d1!$G82</f>
        <v>58</v>
      </c>
      <c r="C84" s="37" t="str">
        <f>[1]d1!$L82</f>
        <v>Egidijus</v>
      </c>
      <c r="D84" s="39" t="str">
        <f>[1]d1!$N82</f>
        <v>Sluoksnaitis</v>
      </c>
      <c r="E84" s="9" t="str">
        <f>IF(ISBLANK([1]d1!I82),"",VLOOKUP([1]d1!I82,lytis,2,FALSE))</f>
        <v>V</v>
      </c>
      <c r="F84" s="14">
        <f>[1]d1!H82</f>
        <v>53</v>
      </c>
      <c r="G84" s="8" t="str">
        <f>[1]d1!O82</f>
        <v>Kaunas</v>
      </c>
      <c r="H84" s="8" t="str">
        <f>[1]d1!R82</f>
        <v>Parolimpietis</v>
      </c>
      <c r="I84" s="10" t="str">
        <f>IF(ISBLANK([1]d1!J82),"",VLOOKUP([1]d1!J82,grupees,2,FALSE))</f>
        <v>50-54</v>
      </c>
      <c r="J84" s="42" t="str">
        <f>[1]d1!S82</f>
        <v>R</v>
      </c>
      <c r="K84" s="25">
        <f>[1]d1!T82</f>
        <v>1.9039351851851852E-2</v>
      </c>
      <c r="L84" s="25" t="str">
        <f>[1]d1!U82</f>
        <v>9:09/km</v>
      </c>
      <c r="M84" s="14">
        <f>[1]d1!E82</f>
        <v>44</v>
      </c>
      <c r="N84" s="14">
        <f>[1]d1!F82</f>
        <v>8</v>
      </c>
      <c r="O84" s="14">
        <f t="shared" si="20"/>
        <v>2</v>
      </c>
      <c r="P84" s="48">
        <f t="shared" si="21"/>
        <v>0</v>
      </c>
      <c r="Q84" s="43" t="str">
        <f t="shared" si="22"/>
        <v>R</v>
      </c>
      <c r="R84" s="43" t="str">
        <f t="shared" si="23"/>
        <v>V50-54R</v>
      </c>
      <c r="S84" s="5" t="b">
        <f t="shared" si="24"/>
        <v>1</v>
      </c>
      <c r="T84" s="3" t="str">
        <f t="shared" si="25"/>
        <v>o</v>
      </c>
      <c r="U84" s="3">
        <f t="shared" si="26"/>
        <v>2</v>
      </c>
      <c r="V84" s="3" t="str">
        <f t="shared" si="27"/>
        <v>-</v>
      </c>
      <c r="W84" s="3" t="str">
        <f t="shared" si="28"/>
        <v>-</v>
      </c>
      <c r="X84" s="3" t="str">
        <f t="shared" si="29"/>
        <v>-</v>
      </c>
      <c r="Y84" s="3" t="str">
        <f t="shared" si="30"/>
        <v>-</v>
      </c>
      <c r="Z84" s="3" t="str">
        <f t="shared" si="31"/>
        <v>-</v>
      </c>
    </row>
    <row r="85" spans="1:26" x14ac:dyDescent="0.2">
      <c r="A85" s="7">
        <v>82</v>
      </c>
      <c r="B85" s="18">
        <f>[1]d1!$G83</f>
        <v>108</v>
      </c>
      <c r="C85" s="37" t="str">
        <f>[1]d1!$L83</f>
        <v>Alvydas</v>
      </c>
      <c r="D85" s="39" t="str">
        <f>[1]d1!$N83</f>
        <v>Terminas</v>
      </c>
      <c r="E85" s="9" t="str">
        <f>IF(ISBLANK([1]d1!I83),"",VLOOKUP([1]d1!I83,lytis,2,FALSE))</f>
        <v>V</v>
      </c>
      <c r="F85" s="14">
        <f>[1]d1!H83</f>
        <v>52</v>
      </c>
      <c r="G85" s="8" t="str">
        <f>[1]d1!O83</f>
        <v>Šiauliai</v>
      </c>
      <c r="H85" s="8" t="str">
        <f>[1]d1!R83</f>
        <v>Perkūnas</v>
      </c>
      <c r="I85" s="10" t="str">
        <f>IF(ISBLANK([1]d1!J83),"",VLOOKUP([1]d1!J83,grupees,2,FALSE))</f>
        <v>50-54</v>
      </c>
      <c r="J85" s="42" t="str">
        <f>[1]d1!S83</f>
        <v>B2</v>
      </c>
      <c r="K85" s="25">
        <f>[1]d1!T83</f>
        <v>1.9143518518518518E-2</v>
      </c>
      <c r="L85" s="25" t="str">
        <f>[1]d1!U83</f>
        <v>9:11/km</v>
      </c>
      <c r="M85" s="14">
        <f>[1]d1!E83</f>
        <v>46</v>
      </c>
      <c r="N85" s="14">
        <f>[1]d1!F83</f>
        <v>9</v>
      </c>
      <c r="O85" s="14">
        <f t="shared" si="20"/>
        <v>5</v>
      </c>
      <c r="P85" s="48">
        <f t="shared" si="21"/>
        <v>1</v>
      </c>
      <c r="Q85" s="43" t="str">
        <f t="shared" si="22"/>
        <v>B2/3</v>
      </c>
      <c r="R85" s="43" t="str">
        <f t="shared" si="23"/>
        <v>V50-54B2/3</v>
      </c>
      <c r="S85" s="5" t="b">
        <f t="shared" si="24"/>
        <v>1</v>
      </c>
      <c r="T85" s="3" t="str">
        <f t="shared" si="25"/>
        <v>+</v>
      </c>
      <c r="U85" s="3">
        <f t="shared" si="26"/>
        <v>6</v>
      </c>
      <c r="V85" s="3">
        <f t="shared" si="27"/>
        <v>1</v>
      </c>
      <c r="W85" s="3" t="str">
        <f t="shared" si="28"/>
        <v>-</v>
      </c>
      <c r="X85" s="3" t="str">
        <f t="shared" si="29"/>
        <v>-</v>
      </c>
      <c r="Y85" s="3" t="str">
        <f t="shared" si="30"/>
        <v>-</v>
      </c>
      <c r="Z85" s="3" t="str">
        <f t="shared" si="31"/>
        <v>-</v>
      </c>
    </row>
    <row r="86" spans="1:26" x14ac:dyDescent="0.2">
      <c r="A86" s="7">
        <v>83</v>
      </c>
      <c r="B86" s="18">
        <f>[1]d1!$G84</f>
        <v>45</v>
      </c>
      <c r="C86" s="37" t="str">
        <f>[1]d1!$L84</f>
        <v>Daiva</v>
      </c>
      <c r="D86" s="39" t="str">
        <f>[1]d1!$N84</f>
        <v>Mačiutienė</v>
      </c>
      <c r="E86" s="9" t="str">
        <f>IF(ISBLANK([1]d1!I84),"",VLOOKUP([1]d1!I84,lytis,2,FALSE))</f>
        <v>M</v>
      </c>
      <c r="F86" s="14">
        <f>[1]d1!H84</f>
        <v>55</v>
      </c>
      <c r="G86" s="8" t="str">
        <f>[1]d1!O84</f>
        <v>Kaunas</v>
      </c>
      <c r="H86" s="8" t="str">
        <f>[1]d1!R84</f>
        <v>Parolimpietis</v>
      </c>
      <c r="I86" s="10" t="str">
        <f>IF(ISBLANK([1]d1!J84),"",VLOOKUP([1]d1!J84,grupees,2,FALSE))</f>
        <v>55-59</v>
      </c>
      <c r="J86" s="42" t="str">
        <f>[1]d1!S84</f>
        <v>B2</v>
      </c>
      <c r="K86" s="25">
        <f>[1]d1!T84</f>
        <v>1.9143518518518518E-2</v>
      </c>
      <c r="L86" s="25" t="str">
        <f>[1]d1!U84</f>
        <v>9:11/km</v>
      </c>
      <c r="M86" s="14">
        <f>[1]d1!E84</f>
        <v>37</v>
      </c>
      <c r="N86" s="14">
        <f>[1]d1!F84</f>
        <v>6</v>
      </c>
      <c r="O86" s="14">
        <f t="shared" si="20"/>
        <v>6</v>
      </c>
      <c r="P86" s="48">
        <f t="shared" si="21"/>
        <v>0</v>
      </c>
      <c r="Q86" s="43" t="str">
        <f t="shared" si="22"/>
        <v>B2/3</v>
      </c>
      <c r="R86" s="43" t="str">
        <f t="shared" si="23"/>
        <v>M55-59B2/3</v>
      </c>
      <c r="S86" s="5" t="b">
        <f t="shared" si="24"/>
        <v>1</v>
      </c>
      <c r="T86" s="3" t="str">
        <f t="shared" si="25"/>
        <v>+</v>
      </c>
      <c r="U86" s="3">
        <f t="shared" si="26"/>
        <v>7</v>
      </c>
      <c r="V86" s="3" t="str">
        <f t="shared" si="27"/>
        <v>*</v>
      </c>
      <c r="W86" s="3" t="str">
        <f t="shared" si="28"/>
        <v>-</v>
      </c>
      <c r="X86" s="3" t="str">
        <f t="shared" si="29"/>
        <v>-</v>
      </c>
      <c r="Y86" s="3" t="str">
        <f t="shared" si="30"/>
        <v>-</v>
      </c>
      <c r="Z86" s="3" t="str">
        <f t="shared" si="31"/>
        <v>-</v>
      </c>
    </row>
    <row r="87" spans="1:26" x14ac:dyDescent="0.2">
      <c r="A87" s="7">
        <v>84</v>
      </c>
      <c r="B87" s="18">
        <f>[1]d1!$G85</f>
        <v>110</v>
      </c>
      <c r="C87" s="37" t="str">
        <f>[1]d1!$L85</f>
        <v>Roza</v>
      </c>
      <c r="D87" s="39" t="str">
        <f>[1]d1!$N85</f>
        <v>Nemoliajeva</v>
      </c>
      <c r="E87" s="9" t="str">
        <f>IF(ISBLANK([1]d1!I85),"",VLOOKUP([1]d1!I85,lytis,2,FALSE))</f>
        <v>M</v>
      </c>
      <c r="F87" s="14">
        <f>[1]d1!H85</f>
        <v>69</v>
      </c>
      <c r="G87" s="8" t="str">
        <f>[1]d1!O85</f>
        <v>Šiauliai</v>
      </c>
      <c r="H87" s="8" t="str">
        <f>[1]d1!R85</f>
        <v>Perkūnas</v>
      </c>
      <c r="I87" s="10" t="str">
        <f>IF(ISBLANK([1]d1!J85),"",VLOOKUP([1]d1!J85,grupees,2,FALSE))</f>
        <v>65-69</v>
      </c>
      <c r="J87" s="42" t="str">
        <f>[1]d1!S85</f>
        <v>B2</v>
      </c>
      <c r="K87" s="25">
        <f>[1]d1!T85</f>
        <v>1.9641203703703706E-2</v>
      </c>
      <c r="L87" s="25" t="str">
        <f>[1]d1!U85</f>
        <v>9:26/km</v>
      </c>
      <c r="M87" s="14">
        <f>[1]d1!E85</f>
        <v>38</v>
      </c>
      <c r="N87" s="14">
        <f>[1]d1!F85</f>
        <v>4</v>
      </c>
      <c r="O87" s="14">
        <f t="shared" si="20"/>
        <v>3</v>
      </c>
      <c r="P87" s="48">
        <f t="shared" si="21"/>
        <v>3</v>
      </c>
      <c r="Q87" s="43" t="str">
        <f t="shared" si="22"/>
        <v>B2/3</v>
      </c>
      <c r="R87" s="43" t="str">
        <f t="shared" si="23"/>
        <v>M65-69B2/3</v>
      </c>
      <c r="S87" s="5" t="b">
        <f t="shared" si="24"/>
        <v>1</v>
      </c>
      <c r="T87" s="3" t="str">
        <f t="shared" si="25"/>
        <v>+</v>
      </c>
      <c r="U87" s="3">
        <f t="shared" si="26"/>
        <v>6</v>
      </c>
      <c r="V87" s="3">
        <f t="shared" si="27"/>
        <v>3</v>
      </c>
      <c r="W87" s="3" t="str">
        <f t="shared" si="28"/>
        <v>-</v>
      </c>
      <c r="X87" s="3" t="str">
        <f t="shared" si="29"/>
        <v>-</v>
      </c>
      <c r="Y87" s="3" t="str">
        <f t="shared" si="30"/>
        <v>-</v>
      </c>
      <c r="Z87" s="3" t="str">
        <f t="shared" si="31"/>
        <v>-</v>
      </c>
    </row>
    <row r="88" spans="1:26" x14ac:dyDescent="0.2">
      <c r="A88" s="7">
        <v>85</v>
      </c>
      <c r="B88" s="18">
        <f>[1]d1!$G86</f>
        <v>3</v>
      </c>
      <c r="C88" s="37" t="str">
        <f>[1]d1!$L86</f>
        <v>Edmundas</v>
      </c>
      <c r="D88" s="39" t="str">
        <f>[1]d1!$N86</f>
        <v>Pocius</v>
      </c>
      <c r="E88" s="9" t="str">
        <f>IF(ISBLANK([1]d1!I86),"",VLOOKUP([1]d1!I86,lytis,2,FALSE))</f>
        <v>V</v>
      </c>
      <c r="F88" s="14">
        <f>[1]d1!H86</f>
        <v>67</v>
      </c>
      <c r="G88" s="8" t="str">
        <f>[1]d1!O86</f>
        <v>Klaipėda</v>
      </c>
      <c r="H88" s="8" t="str">
        <f>[1]d1!R86</f>
        <v>Pamarys</v>
      </c>
      <c r="I88" s="10" t="str">
        <f>IF(ISBLANK([1]d1!J86),"",VLOOKUP([1]d1!J86,grupees,2,FALSE))</f>
        <v>65-69</v>
      </c>
      <c r="J88" s="42" t="str">
        <f>[1]d1!S86</f>
        <v>B2</v>
      </c>
      <c r="K88" s="25">
        <f>[1]d1!T86</f>
        <v>1.9664351851851853E-2</v>
      </c>
      <c r="L88" s="25" t="str">
        <f>[1]d1!U86</f>
        <v>9:27/km</v>
      </c>
      <c r="M88" s="14">
        <f>[1]d1!E86</f>
        <v>47</v>
      </c>
      <c r="N88" s="14">
        <f>[1]d1!F86</f>
        <v>4</v>
      </c>
      <c r="O88" s="14">
        <f t="shared" si="20"/>
        <v>4</v>
      </c>
      <c r="P88" s="48">
        <f t="shared" si="21"/>
        <v>1</v>
      </c>
      <c r="Q88" s="43" t="str">
        <f t="shared" si="22"/>
        <v>B2/3</v>
      </c>
      <c r="R88" s="43" t="str">
        <f t="shared" si="23"/>
        <v>V65-69B2/3</v>
      </c>
      <c r="S88" s="5" t="b">
        <f t="shared" si="24"/>
        <v>1</v>
      </c>
      <c r="T88" s="3" t="str">
        <f t="shared" si="25"/>
        <v>+</v>
      </c>
      <c r="U88" s="3">
        <f t="shared" si="26"/>
        <v>4</v>
      </c>
      <c r="V88" s="3" t="str">
        <f t="shared" si="27"/>
        <v>-</v>
      </c>
      <c r="W88" s="3">
        <f t="shared" si="28"/>
        <v>1</v>
      </c>
      <c r="X88" s="3" t="str">
        <f t="shared" si="29"/>
        <v>-</v>
      </c>
      <c r="Y88" s="3" t="str">
        <f t="shared" si="30"/>
        <v>-</v>
      </c>
      <c r="Z88" s="3" t="str">
        <f t="shared" si="31"/>
        <v>-</v>
      </c>
    </row>
    <row r="89" spans="1:26" x14ac:dyDescent="0.2">
      <c r="A89" s="7">
        <v>86</v>
      </c>
      <c r="B89" s="18">
        <f>[1]d1!$G87</f>
        <v>88</v>
      </c>
      <c r="C89" s="37" t="str">
        <f>[1]d1!$L87</f>
        <v>Zonė</v>
      </c>
      <c r="D89" s="39" t="str">
        <f>[1]d1!$N87</f>
        <v>Atgalainienė</v>
      </c>
      <c r="E89" s="9" t="str">
        <f>IF(ISBLANK([1]d1!I87),"",VLOOKUP([1]d1!I87,lytis,2,FALSE))</f>
        <v>M</v>
      </c>
      <c r="F89" s="14">
        <f>[1]d1!H87</f>
        <v>73</v>
      </c>
      <c r="G89" s="8" t="str">
        <f>[1]d1!O87</f>
        <v>Šiauliai</v>
      </c>
      <c r="H89" s="8" t="str">
        <f>[1]d1!R87</f>
        <v>Perkūnas</v>
      </c>
      <c r="I89" s="10" t="str">
        <f>IF(ISBLANK([1]d1!J87),"",VLOOKUP([1]d1!J87,grupees,2,FALSE))</f>
        <v>70-74</v>
      </c>
      <c r="J89" s="42" t="str">
        <f>[1]d1!S87</f>
        <v>B2</v>
      </c>
      <c r="K89" s="25">
        <f>[1]d1!T87</f>
        <v>1.982638888888889E-2</v>
      </c>
      <c r="L89" s="25" t="str">
        <f>[1]d1!U87</f>
        <v>9:31/km</v>
      </c>
      <c r="M89" s="14">
        <f>[1]d1!E87</f>
        <v>39</v>
      </c>
      <c r="N89" s="14">
        <f>[1]d1!F87</f>
        <v>3</v>
      </c>
      <c r="O89" s="14">
        <f t="shared" si="20"/>
        <v>2</v>
      </c>
      <c r="P89" s="48">
        <f t="shared" si="21"/>
        <v>4</v>
      </c>
      <c r="Q89" s="43" t="str">
        <f t="shared" si="22"/>
        <v>B2/3</v>
      </c>
      <c r="R89" s="43" t="str">
        <f t="shared" si="23"/>
        <v>M70-74B2/3</v>
      </c>
      <c r="S89" s="5" t="b">
        <f t="shared" si="24"/>
        <v>1</v>
      </c>
      <c r="T89" s="3" t="str">
        <f t="shared" si="25"/>
        <v>+</v>
      </c>
      <c r="U89" s="3">
        <f t="shared" si="26"/>
        <v>8</v>
      </c>
      <c r="V89" s="3">
        <f t="shared" si="27"/>
        <v>4</v>
      </c>
      <c r="W89" s="3" t="str">
        <f t="shared" si="28"/>
        <v>-</v>
      </c>
      <c r="X89" s="3" t="str">
        <f t="shared" si="29"/>
        <v>-</v>
      </c>
      <c r="Y89" s="3" t="str">
        <f t="shared" si="30"/>
        <v>-</v>
      </c>
      <c r="Z89" s="3" t="str">
        <f t="shared" si="31"/>
        <v>-</v>
      </c>
    </row>
    <row r="90" spans="1:26" x14ac:dyDescent="0.2">
      <c r="A90" s="7">
        <v>87</v>
      </c>
      <c r="B90" s="18">
        <f>[1]d1!$G88</f>
        <v>48</v>
      </c>
      <c r="C90" s="37" t="str">
        <f>[1]d1!$L88</f>
        <v>Ingrida</v>
      </c>
      <c r="D90" s="39" t="str">
        <f>[1]d1!$N88</f>
        <v>Mikitinienė</v>
      </c>
      <c r="E90" s="9" t="str">
        <f>IF(ISBLANK([1]d1!I88),"",VLOOKUP([1]d1!I88,lytis,2,FALSE))</f>
        <v>M</v>
      </c>
      <c r="F90" s="14">
        <f>[1]d1!H88</f>
        <v>55</v>
      </c>
      <c r="G90" s="8" t="str">
        <f>[1]d1!O88</f>
        <v>Kaunas</v>
      </c>
      <c r="H90" s="8" t="str">
        <f>[1]d1!R88</f>
        <v>Parolimpietis</v>
      </c>
      <c r="I90" s="10" t="str">
        <f>IF(ISBLANK([1]d1!J88),"",VLOOKUP([1]d1!J88,grupees,2,FALSE))</f>
        <v>55-59</v>
      </c>
      <c r="J90" s="42" t="str">
        <f>[1]d1!S88</f>
        <v>B1</v>
      </c>
      <c r="K90" s="25">
        <f>[1]d1!T88</f>
        <v>0.02</v>
      </c>
      <c r="L90" s="25" t="str">
        <f>[1]d1!U88</f>
        <v>9:36/km</v>
      </c>
      <c r="M90" s="14">
        <f>[1]d1!E88</f>
        <v>40</v>
      </c>
      <c r="N90" s="14">
        <f>[1]d1!F88</f>
        <v>7</v>
      </c>
      <c r="O90" s="14">
        <f t="shared" si="20"/>
        <v>1</v>
      </c>
      <c r="P90" s="48">
        <f t="shared" si="21"/>
        <v>3</v>
      </c>
      <c r="Q90" s="43" t="str">
        <f t="shared" si="22"/>
        <v>B1</v>
      </c>
      <c r="R90" s="43" t="str">
        <f t="shared" si="23"/>
        <v>M55-59B1</v>
      </c>
      <c r="S90" s="5" t="b">
        <f t="shared" si="24"/>
        <v>1</v>
      </c>
      <c r="T90" s="3" t="str">
        <f t="shared" si="25"/>
        <v>+</v>
      </c>
      <c r="U90" s="3">
        <f t="shared" si="26"/>
        <v>2</v>
      </c>
      <c r="V90" s="3" t="str">
        <f t="shared" si="27"/>
        <v>-</v>
      </c>
      <c r="W90" s="3" t="str">
        <f t="shared" si="28"/>
        <v>-</v>
      </c>
      <c r="X90" s="3" t="str">
        <f t="shared" si="29"/>
        <v>-</v>
      </c>
      <c r="Y90" s="3">
        <f t="shared" si="30"/>
        <v>3</v>
      </c>
      <c r="Z90" s="3" t="str">
        <f t="shared" si="31"/>
        <v>-</v>
      </c>
    </row>
    <row r="91" spans="1:26" x14ac:dyDescent="0.2">
      <c r="A91" s="7">
        <v>88</v>
      </c>
      <c r="B91" s="18">
        <f>[1]d1!$G89</f>
        <v>152</v>
      </c>
      <c r="C91" s="37" t="str">
        <f>[1]d1!$L89</f>
        <v>Gintautas</v>
      </c>
      <c r="D91" s="39" t="str">
        <f>[1]d1!$N89</f>
        <v>Gečas</v>
      </c>
      <c r="E91" s="9" t="str">
        <f>IF(ISBLANK([1]d1!I89),"",VLOOKUP([1]d1!I89,lytis,2,FALSE))</f>
        <v>V</v>
      </c>
      <c r="F91" s="14">
        <f>[1]d1!H89</f>
        <v>38</v>
      </c>
      <c r="G91" s="8" t="str">
        <f>[1]d1!O89</f>
        <v>Vilnius</v>
      </c>
      <c r="H91" s="8" t="str">
        <f>[1]d1!R89</f>
        <v>Šaltinis</v>
      </c>
      <c r="I91" s="10" t="str">
        <f>IF(ISBLANK([1]d1!J89),"",VLOOKUP([1]d1!J89,grupees,2,FALSE))</f>
        <v>35-44</v>
      </c>
      <c r="J91" s="42" t="str">
        <f>[1]d1!S89</f>
        <v>B1</v>
      </c>
      <c r="K91" s="25">
        <f>[1]d1!T89</f>
        <v>0.02</v>
      </c>
      <c r="L91" s="25" t="str">
        <f>[1]d1!U89</f>
        <v>9:36/km</v>
      </c>
      <c r="M91" s="14">
        <f>[1]d1!E89</f>
        <v>48</v>
      </c>
      <c r="N91" s="14">
        <f>[1]d1!F89</f>
        <v>4</v>
      </c>
      <c r="O91" s="14">
        <f t="shared" si="20"/>
        <v>4</v>
      </c>
      <c r="P91" s="48">
        <f t="shared" si="21"/>
        <v>2</v>
      </c>
      <c r="Q91" s="43" t="str">
        <f t="shared" si="22"/>
        <v>B1</v>
      </c>
      <c r="R91" s="43" t="str">
        <f t="shared" si="23"/>
        <v>V35-44B1</v>
      </c>
      <c r="S91" s="5" t="b">
        <f t="shared" si="24"/>
        <v>1</v>
      </c>
      <c r="T91" s="3" t="str">
        <f t="shared" si="25"/>
        <v>+</v>
      </c>
      <c r="U91" s="3">
        <f t="shared" si="26"/>
        <v>5</v>
      </c>
      <c r="V91" s="3">
        <f t="shared" si="27"/>
        <v>2</v>
      </c>
      <c r="W91" s="3" t="str">
        <f t="shared" si="28"/>
        <v>-</v>
      </c>
      <c r="X91" s="3" t="str">
        <f t="shared" si="29"/>
        <v>-</v>
      </c>
      <c r="Y91" s="3" t="str">
        <f t="shared" si="30"/>
        <v>-</v>
      </c>
      <c r="Z91" s="3" t="str">
        <f t="shared" si="31"/>
        <v>-</v>
      </c>
    </row>
    <row r="92" spans="1:26" x14ac:dyDescent="0.2">
      <c r="A92" s="7">
        <v>89</v>
      </c>
      <c r="B92" s="18">
        <f>[1]d1!$G90</f>
        <v>188</v>
      </c>
      <c r="C92" s="37" t="str">
        <f>[1]d1!$L90</f>
        <v>Diana</v>
      </c>
      <c r="D92" s="39" t="str">
        <f>[1]d1!$N90</f>
        <v>Bartkėnienė</v>
      </c>
      <c r="E92" s="9" t="str">
        <f>IF(ISBLANK([1]d1!I90),"",VLOOKUP([1]d1!I90,lytis,2,FALSE))</f>
        <v>M</v>
      </c>
      <c r="F92" s="14">
        <f>[1]d1!H90</f>
        <v>52</v>
      </c>
      <c r="G92" s="8" t="str">
        <f>[1]d1!O90</f>
        <v>Kaunas</v>
      </c>
      <c r="H92" s="8" t="str">
        <f>[1]d1!R90</f>
        <v>Sveikata</v>
      </c>
      <c r="I92" s="10" t="str">
        <f>IF(ISBLANK([1]d1!J90),"",VLOOKUP([1]d1!J90,grupees,2,FALSE))</f>
        <v>50-54</v>
      </c>
      <c r="J92" s="42" t="str">
        <f>[1]d1!S90</f>
        <v>B2</v>
      </c>
      <c r="K92" s="25">
        <f>[1]d1!T90</f>
        <v>2.0046296296296295E-2</v>
      </c>
      <c r="L92" s="25" t="str">
        <f>[1]d1!U90</f>
        <v>9:38/km</v>
      </c>
      <c r="M92" s="14">
        <f>[1]d1!E90</f>
        <v>41</v>
      </c>
      <c r="N92" s="14">
        <f>[1]d1!F90</f>
        <v>8</v>
      </c>
      <c r="O92" s="14">
        <f t="shared" si="20"/>
        <v>6</v>
      </c>
      <c r="P92" s="48">
        <f t="shared" si="21"/>
        <v>0</v>
      </c>
      <c r="Q92" s="43" t="str">
        <f t="shared" si="22"/>
        <v>B2/3</v>
      </c>
      <c r="R92" s="43" t="str">
        <f t="shared" si="23"/>
        <v>M50-54B2/3</v>
      </c>
      <c r="S92" s="5" t="b">
        <f t="shared" si="24"/>
        <v>1</v>
      </c>
      <c r="T92" s="3" t="str">
        <f t="shared" si="25"/>
        <v>+</v>
      </c>
      <c r="U92" s="3">
        <f t="shared" si="26"/>
        <v>7</v>
      </c>
      <c r="V92" s="3" t="str">
        <f t="shared" si="27"/>
        <v>*</v>
      </c>
      <c r="W92" s="3" t="str">
        <f t="shared" si="28"/>
        <v>-</v>
      </c>
      <c r="X92" s="3" t="str">
        <f t="shared" si="29"/>
        <v>-</v>
      </c>
      <c r="Y92" s="3" t="str">
        <f t="shared" si="30"/>
        <v>-</v>
      </c>
      <c r="Z92" s="3" t="str">
        <f t="shared" si="31"/>
        <v>-</v>
      </c>
    </row>
    <row r="93" spans="1:26" x14ac:dyDescent="0.2">
      <c r="A93" s="7">
        <v>90</v>
      </c>
      <c r="B93" s="18">
        <f>[1]d1!$G91</f>
        <v>210</v>
      </c>
      <c r="C93" s="37" t="str">
        <f>[1]d1!$L91</f>
        <v>Edita</v>
      </c>
      <c r="D93" s="39" t="str">
        <f>[1]d1!$N91</f>
        <v>Urbonienė</v>
      </c>
      <c r="E93" s="9" t="str">
        <f>IF(ISBLANK([1]d1!I91),"",VLOOKUP([1]d1!I91,lytis,2,FALSE))</f>
        <v>M</v>
      </c>
      <c r="F93" s="14">
        <f>[1]d1!H91</f>
        <v>53</v>
      </c>
      <c r="G93" s="8" t="str">
        <f>[1]d1!O91</f>
        <v>Kaunas</v>
      </c>
      <c r="H93" s="8" t="str">
        <f>[1]d1!R91</f>
        <v>Sveikata</v>
      </c>
      <c r="I93" s="10" t="str">
        <f>IF(ISBLANK([1]d1!J91),"",VLOOKUP([1]d1!J91,grupees,2,FALSE))</f>
        <v>50-54</v>
      </c>
      <c r="J93" s="42" t="str">
        <f>[1]d1!S91</f>
        <v>B1</v>
      </c>
      <c r="K93" s="25">
        <f>[1]d1!T91</f>
        <v>2.0057870370370368E-2</v>
      </c>
      <c r="L93" s="25" t="str">
        <f>[1]d1!U91</f>
        <v>9:38/km</v>
      </c>
      <c r="M93" s="14">
        <f>[1]d1!E91</f>
        <v>42</v>
      </c>
      <c r="N93" s="14">
        <f>[1]d1!F91</f>
        <v>9</v>
      </c>
      <c r="O93" s="14">
        <f t="shared" si="20"/>
        <v>2</v>
      </c>
      <c r="P93" s="48">
        <f t="shared" si="21"/>
        <v>4</v>
      </c>
      <c r="Q93" s="43" t="str">
        <f t="shared" si="22"/>
        <v>B1</v>
      </c>
      <c r="R93" s="43" t="str">
        <f t="shared" si="23"/>
        <v>M50-54B1</v>
      </c>
      <c r="S93" s="5" t="b">
        <f t="shared" si="24"/>
        <v>1</v>
      </c>
      <c r="T93" s="3" t="str">
        <f t="shared" si="25"/>
        <v>+</v>
      </c>
      <c r="U93" s="3">
        <f t="shared" si="26"/>
        <v>5</v>
      </c>
      <c r="V93" s="3">
        <f t="shared" si="27"/>
        <v>4</v>
      </c>
      <c r="W93" s="3" t="str">
        <f t="shared" si="28"/>
        <v>-</v>
      </c>
      <c r="X93" s="3" t="str">
        <f t="shared" si="29"/>
        <v>-</v>
      </c>
      <c r="Y93" s="3" t="str">
        <f t="shared" si="30"/>
        <v>-</v>
      </c>
      <c r="Z93" s="3" t="str">
        <f t="shared" si="31"/>
        <v>-</v>
      </c>
    </row>
    <row r="94" spans="1:26" x14ac:dyDescent="0.2">
      <c r="A94" s="7">
        <v>91</v>
      </c>
      <c r="B94" s="18">
        <f>[1]d1!$G92</f>
        <v>205</v>
      </c>
      <c r="C94" s="37" t="str">
        <f>[1]d1!$L92</f>
        <v>Artūras</v>
      </c>
      <c r="D94" s="39" t="str">
        <f>[1]d1!$N92</f>
        <v>Lenkšas</v>
      </c>
      <c r="E94" s="9" t="str">
        <f>IF(ISBLANK([1]d1!I92),"",VLOOKUP([1]d1!I92,lytis,2,FALSE))</f>
        <v>V</v>
      </c>
      <c r="F94" s="14">
        <f>[1]d1!H92</f>
        <v>53</v>
      </c>
      <c r="G94" s="8" t="str">
        <f>[1]d1!O92</f>
        <v>Kaunas</v>
      </c>
      <c r="H94" s="8" t="str">
        <f>[1]d1!R92</f>
        <v>Sveikata</v>
      </c>
      <c r="I94" s="10" t="str">
        <f>IF(ISBLANK([1]d1!J92),"",VLOOKUP([1]d1!J92,grupees,2,FALSE))</f>
        <v>50-54</v>
      </c>
      <c r="J94" s="42" t="str">
        <f>[1]d1!S92</f>
        <v>B1</v>
      </c>
      <c r="K94" s="25">
        <f>[1]d1!T92</f>
        <v>2.0092592592592592E-2</v>
      </c>
      <c r="L94" s="25" t="str">
        <f>[1]d1!U92</f>
        <v>9:39/km</v>
      </c>
      <c r="M94" s="14">
        <f>[1]d1!E92</f>
        <v>49</v>
      </c>
      <c r="N94" s="14">
        <f>[1]d1!F92</f>
        <v>10</v>
      </c>
      <c r="O94" s="14">
        <f t="shared" si="20"/>
        <v>3</v>
      </c>
      <c r="P94" s="48">
        <f t="shared" si="21"/>
        <v>2</v>
      </c>
      <c r="Q94" s="43" t="str">
        <f t="shared" si="22"/>
        <v>B1</v>
      </c>
      <c r="R94" s="43" t="str">
        <f t="shared" si="23"/>
        <v>V50-54B1</v>
      </c>
      <c r="S94" s="5" t="b">
        <f t="shared" si="24"/>
        <v>1</v>
      </c>
      <c r="T94" s="3" t="str">
        <f t="shared" si="25"/>
        <v>+</v>
      </c>
      <c r="U94" s="3">
        <f t="shared" si="26"/>
        <v>4</v>
      </c>
      <c r="V94" s="3" t="str">
        <f t="shared" si="27"/>
        <v>-</v>
      </c>
      <c r="W94" s="3">
        <f t="shared" si="28"/>
        <v>2</v>
      </c>
      <c r="X94" s="3" t="str">
        <f t="shared" si="29"/>
        <v>-</v>
      </c>
      <c r="Y94" s="3" t="str">
        <f t="shared" si="30"/>
        <v>-</v>
      </c>
      <c r="Z94" s="3" t="str">
        <f t="shared" si="31"/>
        <v>-</v>
      </c>
    </row>
    <row r="95" spans="1:26" x14ac:dyDescent="0.2">
      <c r="A95" s="7">
        <v>92</v>
      </c>
      <c r="B95" s="18">
        <f>[1]d1!$G93</f>
        <v>204</v>
      </c>
      <c r="C95" s="37" t="str">
        <f>[1]d1!$L93</f>
        <v>Zita</v>
      </c>
      <c r="D95" s="39" t="str">
        <f>[1]d1!$N93</f>
        <v>Klibavičienė</v>
      </c>
      <c r="E95" s="9" t="str">
        <f>IF(ISBLANK([1]d1!I93),"",VLOOKUP([1]d1!I93,lytis,2,FALSE))</f>
        <v>M</v>
      </c>
      <c r="F95" s="14">
        <f>[1]d1!H93</f>
        <v>71</v>
      </c>
      <c r="G95" s="8" t="str">
        <f>[1]d1!O93</f>
        <v>Kaunas</v>
      </c>
      <c r="H95" s="8" t="str">
        <f>[1]d1!R93</f>
        <v>Sveikata</v>
      </c>
      <c r="I95" s="10" t="str">
        <f>IF(ISBLANK([1]d1!J93),"",VLOOKUP([1]d1!J93,grupees,2,FALSE))</f>
        <v>70-74</v>
      </c>
      <c r="J95" s="42" t="str">
        <f>[1]d1!S93</f>
        <v>B2</v>
      </c>
      <c r="K95" s="25">
        <f>[1]d1!T93</f>
        <v>2.013888888888889E-2</v>
      </c>
      <c r="L95" s="25" t="str">
        <f>[1]d1!U93</f>
        <v>9:40/km</v>
      </c>
      <c r="M95" s="14">
        <f>[1]d1!E93</f>
        <v>43</v>
      </c>
      <c r="N95" s="14">
        <f>[1]d1!F93</f>
        <v>4</v>
      </c>
      <c r="O95" s="14">
        <f t="shared" si="20"/>
        <v>3</v>
      </c>
      <c r="P95" s="48">
        <f t="shared" si="21"/>
        <v>3</v>
      </c>
      <c r="Q95" s="43" t="str">
        <f t="shared" si="22"/>
        <v>B2/3</v>
      </c>
      <c r="R95" s="43" t="str">
        <f t="shared" si="23"/>
        <v>M70-74B2/3</v>
      </c>
      <c r="S95" s="5" t="b">
        <f t="shared" si="24"/>
        <v>1</v>
      </c>
      <c r="T95" s="3" t="str">
        <f t="shared" si="25"/>
        <v>+</v>
      </c>
      <c r="U95" s="3">
        <f t="shared" si="26"/>
        <v>8</v>
      </c>
      <c r="V95" s="3">
        <f t="shared" si="27"/>
        <v>3</v>
      </c>
      <c r="W95" s="3" t="str">
        <f t="shared" si="28"/>
        <v>-</v>
      </c>
      <c r="X95" s="3" t="str">
        <f t="shared" si="29"/>
        <v>-</v>
      </c>
      <c r="Y95" s="3" t="str">
        <f t="shared" si="30"/>
        <v>-</v>
      </c>
      <c r="Z95" s="3" t="str">
        <f t="shared" si="31"/>
        <v>-</v>
      </c>
    </row>
    <row r="96" spans="1:26" x14ac:dyDescent="0.2">
      <c r="A96" s="7">
        <v>93</v>
      </c>
      <c r="B96" s="18">
        <f>[1]d1!$G94</f>
        <v>211</v>
      </c>
      <c r="C96" s="37" t="str">
        <f>[1]d1!$L94</f>
        <v>Vanda</v>
      </c>
      <c r="D96" s="39" t="str">
        <f>[1]d1!$N94</f>
        <v>Vežbavičiūtė</v>
      </c>
      <c r="E96" s="9" t="str">
        <f>IF(ISBLANK([1]d1!I94),"",VLOOKUP([1]d1!I94,lytis,2,FALSE))</f>
        <v>M</v>
      </c>
      <c r="F96" s="14">
        <f>[1]d1!H94</f>
        <v>64</v>
      </c>
      <c r="G96" s="8" t="str">
        <f>[1]d1!O94</f>
        <v>Kaunas</v>
      </c>
      <c r="H96" s="8" t="str">
        <f>[1]d1!R94</f>
        <v>Sveikata</v>
      </c>
      <c r="I96" s="10" t="str">
        <f>IF(ISBLANK([1]d1!J94),"",VLOOKUP([1]d1!J94,grupees,2,FALSE))</f>
        <v>60-64</v>
      </c>
      <c r="J96" s="42" t="str">
        <f>[1]d1!S94</f>
        <v>B2</v>
      </c>
      <c r="K96" s="25">
        <f>[1]d1!T94</f>
        <v>2.0162037037037037E-2</v>
      </c>
      <c r="L96" s="25" t="str">
        <f>[1]d1!U94</f>
        <v>9:41/km</v>
      </c>
      <c r="M96" s="14">
        <f>[1]d1!E94</f>
        <v>44</v>
      </c>
      <c r="N96" s="14">
        <f>[1]d1!F94</f>
        <v>4</v>
      </c>
      <c r="O96" s="14">
        <f t="shared" si="20"/>
        <v>3</v>
      </c>
      <c r="P96" s="48">
        <f t="shared" si="21"/>
        <v>3</v>
      </c>
      <c r="Q96" s="43" t="str">
        <f t="shared" si="22"/>
        <v>B2/3</v>
      </c>
      <c r="R96" s="43" t="str">
        <f t="shared" si="23"/>
        <v>M60-64B2/3</v>
      </c>
      <c r="S96" s="5" t="b">
        <f t="shared" si="24"/>
        <v>1</v>
      </c>
      <c r="T96" s="3" t="str">
        <f t="shared" si="25"/>
        <v>+</v>
      </c>
      <c r="U96" s="3">
        <f t="shared" si="26"/>
        <v>6</v>
      </c>
      <c r="V96" s="3">
        <f t="shared" si="27"/>
        <v>3</v>
      </c>
      <c r="W96" s="3" t="str">
        <f t="shared" si="28"/>
        <v>-</v>
      </c>
      <c r="X96" s="3" t="str">
        <f t="shared" si="29"/>
        <v>-</v>
      </c>
      <c r="Y96" s="3" t="str">
        <f t="shared" si="30"/>
        <v>-</v>
      </c>
      <c r="Z96" s="3" t="str">
        <f t="shared" si="31"/>
        <v>-</v>
      </c>
    </row>
    <row r="97" spans="1:26" x14ac:dyDescent="0.2">
      <c r="A97" s="7">
        <v>94</v>
      </c>
      <c r="B97" s="18">
        <f>[1]d1!$G95</f>
        <v>194</v>
      </c>
      <c r="C97" s="37" t="str">
        <f>[1]d1!$L95</f>
        <v>Roma</v>
      </c>
      <c r="D97" s="39" t="str">
        <f>[1]d1!$N95</f>
        <v>Girnienė</v>
      </c>
      <c r="E97" s="9" t="str">
        <f>IF(ISBLANK([1]d1!I95),"",VLOOKUP([1]d1!I95,lytis,2,FALSE))</f>
        <v>M</v>
      </c>
      <c r="F97" s="14">
        <f>[1]d1!H95</f>
        <v>63</v>
      </c>
      <c r="G97" s="8" t="str">
        <f>[1]d1!O95</f>
        <v>Kaunas</v>
      </c>
      <c r="H97" s="8" t="str">
        <f>[1]d1!R95</f>
        <v>Sveikata</v>
      </c>
      <c r="I97" s="10" t="str">
        <f>IF(ISBLANK([1]d1!J95),"",VLOOKUP([1]d1!J95,grupees,2,FALSE))</f>
        <v>60-64</v>
      </c>
      <c r="J97" s="42" t="str">
        <f>[1]d1!S95</f>
        <v>B1</v>
      </c>
      <c r="K97" s="25">
        <f>[1]d1!T95</f>
        <v>2.0162037037037037E-2</v>
      </c>
      <c r="L97" s="25" t="str">
        <f>[1]d1!U95</f>
        <v>9:41/km</v>
      </c>
      <c r="M97" s="14">
        <f>[1]d1!E95</f>
        <v>44</v>
      </c>
      <c r="N97" s="14">
        <f>[1]d1!F95</f>
        <v>4</v>
      </c>
      <c r="O97" s="14">
        <f t="shared" si="20"/>
        <v>2</v>
      </c>
      <c r="P97" s="48">
        <f t="shared" si="21"/>
        <v>3</v>
      </c>
      <c r="Q97" s="43" t="str">
        <f t="shared" si="22"/>
        <v>B1</v>
      </c>
      <c r="R97" s="43" t="str">
        <f t="shared" si="23"/>
        <v>M60-64B1</v>
      </c>
      <c r="S97" s="5" t="b">
        <f t="shared" si="24"/>
        <v>1</v>
      </c>
      <c r="T97" s="3" t="str">
        <f t="shared" si="25"/>
        <v>+</v>
      </c>
      <c r="U97" s="3">
        <f t="shared" si="26"/>
        <v>4</v>
      </c>
      <c r="V97" s="3" t="str">
        <f t="shared" si="27"/>
        <v>-</v>
      </c>
      <c r="W97" s="3">
        <f t="shared" si="28"/>
        <v>3</v>
      </c>
      <c r="X97" s="3" t="str">
        <f t="shared" si="29"/>
        <v>-</v>
      </c>
      <c r="Y97" s="3" t="str">
        <f t="shared" si="30"/>
        <v>-</v>
      </c>
      <c r="Z97" s="3" t="str">
        <f t="shared" si="31"/>
        <v>-</v>
      </c>
    </row>
    <row r="98" spans="1:26" x14ac:dyDescent="0.2">
      <c r="A98" s="7">
        <v>95</v>
      </c>
      <c r="B98" s="18">
        <f>[1]d1!$G96</f>
        <v>252</v>
      </c>
      <c r="C98" s="37" t="str">
        <f>[1]d1!$L96</f>
        <v>Vidmanta</v>
      </c>
      <c r="D98" s="39" t="str">
        <f>[1]d1!$N96</f>
        <v>Obrikienė</v>
      </c>
      <c r="E98" s="9" t="str">
        <f>IF(ISBLANK([1]d1!I96),"",VLOOKUP([1]d1!I96,lytis,2,FALSE))</f>
        <v>M</v>
      </c>
      <c r="F98" s="14">
        <f>[1]d1!H96</f>
        <v>79</v>
      </c>
      <c r="G98" s="8" t="str">
        <f>[1]d1!O96</f>
        <v>Panevėžys</v>
      </c>
      <c r="H98" s="8" t="str">
        <f>[1]d1!R96</f>
        <v>Šviesa</v>
      </c>
      <c r="I98" s="10" t="str">
        <f>IF(ISBLANK([1]d1!J96),"",VLOOKUP([1]d1!J96,grupees,2,FALSE))</f>
        <v>75-79</v>
      </c>
      <c r="J98" s="42" t="str">
        <f>[1]d1!S96</f>
        <v>B2</v>
      </c>
      <c r="K98" s="25">
        <f>[1]d1!T96</f>
        <v>2.0243055555555552E-2</v>
      </c>
      <c r="L98" s="25" t="str">
        <f>[1]d1!U96</f>
        <v>9:43/km</v>
      </c>
      <c r="M98" s="14">
        <f>[1]d1!E96</f>
        <v>46</v>
      </c>
      <c r="N98" s="14">
        <f>[1]d1!F96</f>
        <v>2</v>
      </c>
      <c r="O98" s="14">
        <f t="shared" si="20"/>
        <v>2</v>
      </c>
      <c r="P98" s="48">
        <f t="shared" si="21"/>
        <v>2</v>
      </c>
      <c r="Q98" s="43" t="str">
        <f t="shared" si="22"/>
        <v>B2/3</v>
      </c>
      <c r="R98" s="43" t="str">
        <f t="shared" si="23"/>
        <v>M75-79B2/3</v>
      </c>
      <c r="S98" s="5" t="b">
        <f t="shared" si="24"/>
        <v>1</v>
      </c>
      <c r="T98" s="3" t="str">
        <f t="shared" si="25"/>
        <v>+</v>
      </c>
      <c r="U98" s="3">
        <f t="shared" si="26"/>
        <v>3</v>
      </c>
      <c r="V98" s="3" t="str">
        <f t="shared" si="27"/>
        <v>-</v>
      </c>
      <c r="W98" s="3" t="str">
        <f t="shared" si="28"/>
        <v>-</v>
      </c>
      <c r="X98" s="3">
        <f t="shared" si="29"/>
        <v>2</v>
      </c>
      <c r="Y98" s="3" t="str">
        <f t="shared" si="30"/>
        <v>-</v>
      </c>
      <c r="Z98" s="3" t="str">
        <f t="shared" si="31"/>
        <v>-</v>
      </c>
    </row>
    <row r="99" spans="1:26" x14ac:dyDescent="0.2">
      <c r="A99" s="7">
        <v>96</v>
      </c>
      <c r="B99" s="18">
        <f>[1]d1!$G97</f>
        <v>155</v>
      </c>
      <c r="C99" s="37" t="str">
        <f>[1]d1!$L97</f>
        <v>Vilnelė</v>
      </c>
      <c r="D99" s="39" t="str">
        <f>[1]d1!$N97</f>
        <v>Vaičiūnaitė</v>
      </c>
      <c r="E99" s="9" t="str">
        <f>IF(ISBLANK([1]d1!I97),"",VLOOKUP([1]d1!I97,lytis,2,FALSE))</f>
        <v>M</v>
      </c>
      <c r="F99" s="14">
        <f>[1]d1!H97</f>
        <v>13</v>
      </c>
      <c r="G99" s="8" t="str">
        <f>[1]d1!O97</f>
        <v>Vilnius</v>
      </c>
      <c r="H99" s="8" t="str">
        <f>[1]d1!R97</f>
        <v>Šaltinis</v>
      </c>
      <c r="I99" s="10" t="str">
        <f>IF(ISBLANK([1]d1!J97),"",VLOOKUP([1]d1!J97,grupees,2,FALSE))</f>
        <v>10-13</v>
      </c>
      <c r="J99" s="42" t="str">
        <f>[1]d1!S97</f>
        <v>R</v>
      </c>
      <c r="K99" s="25">
        <f>[1]d1!T97</f>
        <v>2.0300925925925927E-2</v>
      </c>
      <c r="L99" s="25" t="str">
        <f>[1]d1!U97</f>
        <v>9:45/km</v>
      </c>
      <c r="M99" s="14">
        <f>[1]d1!E97</f>
        <v>47</v>
      </c>
      <c r="N99" s="14">
        <f>[1]d1!F97</f>
        <v>4</v>
      </c>
      <c r="O99" s="14">
        <f t="shared" si="20"/>
        <v>4</v>
      </c>
      <c r="P99" s="48">
        <f t="shared" si="21"/>
        <v>0</v>
      </c>
      <c r="Q99" s="43" t="str">
        <f t="shared" si="22"/>
        <v>R</v>
      </c>
      <c r="R99" s="43" t="str">
        <f t="shared" si="23"/>
        <v>M10-13R</v>
      </c>
      <c r="S99" s="5" t="b">
        <f t="shared" si="24"/>
        <v>1</v>
      </c>
      <c r="T99" s="3" t="str">
        <f t="shared" si="25"/>
        <v>o</v>
      </c>
      <c r="U99" s="3">
        <f t="shared" si="26"/>
        <v>5</v>
      </c>
      <c r="V99" s="3" t="str">
        <f t="shared" si="27"/>
        <v>-</v>
      </c>
      <c r="W99" s="3" t="str">
        <f t="shared" si="28"/>
        <v>-</v>
      </c>
      <c r="X99" s="3" t="str">
        <f t="shared" si="29"/>
        <v>-</v>
      </c>
      <c r="Y99" s="3" t="str">
        <f t="shared" si="30"/>
        <v>-</v>
      </c>
      <c r="Z99" s="3" t="str">
        <f t="shared" si="31"/>
        <v>-</v>
      </c>
    </row>
    <row r="100" spans="1:26" x14ac:dyDescent="0.2">
      <c r="A100" s="7">
        <v>97</v>
      </c>
      <c r="B100" s="18">
        <f>[1]d1!$G98</f>
        <v>1</v>
      </c>
      <c r="C100" s="37" t="str">
        <f>[1]d1!$L98</f>
        <v>Aleksejus</v>
      </c>
      <c r="D100" s="39" t="str">
        <f>[1]d1!$N98</f>
        <v>Konovas</v>
      </c>
      <c r="E100" s="9" t="str">
        <f>IF(ISBLANK([1]d1!I98),"",VLOOKUP([1]d1!I98,lytis,2,FALSE))</f>
        <v>V</v>
      </c>
      <c r="F100" s="14">
        <f>[1]d1!H98</f>
        <v>30</v>
      </c>
      <c r="G100" s="8" t="str">
        <f>[1]d1!O98</f>
        <v>Klaipėda</v>
      </c>
      <c r="H100" s="8" t="str">
        <f>[1]d1!R98</f>
        <v>Pamarys</v>
      </c>
      <c r="I100" s="10" t="str">
        <f>IF(ISBLANK([1]d1!J98),"",VLOOKUP([1]d1!J98,grupees,2,FALSE))</f>
        <v>25-34</v>
      </c>
      <c r="J100" s="42" t="str">
        <f>[1]d1!S98</f>
        <v>B1</v>
      </c>
      <c r="K100" s="25">
        <f>[1]d1!T98</f>
        <v>2.0347222222222221E-2</v>
      </c>
      <c r="L100" s="25" t="str">
        <f>[1]d1!U98</f>
        <v>9:46/km</v>
      </c>
      <c r="M100" s="14">
        <f>[1]d1!E98</f>
        <v>50</v>
      </c>
      <c r="N100" s="14">
        <f>[1]d1!F98</f>
        <v>3</v>
      </c>
      <c r="O100" s="14">
        <f t="shared" si="20"/>
        <v>3</v>
      </c>
      <c r="P100" s="48">
        <f t="shared" si="21"/>
        <v>3</v>
      </c>
      <c r="Q100" s="43" t="str">
        <f t="shared" si="22"/>
        <v>B1</v>
      </c>
      <c r="R100" s="43" t="str">
        <f t="shared" si="23"/>
        <v>V25-34B1</v>
      </c>
      <c r="S100" s="5" t="b">
        <f t="shared" si="24"/>
        <v>1</v>
      </c>
      <c r="T100" s="3" t="str">
        <f t="shared" si="25"/>
        <v>+</v>
      </c>
      <c r="U100" s="3">
        <f t="shared" si="26"/>
        <v>6</v>
      </c>
      <c r="V100" s="3">
        <f t="shared" si="27"/>
        <v>3</v>
      </c>
      <c r="W100" s="3" t="str">
        <f t="shared" si="28"/>
        <v>-</v>
      </c>
      <c r="X100" s="3" t="str">
        <f t="shared" si="29"/>
        <v>-</v>
      </c>
      <c r="Y100" s="3" t="str">
        <f t="shared" si="30"/>
        <v>-</v>
      </c>
      <c r="Z100" s="3" t="str">
        <f t="shared" si="31"/>
        <v>-</v>
      </c>
    </row>
    <row r="101" spans="1:26" x14ac:dyDescent="0.2">
      <c r="A101" s="7">
        <v>98</v>
      </c>
      <c r="B101" s="18">
        <f>[1]d1!$G99</f>
        <v>156</v>
      </c>
      <c r="C101" s="37" t="str">
        <f>[1]d1!$L99</f>
        <v>Vasara</v>
      </c>
      <c r="D101" s="39" t="str">
        <f>[1]d1!$N99</f>
        <v>Vaičiūnaitė</v>
      </c>
      <c r="E101" s="9" t="str">
        <f>IF(ISBLANK([1]d1!I99),"",VLOOKUP([1]d1!I99,lytis,2,FALSE))</f>
        <v>M</v>
      </c>
      <c r="F101" s="14">
        <f>[1]d1!H99</f>
        <v>10</v>
      </c>
      <c r="G101" s="8" t="str">
        <f>[1]d1!O99</f>
        <v>Vilnius</v>
      </c>
      <c r="H101" s="8" t="str">
        <f>[1]d1!R99</f>
        <v>Šaltinis</v>
      </c>
      <c r="I101" s="10" t="str">
        <f>IF(ISBLANK([1]d1!J99),"",VLOOKUP([1]d1!J99,grupees,2,FALSE))</f>
        <v>10-13</v>
      </c>
      <c r="J101" s="42" t="str">
        <f>[1]d1!S99</f>
        <v>R</v>
      </c>
      <c r="K101" s="25">
        <f>[1]d1!T99</f>
        <v>2.0428240740740743E-2</v>
      </c>
      <c r="L101" s="25" t="str">
        <f>[1]d1!U99</f>
        <v>9:48/km</v>
      </c>
      <c r="M101" s="14">
        <f>[1]d1!E99</f>
        <v>48</v>
      </c>
      <c r="N101" s="14">
        <f>[1]d1!F99</f>
        <v>5</v>
      </c>
      <c r="O101" s="14">
        <f t="shared" si="20"/>
        <v>5</v>
      </c>
      <c r="P101" s="48">
        <f t="shared" si="21"/>
        <v>0</v>
      </c>
      <c r="Q101" s="43" t="str">
        <f t="shared" si="22"/>
        <v>R</v>
      </c>
      <c r="R101" s="43" t="str">
        <f t="shared" si="23"/>
        <v>M10-13R</v>
      </c>
      <c r="S101" s="5" t="b">
        <f t="shared" si="24"/>
        <v>1</v>
      </c>
      <c r="T101" s="3" t="str">
        <f t="shared" si="25"/>
        <v>o</v>
      </c>
      <c r="U101" s="3">
        <f t="shared" si="26"/>
        <v>5</v>
      </c>
      <c r="V101" s="3" t="str">
        <f t="shared" si="27"/>
        <v>-</v>
      </c>
      <c r="W101" s="3" t="str">
        <f t="shared" si="28"/>
        <v>-</v>
      </c>
      <c r="X101" s="3" t="str">
        <f t="shared" si="29"/>
        <v>-</v>
      </c>
      <c r="Y101" s="3" t="str">
        <f t="shared" si="30"/>
        <v>-</v>
      </c>
      <c r="Z101" s="3" t="str">
        <f t="shared" si="31"/>
        <v>-</v>
      </c>
    </row>
    <row r="102" spans="1:26" x14ac:dyDescent="0.2">
      <c r="A102" s="7">
        <v>99</v>
      </c>
      <c r="B102" s="18">
        <f>[1]d1!$G100</f>
        <v>168</v>
      </c>
      <c r="C102" s="37" t="str">
        <f>[1]d1!$L100</f>
        <v>Marija</v>
      </c>
      <c r="D102" s="39" t="str">
        <f>[1]d1!$N100</f>
        <v>Leleko</v>
      </c>
      <c r="E102" s="9" t="str">
        <f>IF(ISBLANK([1]d1!I100),"",VLOOKUP([1]d1!I100,lytis,2,FALSE))</f>
        <v>M</v>
      </c>
      <c r="F102" s="14">
        <f>[1]d1!H100</f>
        <v>79</v>
      </c>
      <c r="G102" s="8" t="str">
        <f>[1]d1!O100</f>
        <v>Vilnius</v>
      </c>
      <c r="H102" s="8" t="str">
        <f>[1]d1!R100</f>
        <v>Šaltinis</v>
      </c>
      <c r="I102" s="10" t="str">
        <f>IF(ISBLANK([1]d1!J100),"",VLOOKUP([1]d1!J100,grupees,2,FALSE))</f>
        <v>75-79</v>
      </c>
      <c r="J102" s="42" t="str">
        <f>[1]d1!S100</f>
        <v>B2</v>
      </c>
      <c r="K102" s="25">
        <f>[1]d1!T100</f>
        <v>2.0590277777777777E-2</v>
      </c>
      <c r="L102" s="25" t="str">
        <f>[1]d1!U100</f>
        <v>9:53/km</v>
      </c>
      <c r="M102" s="14">
        <f>[1]d1!E100</f>
        <v>49</v>
      </c>
      <c r="N102" s="14">
        <f>[1]d1!F100</f>
        <v>3</v>
      </c>
      <c r="O102" s="14">
        <f t="shared" si="20"/>
        <v>3</v>
      </c>
      <c r="P102" s="48">
        <f t="shared" si="21"/>
        <v>1</v>
      </c>
      <c r="Q102" s="43" t="str">
        <f t="shared" si="22"/>
        <v>B2/3</v>
      </c>
      <c r="R102" s="43" t="str">
        <f t="shared" si="23"/>
        <v>M75-79B2/3</v>
      </c>
      <c r="S102" s="5" t="b">
        <f t="shared" si="24"/>
        <v>1</v>
      </c>
      <c r="T102" s="3" t="str">
        <f t="shared" si="25"/>
        <v>+</v>
      </c>
      <c r="U102" s="3">
        <f t="shared" si="26"/>
        <v>3</v>
      </c>
      <c r="V102" s="3" t="str">
        <f t="shared" si="27"/>
        <v>-</v>
      </c>
      <c r="W102" s="3" t="str">
        <f t="shared" si="28"/>
        <v>-</v>
      </c>
      <c r="X102" s="3">
        <f t="shared" si="29"/>
        <v>1</v>
      </c>
      <c r="Y102" s="3" t="str">
        <f t="shared" si="30"/>
        <v>-</v>
      </c>
      <c r="Z102" s="3" t="str">
        <f t="shared" si="31"/>
        <v>-</v>
      </c>
    </row>
    <row r="103" spans="1:26" x14ac:dyDescent="0.2">
      <c r="A103" s="7">
        <v>100</v>
      </c>
      <c r="B103" s="18">
        <f>[1]d1!$G101</f>
        <v>139</v>
      </c>
      <c r="C103" s="37" t="str">
        <f>[1]d1!$L101</f>
        <v>Audra</v>
      </c>
      <c r="D103" s="39" t="str">
        <f>[1]d1!$N101</f>
        <v>Mickevičiūtė</v>
      </c>
      <c r="E103" s="9" t="str">
        <f>IF(ISBLANK([1]d1!I101),"",VLOOKUP([1]d1!I101,lytis,2,FALSE))</f>
        <v>M</v>
      </c>
      <c r="F103" s="14">
        <f>[1]d1!H101</f>
        <v>77</v>
      </c>
      <c r="G103" s="8" t="str">
        <f>[1]d1!O101</f>
        <v>Vilnius</v>
      </c>
      <c r="H103" s="8" t="str">
        <f>[1]d1!R101</f>
        <v>Šaltinis</v>
      </c>
      <c r="I103" s="10" t="str">
        <f>IF(ISBLANK([1]d1!J101),"",VLOOKUP([1]d1!J101,grupees,2,FALSE))</f>
        <v>75-79</v>
      </c>
      <c r="J103" s="42" t="str">
        <f>[1]d1!S101</f>
        <v>B1</v>
      </c>
      <c r="K103" s="25">
        <f>[1]d1!T101</f>
        <v>2.0590277777777777E-2</v>
      </c>
      <c r="L103" s="25" t="str">
        <f>[1]d1!U101</f>
        <v>9:53/km</v>
      </c>
      <c r="M103" s="14">
        <f>[1]d1!E101</f>
        <v>49</v>
      </c>
      <c r="N103" s="14">
        <f>[1]d1!F101</f>
        <v>3</v>
      </c>
      <c r="O103" s="14">
        <f t="shared" si="20"/>
        <v>1</v>
      </c>
      <c r="P103" s="48">
        <f t="shared" si="21"/>
        <v>3</v>
      </c>
      <c r="Q103" s="43" t="str">
        <f t="shared" si="22"/>
        <v>B1</v>
      </c>
      <c r="R103" s="43" t="str">
        <f t="shared" si="23"/>
        <v>M75-79B1</v>
      </c>
      <c r="S103" s="5" t="b">
        <f t="shared" si="24"/>
        <v>1</v>
      </c>
      <c r="T103" s="3" t="str">
        <f t="shared" si="25"/>
        <v>+</v>
      </c>
      <c r="U103" s="3">
        <f t="shared" si="26"/>
        <v>2</v>
      </c>
      <c r="V103" s="3" t="str">
        <f t="shared" si="27"/>
        <v>-</v>
      </c>
      <c r="W103" s="3" t="str">
        <f t="shared" si="28"/>
        <v>-</v>
      </c>
      <c r="X103" s="3" t="str">
        <f t="shared" si="29"/>
        <v>-</v>
      </c>
      <c r="Y103" s="3">
        <f t="shared" si="30"/>
        <v>3</v>
      </c>
      <c r="Z103" s="3" t="str">
        <f t="shared" si="31"/>
        <v>-</v>
      </c>
    </row>
    <row r="104" spans="1:26" x14ac:dyDescent="0.2">
      <c r="A104" s="7">
        <v>101</v>
      </c>
      <c r="B104" s="18">
        <f>[1]d1!$G102</f>
        <v>242</v>
      </c>
      <c r="C104" s="37" t="str">
        <f>[1]d1!$L102</f>
        <v>Irena</v>
      </c>
      <c r="D104" s="39" t="str">
        <f>[1]d1!$N102</f>
        <v>Knizikevičienė</v>
      </c>
      <c r="E104" s="9" t="str">
        <f>IF(ISBLANK([1]d1!I102),"",VLOOKUP([1]d1!I102,lytis,2,FALSE))</f>
        <v>M</v>
      </c>
      <c r="F104" s="14">
        <f>[1]d1!H102</f>
        <v>67</v>
      </c>
      <c r="G104" s="8" t="str">
        <f>[1]d1!O102</f>
        <v>Panevėžys</v>
      </c>
      <c r="H104" s="8" t="str">
        <f>[1]d1!R102</f>
        <v>Šviesa</v>
      </c>
      <c r="I104" s="10" t="str">
        <f>IF(ISBLANK([1]d1!J102),"",VLOOKUP([1]d1!J102,grupees,2,FALSE))</f>
        <v>65-69</v>
      </c>
      <c r="J104" s="42" t="str">
        <f>[1]d1!S102</f>
        <v>B2</v>
      </c>
      <c r="K104" s="25">
        <f>[1]d1!T102</f>
        <v>2.071759259259259E-2</v>
      </c>
      <c r="L104" s="25" t="str">
        <f>[1]d1!U102</f>
        <v>9:57/km</v>
      </c>
      <c r="M104" s="14">
        <f>[1]d1!E102</f>
        <v>51</v>
      </c>
      <c r="N104" s="14">
        <f>[1]d1!F102</f>
        <v>5</v>
      </c>
      <c r="O104" s="14">
        <f t="shared" si="20"/>
        <v>4</v>
      </c>
      <c r="P104" s="48">
        <f t="shared" si="21"/>
        <v>2</v>
      </c>
      <c r="Q104" s="43" t="str">
        <f t="shared" si="22"/>
        <v>B2/3</v>
      </c>
      <c r="R104" s="43" t="str">
        <f t="shared" si="23"/>
        <v>M65-69B2/3</v>
      </c>
      <c r="S104" s="5" t="b">
        <f t="shared" si="24"/>
        <v>1</v>
      </c>
      <c r="T104" s="3" t="str">
        <f t="shared" si="25"/>
        <v>+</v>
      </c>
      <c r="U104" s="3">
        <f t="shared" si="26"/>
        <v>6</v>
      </c>
      <c r="V104" s="3">
        <f t="shared" si="27"/>
        <v>2</v>
      </c>
      <c r="W104" s="3" t="str">
        <f t="shared" si="28"/>
        <v>-</v>
      </c>
      <c r="X104" s="3" t="str">
        <f t="shared" si="29"/>
        <v>-</v>
      </c>
      <c r="Y104" s="3" t="str">
        <f t="shared" si="30"/>
        <v>-</v>
      </c>
      <c r="Z104" s="3" t="str">
        <f t="shared" si="31"/>
        <v>-</v>
      </c>
    </row>
    <row r="105" spans="1:26" x14ac:dyDescent="0.2">
      <c r="A105" s="7">
        <v>102</v>
      </c>
      <c r="B105" s="18">
        <f>[1]d1!$G103</f>
        <v>6</v>
      </c>
      <c r="C105" s="37" t="str">
        <f>[1]d1!$L103</f>
        <v>Jurijus</v>
      </c>
      <c r="D105" s="39" t="str">
        <f>[1]d1!$N103</f>
        <v>Zakabuninas</v>
      </c>
      <c r="E105" s="9" t="str">
        <f>IF(ISBLANK([1]d1!I103),"",VLOOKUP([1]d1!I103,lytis,2,FALSE))</f>
        <v>V</v>
      </c>
      <c r="F105" s="14">
        <f>[1]d1!H103</f>
        <v>64</v>
      </c>
      <c r="G105" s="8" t="str">
        <f>[1]d1!O103</f>
        <v>Klaipėda</v>
      </c>
      <c r="H105" s="8" t="str">
        <f>[1]d1!R103</f>
        <v>Pamarys</v>
      </c>
      <c r="I105" s="10" t="str">
        <f>IF(ISBLANK([1]d1!J103),"",VLOOKUP([1]d1!J103,grupees,2,FALSE))</f>
        <v>60-64</v>
      </c>
      <c r="J105" s="42" t="str">
        <f>[1]d1!S103</f>
        <v>B1</v>
      </c>
      <c r="K105" s="25">
        <f>[1]d1!T103</f>
        <v>2.0844907407407406E-2</v>
      </c>
      <c r="L105" s="25" t="str">
        <f>[1]d1!U103</f>
        <v>10:00/km</v>
      </c>
      <c r="M105" s="14">
        <f>[1]d1!E103</f>
        <v>51</v>
      </c>
      <c r="N105" s="14">
        <f>[1]d1!F103</f>
        <v>10</v>
      </c>
      <c r="O105" s="14">
        <f t="shared" si="20"/>
        <v>4</v>
      </c>
      <c r="P105" s="48">
        <f t="shared" si="21"/>
        <v>2</v>
      </c>
      <c r="Q105" s="43" t="str">
        <f t="shared" si="22"/>
        <v>B1</v>
      </c>
      <c r="R105" s="43" t="str">
        <f t="shared" si="23"/>
        <v>V60-64B1</v>
      </c>
      <c r="S105" s="5" t="b">
        <f t="shared" si="24"/>
        <v>1</v>
      </c>
      <c r="T105" s="3" t="str">
        <f t="shared" si="25"/>
        <v>+</v>
      </c>
      <c r="U105" s="3">
        <f t="shared" si="26"/>
        <v>5</v>
      </c>
      <c r="V105" s="3">
        <f t="shared" si="27"/>
        <v>2</v>
      </c>
      <c r="W105" s="3" t="str">
        <f t="shared" si="28"/>
        <v>-</v>
      </c>
      <c r="X105" s="3" t="str">
        <f t="shared" si="29"/>
        <v>-</v>
      </c>
      <c r="Y105" s="3" t="str">
        <f t="shared" si="30"/>
        <v>-</v>
      </c>
      <c r="Z105" s="3" t="str">
        <f t="shared" si="31"/>
        <v>-</v>
      </c>
    </row>
    <row r="106" spans="1:26" x14ac:dyDescent="0.2">
      <c r="A106" s="7">
        <v>103</v>
      </c>
      <c r="B106" s="18">
        <f>[1]d1!$G104</f>
        <v>191</v>
      </c>
      <c r="C106" s="37" t="str">
        <f>[1]d1!$L104</f>
        <v>Birutė</v>
      </c>
      <c r="D106" s="39" t="str">
        <f>[1]d1!$N104</f>
        <v>Abromaitienė</v>
      </c>
      <c r="E106" s="9" t="str">
        <f>IF(ISBLANK([1]d1!I104),"",VLOOKUP([1]d1!I104,lytis,2,FALSE))</f>
        <v>M</v>
      </c>
      <c r="F106" s="14">
        <f>[1]d1!H104</f>
        <v>74</v>
      </c>
      <c r="G106" s="8" t="str">
        <f>[1]d1!O104</f>
        <v>Kaunas</v>
      </c>
      <c r="H106" s="8" t="str">
        <f>[1]d1!R104</f>
        <v>Sveikata</v>
      </c>
      <c r="I106" s="10" t="str">
        <f>IF(ISBLANK([1]d1!J104),"",VLOOKUP([1]d1!J104,grupees,2,FALSE))</f>
        <v>70-74</v>
      </c>
      <c r="J106" s="42" t="str">
        <f>[1]d1!S104</f>
        <v>B2</v>
      </c>
      <c r="K106" s="25">
        <f>[1]d1!T104</f>
        <v>2.0856481481481479E-2</v>
      </c>
      <c r="L106" s="25" t="str">
        <f>[1]d1!U104</f>
        <v>10:01/km</v>
      </c>
      <c r="M106" s="14">
        <f>[1]d1!E104</f>
        <v>52</v>
      </c>
      <c r="N106" s="14">
        <f>[1]d1!F104</f>
        <v>5</v>
      </c>
      <c r="O106" s="14">
        <f t="shared" si="20"/>
        <v>4</v>
      </c>
      <c r="P106" s="48">
        <f t="shared" si="21"/>
        <v>2</v>
      </c>
      <c r="Q106" s="43" t="str">
        <f t="shared" si="22"/>
        <v>B2/3</v>
      </c>
      <c r="R106" s="43" t="str">
        <f t="shared" si="23"/>
        <v>M70-74B2/3</v>
      </c>
      <c r="S106" s="5" t="b">
        <f t="shared" si="24"/>
        <v>1</v>
      </c>
      <c r="T106" s="3" t="str">
        <f t="shared" si="25"/>
        <v>+</v>
      </c>
      <c r="U106" s="3">
        <f t="shared" si="26"/>
        <v>8</v>
      </c>
      <c r="V106" s="3">
        <f t="shared" si="27"/>
        <v>2</v>
      </c>
      <c r="W106" s="3" t="str">
        <f t="shared" si="28"/>
        <v>-</v>
      </c>
      <c r="X106" s="3" t="str">
        <f t="shared" si="29"/>
        <v>-</v>
      </c>
      <c r="Y106" s="3" t="str">
        <f t="shared" si="30"/>
        <v>-</v>
      </c>
      <c r="Z106" s="3" t="str">
        <f t="shared" si="31"/>
        <v>-</v>
      </c>
    </row>
    <row r="107" spans="1:26" x14ac:dyDescent="0.2">
      <c r="A107" s="7">
        <v>104</v>
      </c>
      <c r="B107" s="18">
        <f>[1]d1!$G105</f>
        <v>34</v>
      </c>
      <c r="C107" s="37" t="str">
        <f>[1]d1!$L105</f>
        <v>Ala</v>
      </c>
      <c r="D107" s="39" t="str">
        <f>[1]d1!$N105</f>
        <v>Dobrovolskaja</v>
      </c>
      <c r="E107" s="9" t="str">
        <f>IF(ISBLANK([1]d1!I105),"",VLOOKUP([1]d1!I105,lytis,2,FALSE))</f>
        <v>M</v>
      </c>
      <c r="F107" s="14">
        <f>[1]d1!H105</f>
        <v>68</v>
      </c>
      <c r="G107" s="8" t="str">
        <f>[1]d1!O105</f>
        <v>Kaunas</v>
      </c>
      <c r="H107" s="8" t="str">
        <f>[1]d1!R105</f>
        <v>Parolimpietis</v>
      </c>
      <c r="I107" s="10" t="str">
        <f>IF(ISBLANK([1]d1!J105),"",VLOOKUP([1]d1!J105,grupees,2,FALSE))</f>
        <v>65-69</v>
      </c>
      <c r="J107" s="42" t="str">
        <f>[1]d1!S105</f>
        <v>B1</v>
      </c>
      <c r="K107" s="25">
        <f>[1]d1!T105</f>
        <v>2.0856481481481479E-2</v>
      </c>
      <c r="L107" s="25" t="str">
        <f>[1]d1!U105</f>
        <v>10:01/km</v>
      </c>
      <c r="M107" s="14">
        <f>[1]d1!E105</f>
        <v>52</v>
      </c>
      <c r="N107" s="14">
        <f>[1]d1!F105</f>
        <v>6</v>
      </c>
      <c r="O107" s="14">
        <f t="shared" si="20"/>
        <v>1</v>
      </c>
      <c r="P107" s="48">
        <f t="shared" si="21"/>
        <v>2</v>
      </c>
      <c r="Q107" s="43" t="str">
        <f t="shared" si="22"/>
        <v>B1</v>
      </c>
      <c r="R107" s="43" t="str">
        <f t="shared" si="23"/>
        <v>M65-69B1</v>
      </c>
      <c r="S107" s="5" t="b">
        <f t="shared" si="24"/>
        <v>1</v>
      </c>
      <c r="T107" s="3" t="str">
        <f t="shared" si="25"/>
        <v>+</v>
      </c>
      <c r="U107" s="3">
        <f t="shared" si="26"/>
        <v>1</v>
      </c>
      <c r="V107" s="3" t="str">
        <f t="shared" si="27"/>
        <v>-</v>
      </c>
      <c r="W107" s="3" t="str">
        <f t="shared" si="28"/>
        <v>-</v>
      </c>
      <c r="X107" s="3" t="str">
        <f t="shared" si="29"/>
        <v>-</v>
      </c>
      <c r="Y107" s="3" t="str">
        <f t="shared" si="30"/>
        <v>-</v>
      </c>
      <c r="Z107" s="3">
        <f t="shared" si="31"/>
        <v>2</v>
      </c>
    </row>
    <row r="108" spans="1:26" x14ac:dyDescent="0.2">
      <c r="A108" s="7">
        <v>105</v>
      </c>
      <c r="B108" s="18">
        <f>[1]d1!$G106</f>
        <v>49</v>
      </c>
      <c r="C108" s="37" t="str">
        <f>[1]d1!$L106</f>
        <v>Tatjana</v>
      </c>
      <c r="D108" s="39" t="str">
        <f>[1]d1!$N106</f>
        <v>Markova</v>
      </c>
      <c r="E108" s="9" t="str">
        <f>IF(ISBLANK([1]d1!I106),"",VLOOKUP([1]d1!I106,lytis,2,FALSE))</f>
        <v>M</v>
      </c>
      <c r="F108" s="14">
        <f>[1]d1!H106</f>
        <v>52</v>
      </c>
      <c r="G108" s="8" t="str">
        <f>[1]d1!O106</f>
        <v>Kaunas</v>
      </c>
      <c r="H108" s="8" t="str">
        <f>[1]d1!R106</f>
        <v>Parolimpietis</v>
      </c>
      <c r="I108" s="10" t="str">
        <f>IF(ISBLANK([1]d1!J106),"",VLOOKUP([1]d1!J106,grupees,2,FALSE))</f>
        <v>50-54</v>
      </c>
      <c r="J108" s="42" t="str">
        <f>[1]d1!S106</f>
        <v>B1</v>
      </c>
      <c r="K108" s="25">
        <f>[1]d1!T106</f>
        <v>2.0891203703703703E-2</v>
      </c>
      <c r="L108" s="25" t="str">
        <f>[1]d1!U106</f>
        <v>10:02/km</v>
      </c>
      <c r="M108" s="14">
        <f>[1]d1!E106</f>
        <v>54</v>
      </c>
      <c r="N108" s="14">
        <f>[1]d1!F106</f>
        <v>10</v>
      </c>
      <c r="O108" s="14">
        <f t="shared" si="20"/>
        <v>3</v>
      </c>
      <c r="P108" s="48">
        <f t="shared" si="21"/>
        <v>3</v>
      </c>
      <c r="Q108" s="43" t="str">
        <f t="shared" si="22"/>
        <v>B1</v>
      </c>
      <c r="R108" s="43" t="str">
        <f t="shared" si="23"/>
        <v>M50-54B1</v>
      </c>
      <c r="S108" s="5" t="b">
        <f t="shared" si="24"/>
        <v>1</v>
      </c>
      <c r="T108" s="3" t="str">
        <f t="shared" si="25"/>
        <v>+</v>
      </c>
      <c r="U108" s="3">
        <f t="shared" si="26"/>
        <v>5</v>
      </c>
      <c r="V108" s="3">
        <f t="shared" si="27"/>
        <v>3</v>
      </c>
      <c r="W108" s="3" t="str">
        <f t="shared" si="28"/>
        <v>-</v>
      </c>
      <c r="X108" s="3" t="str">
        <f t="shared" si="29"/>
        <v>-</v>
      </c>
      <c r="Y108" s="3" t="str">
        <f t="shared" si="30"/>
        <v>-</v>
      </c>
      <c r="Z108" s="3" t="str">
        <f t="shared" si="31"/>
        <v>-</v>
      </c>
    </row>
    <row r="109" spans="1:26" x14ac:dyDescent="0.2">
      <c r="A109" s="7">
        <v>106</v>
      </c>
      <c r="B109" s="18">
        <f>[1]d1!$G107</f>
        <v>63</v>
      </c>
      <c r="C109" s="37" t="str">
        <f>[1]d1!$L107</f>
        <v>Lionė</v>
      </c>
      <c r="D109" s="39" t="str">
        <f>[1]d1!$N107</f>
        <v>Valaitienė</v>
      </c>
      <c r="E109" s="9" t="str">
        <f>IF(ISBLANK([1]d1!I107),"",VLOOKUP([1]d1!I107,lytis,2,FALSE))</f>
        <v>M</v>
      </c>
      <c r="F109" s="14">
        <f>[1]d1!H107</f>
        <v>61</v>
      </c>
      <c r="G109" s="8" t="str">
        <f>[1]d1!O107</f>
        <v>Kaunas</v>
      </c>
      <c r="H109" s="8" t="str">
        <f>[1]d1!R107</f>
        <v>Parolimpietis</v>
      </c>
      <c r="I109" s="10" t="str">
        <f>IF(ISBLANK([1]d1!J107),"",VLOOKUP([1]d1!J107,grupees,2,FALSE))</f>
        <v>60-64</v>
      </c>
      <c r="J109" s="42" t="str">
        <f>[1]d1!S107</f>
        <v>R</v>
      </c>
      <c r="K109" s="25">
        <f>[1]d1!T107</f>
        <v>2.0925925925925928E-2</v>
      </c>
      <c r="L109" s="25" t="str">
        <f>[1]d1!U107</f>
        <v>10:03/km</v>
      </c>
      <c r="M109" s="14">
        <f>[1]d1!E107</f>
        <v>55</v>
      </c>
      <c r="N109" s="14">
        <f>[1]d1!F107</f>
        <v>6</v>
      </c>
      <c r="O109" s="14">
        <f t="shared" si="20"/>
        <v>1</v>
      </c>
      <c r="P109" s="48">
        <f t="shared" si="21"/>
        <v>0</v>
      </c>
      <c r="Q109" s="43" t="str">
        <f t="shared" si="22"/>
        <v>R</v>
      </c>
      <c r="R109" s="43" t="str">
        <f t="shared" si="23"/>
        <v>M60-64R</v>
      </c>
      <c r="S109" s="5" t="b">
        <f t="shared" si="24"/>
        <v>1</v>
      </c>
      <c r="T109" s="3" t="str">
        <f t="shared" si="25"/>
        <v>o</v>
      </c>
      <c r="U109" s="3">
        <f t="shared" si="26"/>
        <v>2</v>
      </c>
      <c r="V109" s="3" t="str">
        <f t="shared" si="27"/>
        <v>-</v>
      </c>
      <c r="W109" s="3" t="str">
        <f t="shared" si="28"/>
        <v>-</v>
      </c>
      <c r="X109" s="3" t="str">
        <f t="shared" si="29"/>
        <v>-</v>
      </c>
      <c r="Y109" s="3" t="str">
        <f t="shared" si="30"/>
        <v>-</v>
      </c>
      <c r="Z109" s="3" t="str">
        <f t="shared" si="31"/>
        <v>-</v>
      </c>
    </row>
    <row r="110" spans="1:26" x14ac:dyDescent="0.2">
      <c r="A110" s="7">
        <v>107</v>
      </c>
      <c r="B110" s="18">
        <f>[1]d1!$G108</f>
        <v>101</v>
      </c>
      <c r="C110" s="37" t="str">
        <f>[1]d1!$L108</f>
        <v>Vaidutė</v>
      </c>
      <c r="D110" s="39" t="str">
        <f>[1]d1!$N108</f>
        <v>Jokubauskienė</v>
      </c>
      <c r="E110" s="9" t="str">
        <f>IF(ISBLANK([1]d1!I108),"",VLOOKUP([1]d1!I108,lytis,2,FALSE))</f>
        <v>V</v>
      </c>
      <c r="F110" s="14">
        <f>[1]d1!H108</f>
        <v>54</v>
      </c>
      <c r="G110" s="8" t="str">
        <f>[1]d1!O108</f>
        <v>Šiauliai</v>
      </c>
      <c r="H110" s="8" t="str">
        <f>[1]d1!R108</f>
        <v>Perkūnas</v>
      </c>
      <c r="I110" s="10" t="str">
        <f>IF(ISBLANK([1]d1!J108),"",VLOOKUP([1]d1!J108,grupees,2,FALSE))</f>
        <v>50-54</v>
      </c>
      <c r="J110" s="42" t="str">
        <f>[1]d1!S108</f>
        <v>B2</v>
      </c>
      <c r="K110" s="25">
        <f>[1]d1!T108</f>
        <v>2.0937499999999998E-2</v>
      </c>
      <c r="L110" s="25" t="str">
        <f>[1]d1!U108</f>
        <v>10:03/km</v>
      </c>
      <c r="M110" s="14">
        <f>[1]d1!E108</f>
        <v>52</v>
      </c>
      <c r="N110" s="14">
        <f>[1]d1!F108</f>
        <v>11</v>
      </c>
      <c r="O110" s="14">
        <f t="shared" si="20"/>
        <v>6</v>
      </c>
      <c r="P110" s="48">
        <f t="shared" si="21"/>
        <v>0</v>
      </c>
      <c r="Q110" s="43" t="str">
        <f t="shared" si="22"/>
        <v>B2/3</v>
      </c>
      <c r="R110" s="43" t="str">
        <f t="shared" si="23"/>
        <v>V50-54B2/3</v>
      </c>
      <c r="S110" s="5" t="b">
        <f t="shared" si="24"/>
        <v>1</v>
      </c>
      <c r="T110" s="3" t="str">
        <f t="shared" si="25"/>
        <v>+</v>
      </c>
      <c r="U110" s="3">
        <f t="shared" si="26"/>
        <v>6</v>
      </c>
      <c r="V110" s="3" t="str">
        <f t="shared" si="27"/>
        <v>*</v>
      </c>
      <c r="W110" s="3" t="str">
        <f t="shared" si="28"/>
        <v>-</v>
      </c>
      <c r="X110" s="3" t="str">
        <f t="shared" si="29"/>
        <v>-</v>
      </c>
      <c r="Y110" s="3" t="str">
        <f t="shared" si="30"/>
        <v>-</v>
      </c>
      <c r="Z110" s="3" t="str">
        <f t="shared" si="31"/>
        <v>-</v>
      </c>
    </row>
    <row r="111" spans="1:26" x14ac:dyDescent="0.2">
      <c r="A111" s="7">
        <v>108</v>
      </c>
      <c r="B111" s="18">
        <f>[1]d1!$G109</f>
        <v>236</v>
      </c>
      <c r="C111" s="37" t="str">
        <f>[1]d1!$L109</f>
        <v>Vaidotas</v>
      </c>
      <c r="D111" s="39" t="str">
        <f>[1]d1!$N109</f>
        <v>Juodikis</v>
      </c>
      <c r="E111" s="9" t="str">
        <f>IF(ISBLANK([1]d1!I109),"",VLOOKUP([1]d1!I109,lytis,2,FALSE))</f>
        <v>V</v>
      </c>
      <c r="F111" s="14">
        <f>[1]d1!H109</f>
        <v>53</v>
      </c>
      <c r="G111" s="8" t="str">
        <f>[1]d1!O109</f>
        <v>Panevėžys</v>
      </c>
      <c r="H111" s="8" t="str">
        <f>[1]d1!R109</f>
        <v>Šviesa</v>
      </c>
      <c r="I111" s="10" t="str">
        <f>IF(ISBLANK([1]d1!J109),"",VLOOKUP([1]d1!J109,grupees,2,FALSE))</f>
        <v>50-54</v>
      </c>
      <c r="J111" s="42" t="str">
        <f>[1]d1!S109</f>
        <v>B1</v>
      </c>
      <c r="K111" s="25">
        <f>[1]d1!T109</f>
        <v>2.0972222222222222E-2</v>
      </c>
      <c r="L111" s="25" t="str">
        <f>[1]d1!U109</f>
        <v>10:04/km</v>
      </c>
      <c r="M111" s="14">
        <f>[1]d1!E109</f>
        <v>53</v>
      </c>
      <c r="N111" s="14">
        <f>[1]d1!F109</f>
        <v>12</v>
      </c>
      <c r="O111" s="14">
        <f t="shared" si="20"/>
        <v>4</v>
      </c>
      <c r="P111" s="48">
        <f t="shared" si="21"/>
        <v>1</v>
      </c>
      <c r="Q111" s="43" t="str">
        <f t="shared" si="22"/>
        <v>B1</v>
      </c>
      <c r="R111" s="43" t="str">
        <f t="shared" si="23"/>
        <v>V50-54B1</v>
      </c>
      <c r="S111" s="5" t="b">
        <f t="shared" si="24"/>
        <v>1</v>
      </c>
      <c r="T111" s="3" t="str">
        <f t="shared" si="25"/>
        <v>+</v>
      </c>
      <c r="U111" s="3">
        <f t="shared" si="26"/>
        <v>4</v>
      </c>
      <c r="V111" s="3" t="str">
        <f t="shared" si="27"/>
        <v>-</v>
      </c>
      <c r="W111" s="3">
        <f t="shared" si="28"/>
        <v>1</v>
      </c>
      <c r="X111" s="3" t="str">
        <f t="shared" si="29"/>
        <v>-</v>
      </c>
      <c r="Y111" s="3" t="str">
        <f t="shared" si="30"/>
        <v>-</v>
      </c>
      <c r="Z111" s="3" t="str">
        <f t="shared" si="31"/>
        <v>-</v>
      </c>
    </row>
    <row r="112" spans="1:26" x14ac:dyDescent="0.2">
      <c r="A112" s="7">
        <v>109</v>
      </c>
      <c r="B112" s="18">
        <f>[1]d1!$G110</f>
        <v>44</v>
      </c>
      <c r="C112" s="37" t="str">
        <f>[1]d1!$L110</f>
        <v>Povilas</v>
      </c>
      <c r="D112" s="39" t="str">
        <f>[1]d1!$N110</f>
        <v>Maliukevičius</v>
      </c>
      <c r="E112" s="9" t="str">
        <f>IF(ISBLANK([1]d1!I110),"",VLOOKUP([1]d1!I110,lytis,2,FALSE))</f>
        <v>V</v>
      </c>
      <c r="F112" s="14">
        <f>[1]d1!H110</f>
        <v>35</v>
      </c>
      <c r="G112" s="8" t="str">
        <f>[1]d1!O110</f>
        <v>Kaunas</v>
      </c>
      <c r="H112" s="8" t="str">
        <f>[1]d1!R110</f>
        <v>Parolimpietis</v>
      </c>
      <c r="I112" s="10" t="str">
        <f>IF(ISBLANK([1]d1!J110),"",VLOOKUP([1]d1!J110,grupees,2,FALSE))</f>
        <v>35-44</v>
      </c>
      <c r="J112" s="42" t="str">
        <f>[1]d1!S110</f>
        <v>B1</v>
      </c>
      <c r="K112" s="25">
        <f>[1]d1!T110</f>
        <v>2.101851851851852E-2</v>
      </c>
      <c r="L112" s="25" t="str">
        <f>[1]d1!U110</f>
        <v>10:05/km</v>
      </c>
      <c r="M112" s="14">
        <f>[1]d1!E110</f>
        <v>54</v>
      </c>
      <c r="N112" s="14">
        <f>[1]d1!F110</f>
        <v>5</v>
      </c>
      <c r="O112" s="14">
        <f t="shared" si="20"/>
        <v>5</v>
      </c>
      <c r="P112" s="48">
        <f t="shared" si="21"/>
        <v>1</v>
      </c>
      <c r="Q112" s="43" t="str">
        <f t="shared" si="22"/>
        <v>B1</v>
      </c>
      <c r="R112" s="43" t="str">
        <f t="shared" si="23"/>
        <v>V35-44B1</v>
      </c>
      <c r="S112" s="5" t="b">
        <f t="shared" si="24"/>
        <v>1</v>
      </c>
      <c r="T112" s="3" t="str">
        <f t="shared" si="25"/>
        <v>+</v>
      </c>
      <c r="U112" s="3">
        <f t="shared" si="26"/>
        <v>5</v>
      </c>
      <c r="V112" s="3">
        <f t="shared" si="27"/>
        <v>1</v>
      </c>
      <c r="W112" s="3" t="str">
        <f t="shared" si="28"/>
        <v>-</v>
      </c>
      <c r="X112" s="3" t="str">
        <f t="shared" si="29"/>
        <v>-</v>
      </c>
      <c r="Y112" s="3" t="str">
        <f t="shared" si="30"/>
        <v>-</v>
      </c>
      <c r="Z112" s="3" t="str">
        <f t="shared" si="31"/>
        <v>-</v>
      </c>
    </row>
    <row r="113" spans="1:26" x14ac:dyDescent="0.2">
      <c r="A113" s="7">
        <v>110</v>
      </c>
      <c r="B113" s="18">
        <f>[1]d1!$G111</f>
        <v>257</v>
      </c>
      <c r="C113" s="37" t="str">
        <f>[1]d1!$L111</f>
        <v>Birutė</v>
      </c>
      <c r="D113" s="39" t="str">
        <f>[1]d1!$N111</f>
        <v>Račinskienė</v>
      </c>
      <c r="E113" s="9" t="str">
        <f>IF(ISBLANK([1]d1!I111),"",VLOOKUP([1]d1!I111,lytis,2,FALSE))</f>
        <v>M</v>
      </c>
      <c r="F113" s="14">
        <f>[1]d1!H111</f>
        <v>80</v>
      </c>
      <c r="G113" s="8" t="str">
        <f>[1]d1!O111</f>
        <v>Panevėžys</v>
      </c>
      <c r="H113" s="8" t="str">
        <f>[1]d1!R111</f>
        <v>Šviesa</v>
      </c>
      <c r="I113" s="10" t="str">
        <f>IF(ISBLANK([1]d1!J111),"",VLOOKUP([1]d1!J111,grupees,2,FALSE))</f>
        <v>80-84</v>
      </c>
      <c r="J113" s="42" t="str">
        <f>[1]d1!S111</f>
        <v>B2</v>
      </c>
      <c r="K113" s="25">
        <f>[1]d1!T111</f>
        <v>2.1134259259259259E-2</v>
      </c>
      <c r="L113" s="25" t="str">
        <f>[1]d1!U111</f>
        <v>10:09/km</v>
      </c>
      <c r="M113" s="14">
        <f>[1]d1!E111</f>
        <v>56</v>
      </c>
      <c r="N113" s="14">
        <f>[1]d1!F111</f>
        <v>1</v>
      </c>
      <c r="O113" s="14">
        <f t="shared" si="20"/>
        <v>1</v>
      </c>
      <c r="P113" s="48">
        <f t="shared" si="21"/>
        <v>4</v>
      </c>
      <c r="Q113" s="43" t="str">
        <f t="shared" si="22"/>
        <v>B2/3</v>
      </c>
      <c r="R113" s="43" t="str">
        <f t="shared" si="23"/>
        <v>M80-84B2/3</v>
      </c>
      <c r="S113" s="5" t="b">
        <f t="shared" si="24"/>
        <v>1</v>
      </c>
      <c r="T113" s="3" t="str">
        <f t="shared" si="25"/>
        <v>+</v>
      </c>
      <c r="U113" s="3">
        <f t="shared" si="26"/>
        <v>3</v>
      </c>
      <c r="V113" s="3" t="str">
        <f t="shared" si="27"/>
        <v>-</v>
      </c>
      <c r="W113" s="3" t="str">
        <f t="shared" si="28"/>
        <v>-</v>
      </c>
      <c r="X113" s="3">
        <f t="shared" si="29"/>
        <v>4</v>
      </c>
      <c r="Y113" s="3" t="str">
        <f t="shared" si="30"/>
        <v>-</v>
      </c>
      <c r="Z113" s="3" t="str">
        <f t="shared" si="31"/>
        <v>-</v>
      </c>
    </row>
    <row r="114" spans="1:26" x14ac:dyDescent="0.2">
      <c r="A114" s="7">
        <v>111</v>
      </c>
      <c r="B114" s="18">
        <f>[1]d1!$G112</f>
        <v>243</v>
      </c>
      <c r="C114" s="37" t="str">
        <f>[1]d1!$L112</f>
        <v>Vilija</v>
      </c>
      <c r="D114" s="39" t="str">
        <f>[1]d1!$N112</f>
        <v>Maniokienė</v>
      </c>
      <c r="E114" s="9" t="str">
        <f>IF(ISBLANK([1]d1!I112),"",VLOOKUP([1]d1!I112,lytis,2,FALSE))</f>
        <v>M</v>
      </c>
      <c r="F114" s="14">
        <f>[1]d1!H112</f>
        <v>56</v>
      </c>
      <c r="G114" s="8" t="str">
        <f>[1]d1!O112</f>
        <v>Panevėžys</v>
      </c>
      <c r="H114" s="8" t="str">
        <f>[1]d1!R112</f>
        <v>Šviesa</v>
      </c>
      <c r="I114" s="10" t="str">
        <f>IF(ISBLANK([1]d1!J112),"",VLOOKUP([1]d1!J112,grupees,2,FALSE))</f>
        <v>55-59</v>
      </c>
      <c r="J114" s="42" t="str">
        <f>[1]d1!S112</f>
        <v>R</v>
      </c>
      <c r="K114" s="25">
        <f>[1]d1!T112</f>
        <v>2.1701388888888892E-2</v>
      </c>
      <c r="L114" s="25" t="str">
        <f>[1]d1!U112</f>
        <v>10:25/km</v>
      </c>
      <c r="M114" s="14">
        <f>[1]d1!E112</f>
        <v>57</v>
      </c>
      <c r="N114" s="14">
        <f>[1]d1!F112</f>
        <v>8</v>
      </c>
      <c r="O114" s="14">
        <f t="shared" si="20"/>
        <v>1</v>
      </c>
      <c r="P114" s="48">
        <f t="shared" si="21"/>
        <v>0</v>
      </c>
      <c r="Q114" s="43" t="str">
        <f t="shared" si="22"/>
        <v>R</v>
      </c>
      <c r="R114" s="43" t="str">
        <f t="shared" si="23"/>
        <v>M55-59R</v>
      </c>
      <c r="S114" s="5" t="b">
        <f t="shared" si="24"/>
        <v>1</v>
      </c>
      <c r="T114" s="3" t="str">
        <f t="shared" si="25"/>
        <v>o</v>
      </c>
      <c r="U114" s="3">
        <f t="shared" si="26"/>
        <v>1</v>
      </c>
      <c r="V114" s="3" t="str">
        <f t="shared" si="27"/>
        <v>-</v>
      </c>
      <c r="W114" s="3" t="str">
        <f t="shared" si="28"/>
        <v>-</v>
      </c>
      <c r="X114" s="3" t="str">
        <f t="shared" si="29"/>
        <v>-</v>
      </c>
      <c r="Y114" s="3" t="str">
        <f t="shared" si="30"/>
        <v>-</v>
      </c>
      <c r="Z114" s="3" t="str">
        <f t="shared" si="31"/>
        <v>-</v>
      </c>
    </row>
    <row r="115" spans="1:26" x14ac:dyDescent="0.2">
      <c r="A115" s="7">
        <v>112</v>
      </c>
      <c r="B115" s="18">
        <f>[1]d1!$G113</f>
        <v>158</v>
      </c>
      <c r="C115" s="37" t="str">
        <f>[1]d1!$L113</f>
        <v>Aleksander</v>
      </c>
      <c r="D115" s="39" t="str">
        <f>[1]d1!$N113</f>
        <v>Lechtenbrink</v>
      </c>
      <c r="E115" s="9" t="str">
        <f>IF(ISBLANK([1]d1!I113),"",VLOOKUP([1]d1!I113,lytis,2,FALSE))</f>
        <v>V</v>
      </c>
      <c r="F115" s="14">
        <f>[1]d1!H113</f>
        <v>12</v>
      </c>
      <c r="G115" s="8" t="str">
        <f>[1]d1!O113</f>
        <v>Vilnius</v>
      </c>
      <c r="H115" s="8" t="str">
        <f>[1]d1!R113</f>
        <v>Šaltinis</v>
      </c>
      <c r="I115" s="10" t="str">
        <f>IF(ISBLANK([1]d1!J113),"",VLOOKUP([1]d1!J113,grupees,2,FALSE))</f>
        <v>10-13</v>
      </c>
      <c r="J115" s="42" t="str">
        <f>[1]d1!S113</f>
        <v>R</v>
      </c>
      <c r="K115" s="25">
        <f>[1]d1!T113</f>
        <v>2.1886574074074072E-2</v>
      </c>
      <c r="L115" s="25" t="str">
        <f>[1]d1!U113</f>
        <v>10:31/km</v>
      </c>
      <c r="M115" s="14">
        <f>[1]d1!E113</f>
        <v>55</v>
      </c>
      <c r="N115" s="14">
        <f>[1]d1!F113</f>
        <v>5</v>
      </c>
      <c r="O115" s="14">
        <f t="shared" si="20"/>
        <v>3</v>
      </c>
      <c r="P115" s="48">
        <f t="shared" si="21"/>
        <v>0</v>
      </c>
      <c r="Q115" s="43" t="str">
        <f t="shared" si="22"/>
        <v>R</v>
      </c>
      <c r="R115" s="43" t="str">
        <f t="shared" si="23"/>
        <v>V10-13R</v>
      </c>
      <c r="S115" s="5" t="b">
        <f t="shared" si="24"/>
        <v>1</v>
      </c>
      <c r="T115" s="3" t="str">
        <f t="shared" si="25"/>
        <v>o</v>
      </c>
      <c r="U115" s="3">
        <f t="shared" si="26"/>
        <v>3</v>
      </c>
      <c r="V115" s="3" t="str">
        <f t="shared" si="27"/>
        <v>-</v>
      </c>
      <c r="W115" s="3" t="str">
        <f t="shared" si="28"/>
        <v>-</v>
      </c>
      <c r="X115" s="3" t="str">
        <f t="shared" si="29"/>
        <v>-</v>
      </c>
      <c r="Y115" s="3" t="str">
        <f t="shared" si="30"/>
        <v>-</v>
      </c>
      <c r="Z115" s="3" t="str">
        <f t="shared" si="31"/>
        <v>-</v>
      </c>
    </row>
    <row r="116" spans="1:26" x14ac:dyDescent="0.2">
      <c r="A116" s="7">
        <v>113</v>
      </c>
      <c r="B116" s="18">
        <f>[1]d1!$G114</f>
        <v>54</v>
      </c>
      <c r="C116" s="37" t="str">
        <f>[1]d1!$L114</f>
        <v>Aušrinė</v>
      </c>
      <c r="D116" s="39" t="str">
        <f>[1]d1!$N114</f>
        <v>Samsonienė</v>
      </c>
      <c r="E116" s="9" t="str">
        <f>IF(ISBLANK([1]d1!I114),"",VLOOKUP([1]d1!I114,lytis,2,FALSE))</f>
        <v>M</v>
      </c>
      <c r="F116" s="14">
        <f>[1]d1!H114</f>
        <v>50</v>
      </c>
      <c r="G116" s="8" t="str">
        <f>[1]d1!O114</f>
        <v>Kaunas</v>
      </c>
      <c r="H116" s="8" t="str">
        <f>[1]d1!R114</f>
        <v>Parolimpietis</v>
      </c>
      <c r="I116" s="10" t="str">
        <f>IF(ISBLANK([1]d1!J114),"",VLOOKUP([1]d1!J114,grupees,2,FALSE))</f>
        <v>50-54</v>
      </c>
      <c r="J116" s="42" t="str">
        <f>[1]d1!S114</f>
        <v>B2</v>
      </c>
      <c r="K116" s="25">
        <f>[1]d1!T114</f>
        <v>2.210648148148148E-2</v>
      </c>
      <c r="L116" s="25" t="str">
        <f>[1]d1!U114</f>
        <v>10:37/km</v>
      </c>
      <c r="M116" s="14">
        <f>[1]d1!E114</f>
        <v>58</v>
      </c>
      <c r="N116" s="14">
        <f>[1]d1!F114</f>
        <v>11</v>
      </c>
      <c r="O116" s="14">
        <f t="shared" si="20"/>
        <v>7</v>
      </c>
      <c r="P116" s="48">
        <f t="shared" si="21"/>
        <v>0</v>
      </c>
      <c r="Q116" s="43" t="str">
        <f t="shared" si="22"/>
        <v>B2/3</v>
      </c>
      <c r="R116" s="43" t="str">
        <f t="shared" si="23"/>
        <v>M50-54B2/3</v>
      </c>
      <c r="S116" s="5" t="b">
        <f t="shared" si="24"/>
        <v>1</v>
      </c>
      <c r="T116" s="3" t="str">
        <f t="shared" si="25"/>
        <v>+</v>
      </c>
      <c r="U116" s="3">
        <f t="shared" si="26"/>
        <v>7</v>
      </c>
      <c r="V116" s="3" t="str">
        <f t="shared" si="27"/>
        <v>*</v>
      </c>
      <c r="W116" s="3" t="str">
        <f t="shared" si="28"/>
        <v>-</v>
      </c>
      <c r="X116" s="3" t="str">
        <f t="shared" si="29"/>
        <v>-</v>
      </c>
      <c r="Y116" s="3" t="str">
        <f t="shared" si="30"/>
        <v>-</v>
      </c>
      <c r="Z116" s="3" t="str">
        <f t="shared" si="31"/>
        <v>-</v>
      </c>
    </row>
    <row r="117" spans="1:26" x14ac:dyDescent="0.2">
      <c r="A117" s="7">
        <v>114</v>
      </c>
      <c r="B117" s="18">
        <f>[1]d1!$G115</f>
        <v>143</v>
      </c>
      <c r="C117" s="37" t="str">
        <f>[1]d1!$L115</f>
        <v>Deivydas</v>
      </c>
      <c r="D117" s="39" t="str">
        <f>[1]d1!$N115</f>
        <v>Monkevičius</v>
      </c>
      <c r="E117" s="9" t="str">
        <f>IF(ISBLANK([1]d1!I115),"",VLOOKUP([1]d1!I115,lytis,2,FALSE))</f>
        <v>V</v>
      </c>
      <c r="F117" s="14">
        <f>[1]d1!H115</f>
        <v>31</v>
      </c>
      <c r="G117" s="8" t="str">
        <f>[1]d1!O115</f>
        <v>Vilnius</v>
      </c>
      <c r="H117" s="8" t="str">
        <f>[1]d1!R115</f>
        <v>Šaltinis</v>
      </c>
      <c r="I117" s="10" t="str">
        <f>IF(ISBLANK([1]d1!J115),"",VLOOKUP([1]d1!J115,grupees,2,FALSE))</f>
        <v>25-34</v>
      </c>
      <c r="J117" s="42" t="str">
        <f>[1]d1!S115</f>
        <v>B1</v>
      </c>
      <c r="K117" s="25">
        <f>[1]d1!T115</f>
        <v>2.2141203703703705E-2</v>
      </c>
      <c r="L117" s="25" t="str">
        <f>[1]d1!U115</f>
        <v>10:38/km</v>
      </c>
      <c r="M117" s="14">
        <f>[1]d1!E115</f>
        <v>56</v>
      </c>
      <c r="N117" s="14">
        <f>[1]d1!F115</f>
        <v>4</v>
      </c>
      <c r="O117" s="14">
        <f t="shared" si="20"/>
        <v>4</v>
      </c>
      <c r="P117" s="48">
        <f t="shared" si="21"/>
        <v>2</v>
      </c>
      <c r="Q117" s="43" t="str">
        <f t="shared" si="22"/>
        <v>B1</v>
      </c>
      <c r="R117" s="43" t="str">
        <f t="shared" si="23"/>
        <v>V25-34B1</v>
      </c>
      <c r="S117" s="5" t="b">
        <f t="shared" si="24"/>
        <v>1</v>
      </c>
      <c r="T117" s="3" t="str">
        <f t="shared" si="25"/>
        <v>+</v>
      </c>
      <c r="U117" s="3">
        <f t="shared" si="26"/>
        <v>6</v>
      </c>
      <c r="V117" s="3">
        <f t="shared" si="27"/>
        <v>2</v>
      </c>
      <c r="W117" s="3" t="str">
        <f t="shared" si="28"/>
        <v>-</v>
      </c>
      <c r="X117" s="3" t="str">
        <f t="shared" si="29"/>
        <v>-</v>
      </c>
      <c r="Y117" s="3" t="str">
        <f t="shared" si="30"/>
        <v>-</v>
      </c>
      <c r="Z117" s="3" t="str">
        <f t="shared" si="31"/>
        <v>-</v>
      </c>
    </row>
    <row r="118" spans="1:26" x14ac:dyDescent="0.2">
      <c r="A118" s="7">
        <v>115</v>
      </c>
      <c r="B118" s="18">
        <f>[1]d1!$G116</f>
        <v>262</v>
      </c>
      <c r="C118" s="37" t="str">
        <f>[1]d1!$L116</f>
        <v>Daiva</v>
      </c>
      <c r="D118" s="39" t="str">
        <f>[1]d1!$N116</f>
        <v>Šatekienė</v>
      </c>
      <c r="E118" s="9" t="str">
        <f>IF(ISBLANK([1]d1!I116),"",VLOOKUP([1]d1!I116,lytis,2,FALSE))</f>
        <v>M</v>
      </c>
      <c r="F118" s="14">
        <f>[1]d1!H116</f>
        <v>56</v>
      </c>
      <c r="G118" s="8" t="str">
        <f>[1]d1!O116</f>
        <v>Panevėžys</v>
      </c>
      <c r="H118" s="8" t="str">
        <f>[1]d1!R116</f>
        <v>Šviesa</v>
      </c>
      <c r="I118" s="10" t="str">
        <f>IF(ISBLANK([1]d1!J116),"",VLOOKUP([1]d1!J116,grupees,2,FALSE))</f>
        <v>55-59</v>
      </c>
      <c r="J118" s="42" t="str">
        <f>[1]d1!S116</f>
        <v>B1</v>
      </c>
      <c r="K118" s="25">
        <f>[1]d1!T116</f>
        <v>2.2175925925925929E-2</v>
      </c>
      <c r="L118" s="25" t="str">
        <f>[1]d1!U116</f>
        <v>10:39/km</v>
      </c>
      <c r="M118" s="14">
        <f>[1]d1!E116</f>
        <v>59</v>
      </c>
      <c r="N118" s="14">
        <f>[1]d1!F116</f>
        <v>9</v>
      </c>
      <c r="O118" s="14">
        <f t="shared" si="20"/>
        <v>2</v>
      </c>
      <c r="P118" s="48">
        <f t="shared" si="21"/>
        <v>1</v>
      </c>
      <c r="Q118" s="43" t="str">
        <f t="shared" si="22"/>
        <v>B1</v>
      </c>
      <c r="R118" s="43" t="str">
        <f t="shared" si="23"/>
        <v>M55-59B1</v>
      </c>
      <c r="S118" s="5" t="b">
        <f t="shared" si="24"/>
        <v>1</v>
      </c>
      <c r="T118" s="3" t="str">
        <f t="shared" si="25"/>
        <v>+</v>
      </c>
      <c r="U118" s="3">
        <f t="shared" si="26"/>
        <v>2</v>
      </c>
      <c r="V118" s="3" t="str">
        <f t="shared" si="27"/>
        <v>-</v>
      </c>
      <c r="W118" s="3" t="str">
        <f t="shared" si="28"/>
        <v>-</v>
      </c>
      <c r="X118" s="3" t="str">
        <f t="shared" si="29"/>
        <v>-</v>
      </c>
      <c r="Y118" s="3">
        <f t="shared" si="30"/>
        <v>1</v>
      </c>
      <c r="Z118" s="3" t="str">
        <f t="shared" si="31"/>
        <v>-</v>
      </c>
    </row>
    <row r="119" spans="1:26" x14ac:dyDescent="0.2">
      <c r="A119" s="7">
        <v>116</v>
      </c>
      <c r="B119" s="18">
        <f>[1]d1!$G117</f>
        <v>267</v>
      </c>
      <c r="C119" s="37" t="str">
        <f>[1]d1!$L117</f>
        <v>Daiva</v>
      </c>
      <c r="D119" s="39" t="str">
        <f>[1]d1!$N117</f>
        <v>Vebliauskienė</v>
      </c>
      <c r="E119" s="9" t="str">
        <f>IF(ISBLANK([1]d1!I117),"",VLOOKUP([1]d1!I117,lytis,2,FALSE))</f>
        <v>M</v>
      </c>
      <c r="F119" s="14">
        <f>[1]d1!H117</f>
        <v>73</v>
      </c>
      <c r="G119" s="8" t="str">
        <f>[1]d1!O117</f>
        <v>Panevėžys</v>
      </c>
      <c r="H119" s="8" t="str">
        <f>[1]d1!R117</f>
        <v>Šviesa</v>
      </c>
      <c r="I119" s="10" t="str">
        <f>IF(ISBLANK([1]d1!J117),"",VLOOKUP([1]d1!J117,grupees,2,FALSE))</f>
        <v>70-74</v>
      </c>
      <c r="J119" s="42" t="str">
        <f>[1]d1!S117</f>
        <v>R</v>
      </c>
      <c r="K119" s="25">
        <f>[1]d1!T117</f>
        <v>2.2291666666666668E-2</v>
      </c>
      <c r="L119" s="25" t="str">
        <f>[1]d1!U117</f>
        <v>10:42/km</v>
      </c>
      <c r="M119" s="14">
        <f>[1]d1!E117</f>
        <v>60</v>
      </c>
      <c r="N119" s="14">
        <f>[1]d1!F117</f>
        <v>6</v>
      </c>
      <c r="O119" s="14">
        <f t="shared" si="20"/>
        <v>2</v>
      </c>
      <c r="P119" s="48">
        <f t="shared" si="21"/>
        <v>0</v>
      </c>
      <c r="Q119" s="43" t="str">
        <f t="shared" si="22"/>
        <v>R</v>
      </c>
      <c r="R119" s="43" t="str">
        <f t="shared" si="23"/>
        <v>M70-74R</v>
      </c>
      <c r="S119" s="5" t="b">
        <f t="shared" si="24"/>
        <v>1</v>
      </c>
      <c r="T119" s="3" t="str">
        <f t="shared" si="25"/>
        <v>o</v>
      </c>
      <c r="U119" s="3">
        <f t="shared" si="26"/>
        <v>2</v>
      </c>
      <c r="V119" s="3" t="str">
        <f t="shared" si="27"/>
        <v>-</v>
      </c>
      <c r="W119" s="3" t="str">
        <f t="shared" si="28"/>
        <v>-</v>
      </c>
      <c r="X119" s="3" t="str">
        <f t="shared" si="29"/>
        <v>-</v>
      </c>
      <c r="Y119" s="3" t="str">
        <f t="shared" si="30"/>
        <v>-</v>
      </c>
      <c r="Z119" s="3" t="str">
        <f t="shared" si="31"/>
        <v>-</v>
      </c>
    </row>
    <row r="120" spans="1:26" x14ac:dyDescent="0.2">
      <c r="A120" s="7">
        <v>117</v>
      </c>
      <c r="B120" s="18">
        <f>[1]d1!$G118</f>
        <v>261</v>
      </c>
      <c r="C120" s="37" t="str">
        <f>[1]d1!$L118</f>
        <v>Matas</v>
      </c>
      <c r="D120" s="39" t="str">
        <f>[1]d1!$N118</f>
        <v>Steponavičius</v>
      </c>
      <c r="E120" s="9" t="str">
        <f>IF(ISBLANK([1]d1!I118),"",VLOOKUP([1]d1!I118,lytis,2,FALSE))</f>
        <v>V</v>
      </c>
      <c r="F120" s="14">
        <f>[1]d1!H118</f>
        <v>22</v>
      </c>
      <c r="G120" s="8" t="str">
        <f>[1]d1!O118</f>
        <v>Panevėžys</v>
      </c>
      <c r="H120" s="8" t="str">
        <f>[1]d1!R118</f>
        <v>Šviesa</v>
      </c>
      <c r="I120" s="10" t="str">
        <f>IF(ISBLANK([1]d1!J118),"",VLOOKUP([1]d1!J118,grupees,2,FALSE))</f>
        <v>18-24</v>
      </c>
      <c r="J120" s="42" t="str">
        <f>[1]d1!S118</f>
        <v>B1</v>
      </c>
      <c r="K120" s="25">
        <f>[1]d1!T118</f>
        <v>2.2291666666666668E-2</v>
      </c>
      <c r="L120" s="25" t="str">
        <f>[1]d1!U118</f>
        <v>10:42/km</v>
      </c>
      <c r="M120" s="14">
        <f>[1]d1!E118</f>
        <v>57</v>
      </c>
      <c r="N120" s="14">
        <f>[1]d1!F118</f>
        <v>3</v>
      </c>
      <c r="O120" s="14">
        <f t="shared" si="20"/>
        <v>3</v>
      </c>
      <c r="P120" s="48">
        <f t="shared" si="21"/>
        <v>1</v>
      </c>
      <c r="Q120" s="43" t="str">
        <f t="shared" si="22"/>
        <v>B1</v>
      </c>
      <c r="R120" s="43" t="str">
        <f t="shared" si="23"/>
        <v>V18-24B1</v>
      </c>
      <c r="S120" s="5" t="b">
        <f t="shared" si="24"/>
        <v>1</v>
      </c>
      <c r="T120" s="3" t="str">
        <f t="shared" si="25"/>
        <v>+</v>
      </c>
      <c r="U120" s="3">
        <f t="shared" si="26"/>
        <v>3</v>
      </c>
      <c r="V120" s="3" t="str">
        <f t="shared" si="27"/>
        <v>-</v>
      </c>
      <c r="W120" s="3" t="str">
        <f t="shared" si="28"/>
        <v>-</v>
      </c>
      <c r="X120" s="3">
        <f t="shared" si="29"/>
        <v>1</v>
      </c>
      <c r="Y120" s="3" t="str">
        <f t="shared" si="30"/>
        <v>-</v>
      </c>
      <c r="Z120" s="3" t="str">
        <f t="shared" si="31"/>
        <v>-</v>
      </c>
    </row>
    <row r="121" spans="1:26" x14ac:dyDescent="0.2">
      <c r="A121" s="7">
        <v>118</v>
      </c>
      <c r="B121" s="18">
        <f>[1]d1!$G119</f>
        <v>233</v>
      </c>
      <c r="C121" s="37" t="str">
        <f>[1]d1!$L119</f>
        <v>Vladas</v>
      </c>
      <c r="D121" s="39" t="str">
        <f>[1]d1!$N119</f>
        <v>Gaurinskas</v>
      </c>
      <c r="E121" s="9" t="str">
        <f>IF(ISBLANK([1]d1!I119),"",VLOOKUP([1]d1!I119,lytis,2,FALSE))</f>
        <v>V</v>
      </c>
      <c r="F121" s="14">
        <f>[1]d1!H119</f>
        <v>63</v>
      </c>
      <c r="G121" s="8" t="str">
        <f>[1]d1!O119</f>
        <v>Panevėžys</v>
      </c>
      <c r="H121" s="8" t="str">
        <f>[1]d1!R119</f>
        <v>Šviesa</v>
      </c>
      <c r="I121" s="10" t="str">
        <f>IF(ISBLANK([1]d1!J119),"",VLOOKUP([1]d1!J119,grupees,2,FALSE))</f>
        <v>60-64</v>
      </c>
      <c r="J121" s="42" t="str">
        <f>[1]d1!S119</f>
        <v>B2</v>
      </c>
      <c r="K121" s="25">
        <f>[1]d1!T119</f>
        <v>2.238425925925926E-2</v>
      </c>
      <c r="L121" s="25" t="str">
        <f>[1]d1!U119</f>
        <v>10:45/km</v>
      </c>
      <c r="M121" s="14">
        <f>[1]d1!E119</f>
        <v>58</v>
      </c>
      <c r="N121" s="14">
        <f>[1]d1!F119</f>
        <v>11</v>
      </c>
      <c r="O121" s="14">
        <f t="shared" si="20"/>
        <v>7</v>
      </c>
      <c r="P121" s="48">
        <f t="shared" si="21"/>
        <v>0</v>
      </c>
      <c r="Q121" s="43" t="str">
        <f t="shared" si="22"/>
        <v>B2/3</v>
      </c>
      <c r="R121" s="43" t="str">
        <f t="shared" si="23"/>
        <v>V60-64B2/3</v>
      </c>
      <c r="S121" s="5" t="b">
        <f t="shared" si="24"/>
        <v>1</v>
      </c>
      <c r="T121" s="3" t="str">
        <f t="shared" si="25"/>
        <v>+</v>
      </c>
      <c r="U121" s="3">
        <f t="shared" si="26"/>
        <v>9</v>
      </c>
      <c r="V121" s="3" t="str">
        <f t="shared" si="27"/>
        <v>*</v>
      </c>
      <c r="W121" s="3" t="str">
        <f t="shared" si="28"/>
        <v>-</v>
      </c>
      <c r="X121" s="3" t="str">
        <f t="shared" si="29"/>
        <v>-</v>
      </c>
      <c r="Y121" s="3" t="str">
        <f t="shared" si="30"/>
        <v>-</v>
      </c>
      <c r="Z121" s="3" t="str">
        <f t="shared" si="31"/>
        <v>-</v>
      </c>
    </row>
    <row r="122" spans="1:26" x14ac:dyDescent="0.2">
      <c r="A122" s="7">
        <v>119</v>
      </c>
      <c r="B122" s="18">
        <f>[1]d1!$G120</f>
        <v>120</v>
      </c>
      <c r="C122" s="37" t="str">
        <f>[1]d1!$L120</f>
        <v>Saulius</v>
      </c>
      <c r="D122" s="39" t="str">
        <f>[1]d1!$N120</f>
        <v>Žegunis</v>
      </c>
      <c r="E122" s="9" t="str">
        <f>IF(ISBLANK([1]d1!I120),"",VLOOKUP([1]d1!I120,lytis,2,FALSE))</f>
        <v>V</v>
      </c>
      <c r="F122" s="14">
        <f>[1]d1!H120</f>
        <v>64</v>
      </c>
      <c r="G122" s="8" t="str">
        <f>[1]d1!O120</f>
        <v>Šiauliai</v>
      </c>
      <c r="H122" s="8" t="str">
        <f>[1]d1!R120</f>
        <v>Perkūnas</v>
      </c>
      <c r="I122" s="10" t="str">
        <f>IF(ISBLANK([1]d1!J120),"",VLOOKUP([1]d1!J120,grupees,2,FALSE))</f>
        <v>60-64</v>
      </c>
      <c r="J122" s="42" t="str">
        <f>[1]d1!S120</f>
        <v>B2</v>
      </c>
      <c r="K122" s="25">
        <f>[1]d1!T120</f>
        <v>2.2407407407407407E-2</v>
      </c>
      <c r="L122" s="25" t="str">
        <f>[1]d1!U120</f>
        <v>10:46/km</v>
      </c>
      <c r="M122" s="14">
        <f>[1]d1!E120</f>
        <v>59</v>
      </c>
      <c r="N122" s="14">
        <f>[1]d1!F120</f>
        <v>12</v>
      </c>
      <c r="O122" s="14">
        <f t="shared" si="20"/>
        <v>8</v>
      </c>
      <c r="P122" s="48">
        <f t="shared" si="21"/>
        <v>0</v>
      </c>
      <c r="Q122" s="43" t="str">
        <f t="shared" si="22"/>
        <v>B2/3</v>
      </c>
      <c r="R122" s="43" t="str">
        <f t="shared" si="23"/>
        <v>V60-64B2/3</v>
      </c>
      <c r="S122" s="5" t="b">
        <f t="shared" si="24"/>
        <v>1</v>
      </c>
      <c r="T122" s="3" t="str">
        <f t="shared" si="25"/>
        <v>+</v>
      </c>
      <c r="U122" s="3">
        <f t="shared" si="26"/>
        <v>9</v>
      </c>
      <c r="V122" s="3" t="str">
        <f t="shared" si="27"/>
        <v>*</v>
      </c>
      <c r="W122" s="3" t="str">
        <f t="shared" si="28"/>
        <v>-</v>
      </c>
      <c r="X122" s="3" t="str">
        <f t="shared" si="29"/>
        <v>-</v>
      </c>
      <c r="Y122" s="3" t="str">
        <f t="shared" si="30"/>
        <v>-</v>
      </c>
      <c r="Z122" s="3" t="str">
        <f t="shared" si="31"/>
        <v>-</v>
      </c>
    </row>
    <row r="123" spans="1:26" x14ac:dyDescent="0.2">
      <c r="A123" s="7">
        <v>120</v>
      </c>
      <c r="B123" s="18">
        <f>[1]d1!$G121</f>
        <v>95</v>
      </c>
      <c r="C123" s="37" t="str">
        <f>[1]d1!$L121</f>
        <v>Lukas</v>
      </c>
      <c r="D123" s="39" t="str">
        <f>[1]d1!$N121</f>
        <v>Gabalis</v>
      </c>
      <c r="E123" s="9" t="str">
        <f>IF(ISBLANK([1]d1!I121),"",VLOOKUP([1]d1!I121,lytis,2,FALSE))</f>
        <v>V</v>
      </c>
      <c r="F123" s="14">
        <f>[1]d1!H121</f>
        <v>31</v>
      </c>
      <c r="G123" s="8" t="str">
        <f>[1]d1!O121</f>
        <v>Šiauliai</v>
      </c>
      <c r="H123" s="8" t="str">
        <f>[1]d1!R121</f>
        <v>Perkūnas</v>
      </c>
      <c r="I123" s="10" t="str">
        <f>IF(ISBLANK([1]d1!J121),"",VLOOKUP([1]d1!J121,grupees,2,FALSE))</f>
        <v>25-34</v>
      </c>
      <c r="J123" s="42" t="str">
        <f>[1]d1!S121</f>
        <v>B1</v>
      </c>
      <c r="K123" s="25">
        <f>[1]d1!T121</f>
        <v>2.2418981481481481E-2</v>
      </c>
      <c r="L123" s="25" t="str">
        <f>[1]d1!U121</f>
        <v>10:46/km</v>
      </c>
      <c r="M123" s="14">
        <f>[1]d1!E121</f>
        <v>60</v>
      </c>
      <c r="N123" s="14">
        <f>[1]d1!F121</f>
        <v>5</v>
      </c>
      <c r="O123" s="14">
        <f t="shared" si="20"/>
        <v>5</v>
      </c>
      <c r="P123" s="48">
        <f t="shared" si="21"/>
        <v>1</v>
      </c>
      <c r="Q123" s="43" t="str">
        <f t="shared" si="22"/>
        <v>B1</v>
      </c>
      <c r="R123" s="43" t="str">
        <f t="shared" si="23"/>
        <v>V25-34B1</v>
      </c>
      <c r="S123" s="5" t="b">
        <f t="shared" si="24"/>
        <v>1</v>
      </c>
      <c r="T123" s="3" t="str">
        <f t="shared" si="25"/>
        <v>+</v>
      </c>
      <c r="U123" s="3">
        <f t="shared" si="26"/>
        <v>6</v>
      </c>
      <c r="V123" s="3">
        <f t="shared" si="27"/>
        <v>1</v>
      </c>
      <c r="W123" s="3" t="str">
        <f t="shared" si="28"/>
        <v>-</v>
      </c>
      <c r="X123" s="3" t="str">
        <f t="shared" si="29"/>
        <v>-</v>
      </c>
      <c r="Y123" s="3" t="str">
        <f t="shared" si="30"/>
        <v>-</v>
      </c>
      <c r="Z123" s="3" t="str">
        <f t="shared" si="31"/>
        <v>-</v>
      </c>
    </row>
    <row r="124" spans="1:26" x14ac:dyDescent="0.2">
      <c r="A124" s="7">
        <v>121</v>
      </c>
      <c r="B124" s="18">
        <f>[1]d1!$G122</f>
        <v>96</v>
      </c>
      <c r="C124" s="37" t="str">
        <f>[1]d1!$L122</f>
        <v>Andrius</v>
      </c>
      <c r="D124" s="39" t="str">
        <f>[1]d1!$N122</f>
        <v>Garipovas</v>
      </c>
      <c r="E124" s="9" t="str">
        <f>IF(ISBLANK([1]d1!I122),"",VLOOKUP([1]d1!I122,lytis,2,FALSE))</f>
        <v>V</v>
      </c>
      <c r="F124" s="14">
        <f>[1]d1!H122</f>
        <v>32</v>
      </c>
      <c r="G124" s="8" t="str">
        <f>[1]d1!O122</f>
        <v>Šiauliai</v>
      </c>
      <c r="H124" s="8" t="str">
        <f>[1]d1!R122</f>
        <v>Perkūnas</v>
      </c>
      <c r="I124" s="10" t="str">
        <f>IF(ISBLANK([1]d1!J122),"",VLOOKUP([1]d1!J122,grupees,2,FALSE))</f>
        <v>25-34</v>
      </c>
      <c r="J124" s="42" t="str">
        <f>[1]d1!S122</f>
        <v>B1</v>
      </c>
      <c r="K124" s="25">
        <f>[1]d1!T122</f>
        <v>2.2453703703703708E-2</v>
      </c>
      <c r="L124" s="25" t="str">
        <f>[1]d1!U122</f>
        <v>10:47/km</v>
      </c>
      <c r="M124" s="14">
        <f>[1]d1!E122</f>
        <v>61</v>
      </c>
      <c r="N124" s="14">
        <f>[1]d1!F122</f>
        <v>6</v>
      </c>
      <c r="O124" s="14">
        <f t="shared" si="20"/>
        <v>6</v>
      </c>
      <c r="P124" s="48">
        <f t="shared" si="21"/>
        <v>0</v>
      </c>
      <c r="Q124" s="43" t="str">
        <f t="shared" si="22"/>
        <v>B1</v>
      </c>
      <c r="R124" s="43" t="str">
        <f t="shared" si="23"/>
        <v>V25-34B1</v>
      </c>
      <c r="S124" s="5" t="b">
        <f t="shared" si="24"/>
        <v>1</v>
      </c>
      <c r="T124" s="3" t="str">
        <f t="shared" si="25"/>
        <v>+</v>
      </c>
      <c r="U124" s="3">
        <f t="shared" si="26"/>
        <v>6</v>
      </c>
      <c r="V124" s="3" t="str">
        <f t="shared" si="27"/>
        <v>*</v>
      </c>
      <c r="W124" s="3" t="str">
        <f t="shared" si="28"/>
        <v>-</v>
      </c>
      <c r="X124" s="3" t="str">
        <f t="shared" si="29"/>
        <v>-</v>
      </c>
      <c r="Y124" s="3" t="str">
        <f t="shared" si="30"/>
        <v>-</v>
      </c>
      <c r="Z124" s="3" t="str">
        <f t="shared" si="31"/>
        <v>-</v>
      </c>
    </row>
    <row r="125" spans="1:26" x14ac:dyDescent="0.2">
      <c r="A125" s="7">
        <v>122</v>
      </c>
      <c r="B125" s="18">
        <f>[1]d1!$G123</f>
        <v>97</v>
      </c>
      <c r="C125" s="37" t="str">
        <f>[1]d1!$L123</f>
        <v>Stasys</v>
      </c>
      <c r="D125" s="39" t="str">
        <f>[1]d1!$N123</f>
        <v>Donelaitis</v>
      </c>
      <c r="E125" s="9" t="str">
        <f>IF(ISBLANK([1]d1!I123),"",VLOOKUP([1]d1!I123,lytis,2,FALSE))</f>
        <v>V</v>
      </c>
      <c r="F125" s="14">
        <f>[1]d1!H123</f>
        <v>60</v>
      </c>
      <c r="G125" s="8" t="str">
        <f>[1]d1!O123</f>
        <v>Šiauliai</v>
      </c>
      <c r="H125" s="8" t="str">
        <f>[1]d1!R123</f>
        <v>Perkūnas</v>
      </c>
      <c r="I125" s="10" t="str">
        <f>IF(ISBLANK([1]d1!J123),"",VLOOKUP([1]d1!J123,grupees,2,FALSE))</f>
        <v>60-64</v>
      </c>
      <c r="J125" s="42" t="str">
        <f>[1]d1!S123</f>
        <v>R</v>
      </c>
      <c r="K125" s="25">
        <f>[1]d1!T123</f>
        <v>2.2453703703703708E-2</v>
      </c>
      <c r="L125" s="25" t="str">
        <f>[1]d1!U123</f>
        <v>10:47/km</v>
      </c>
      <c r="M125" s="14">
        <f>[1]d1!E123</f>
        <v>61</v>
      </c>
      <c r="N125" s="14">
        <f>[1]d1!F123</f>
        <v>13</v>
      </c>
      <c r="O125" s="14">
        <f t="shared" si="20"/>
        <v>1</v>
      </c>
      <c r="P125" s="48">
        <f t="shared" si="21"/>
        <v>0</v>
      </c>
      <c r="Q125" s="43" t="str">
        <f t="shared" si="22"/>
        <v>R</v>
      </c>
      <c r="R125" s="43" t="str">
        <f t="shared" si="23"/>
        <v>V60-64R</v>
      </c>
      <c r="S125" s="5" t="b">
        <f t="shared" si="24"/>
        <v>1</v>
      </c>
      <c r="T125" s="3" t="str">
        <f t="shared" si="25"/>
        <v>o</v>
      </c>
      <c r="U125" s="3">
        <f t="shared" si="26"/>
        <v>1</v>
      </c>
      <c r="V125" s="3" t="str">
        <f t="shared" si="27"/>
        <v>-</v>
      </c>
      <c r="W125" s="3" t="str">
        <f t="shared" si="28"/>
        <v>-</v>
      </c>
      <c r="X125" s="3" t="str">
        <f t="shared" si="29"/>
        <v>-</v>
      </c>
      <c r="Y125" s="3" t="str">
        <f t="shared" si="30"/>
        <v>-</v>
      </c>
      <c r="Z125" s="3" t="str">
        <f t="shared" si="31"/>
        <v>-</v>
      </c>
    </row>
    <row r="126" spans="1:26" x14ac:dyDescent="0.2">
      <c r="A126" s="7">
        <v>123</v>
      </c>
      <c r="B126" s="18">
        <f>[1]d1!$G124</f>
        <v>161</v>
      </c>
      <c r="C126" s="37" t="str">
        <f>[1]d1!$L124</f>
        <v>Audronė</v>
      </c>
      <c r="D126" s="39" t="str">
        <f>[1]d1!$N124</f>
        <v>Pakštienė</v>
      </c>
      <c r="E126" s="9" t="str">
        <f>IF(ISBLANK([1]d1!I124),"",VLOOKUP([1]d1!I124,lytis,2,FALSE))</f>
        <v>M</v>
      </c>
      <c r="F126" s="14">
        <f>[1]d1!H124</f>
        <v>47</v>
      </c>
      <c r="G126" s="8" t="str">
        <f>[1]d1!O124</f>
        <v>Vilnius</v>
      </c>
      <c r="H126" s="8" t="str">
        <f>[1]d1!R124</f>
        <v>Šaltinis</v>
      </c>
      <c r="I126" s="10" t="str">
        <f>IF(ISBLANK([1]d1!J124),"",VLOOKUP([1]d1!J124,grupees,2,FALSE))</f>
        <v>45-49</v>
      </c>
      <c r="J126" s="42" t="str">
        <f>[1]d1!S124</f>
        <v>R</v>
      </c>
      <c r="K126" s="25">
        <f>[1]d1!T124</f>
        <v>2.2581018518518518E-2</v>
      </c>
      <c r="L126" s="25" t="str">
        <f>[1]d1!U124</f>
        <v>10:50/km</v>
      </c>
      <c r="M126" s="14">
        <f>[1]d1!E124</f>
        <v>61</v>
      </c>
      <c r="N126" s="14">
        <f>[1]d1!F124</f>
        <v>1</v>
      </c>
      <c r="O126" s="14">
        <f t="shared" si="20"/>
        <v>1</v>
      </c>
      <c r="P126" s="48">
        <f t="shared" si="21"/>
        <v>0</v>
      </c>
      <c r="Q126" s="43" t="str">
        <f t="shared" si="22"/>
        <v>R</v>
      </c>
      <c r="R126" s="43" t="str">
        <f t="shared" si="23"/>
        <v>M45-49R</v>
      </c>
      <c r="S126" s="5" t="b">
        <f t="shared" si="24"/>
        <v>0</v>
      </c>
      <c r="T126" s="3" t="str">
        <f t="shared" si="25"/>
        <v>o</v>
      </c>
      <c r="U126" s="3">
        <f t="shared" si="26"/>
        <v>1</v>
      </c>
      <c r="V126" s="3" t="str">
        <f t="shared" si="27"/>
        <v>-</v>
      </c>
      <c r="W126" s="3" t="str">
        <f t="shared" si="28"/>
        <v>-</v>
      </c>
      <c r="X126" s="3" t="str">
        <f t="shared" si="29"/>
        <v>-</v>
      </c>
      <c r="Y126" s="3" t="str">
        <f t="shared" si="30"/>
        <v>-</v>
      </c>
      <c r="Z126" s="3" t="str">
        <f t="shared" si="31"/>
        <v>-</v>
      </c>
    </row>
    <row r="127" spans="1:26" x14ac:dyDescent="0.2">
      <c r="A127" s="7">
        <v>124</v>
      </c>
      <c r="B127" s="18">
        <f>[1]d1!$G125</f>
        <v>160</v>
      </c>
      <c r="C127" s="37" t="str">
        <f>[1]d1!$L125</f>
        <v>Rusnė</v>
      </c>
      <c r="D127" s="39" t="str">
        <f>[1]d1!$N125</f>
        <v>Pakštaitė</v>
      </c>
      <c r="E127" s="9" t="str">
        <f>IF(ISBLANK([1]d1!I125),"",VLOOKUP([1]d1!I125,lytis,2,FALSE))</f>
        <v>M</v>
      </c>
      <c r="F127" s="14">
        <f>[1]d1!H125</f>
        <v>9</v>
      </c>
      <c r="G127" s="8" t="str">
        <f>[1]d1!O125</f>
        <v>Vilnius</v>
      </c>
      <c r="H127" s="8" t="str">
        <f>[1]d1!R125</f>
        <v>Šaltinis</v>
      </c>
      <c r="I127" s="10" t="str">
        <f>IF(ISBLANK([1]d1!J125),"",VLOOKUP([1]d1!J125,grupees,2,FALSE))</f>
        <v>06-09</v>
      </c>
      <c r="J127" s="42" t="str">
        <f>[1]d1!S125</f>
        <v>R</v>
      </c>
      <c r="K127" s="25">
        <f>[1]d1!T125</f>
        <v>2.2581018518518518E-2</v>
      </c>
      <c r="L127" s="25" t="str">
        <f>[1]d1!U125</f>
        <v>10:50/km</v>
      </c>
      <c r="M127" s="14">
        <f>[1]d1!E125</f>
        <v>61</v>
      </c>
      <c r="N127" s="14">
        <f>[1]d1!F125</f>
        <v>10</v>
      </c>
      <c r="O127" s="14">
        <f t="shared" si="20"/>
        <v>7</v>
      </c>
      <c r="P127" s="48">
        <f t="shared" si="21"/>
        <v>0</v>
      </c>
      <c r="Q127" s="43" t="str">
        <f t="shared" si="22"/>
        <v>R</v>
      </c>
      <c r="R127" s="43" t="str">
        <f t="shared" si="23"/>
        <v>M06-09R</v>
      </c>
      <c r="S127" s="5" t="b">
        <f t="shared" si="24"/>
        <v>1</v>
      </c>
      <c r="T127" s="3" t="str">
        <f t="shared" si="25"/>
        <v>o</v>
      </c>
      <c r="U127" s="3">
        <f t="shared" si="26"/>
        <v>7</v>
      </c>
      <c r="V127" s="3" t="str">
        <f t="shared" si="27"/>
        <v>-</v>
      </c>
      <c r="W127" s="3" t="str">
        <f t="shared" si="28"/>
        <v>-</v>
      </c>
      <c r="X127" s="3" t="str">
        <f t="shared" si="29"/>
        <v>-</v>
      </c>
      <c r="Y127" s="3" t="str">
        <f t="shared" si="30"/>
        <v>-</v>
      </c>
      <c r="Z127" s="3" t="str">
        <f t="shared" si="31"/>
        <v>-</v>
      </c>
    </row>
    <row r="128" spans="1:26" x14ac:dyDescent="0.2">
      <c r="A128" s="7">
        <v>125</v>
      </c>
      <c r="B128" s="18">
        <f>[1]d1!$G126</f>
        <v>173</v>
      </c>
      <c r="C128" s="37" t="str">
        <f>[1]d1!$L126</f>
        <v>Dalia</v>
      </c>
      <c r="D128" s="39" t="str">
        <f>[1]d1!$N126</f>
        <v>Leišytė</v>
      </c>
      <c r="E128" s="9" t="str">
        <f>IF(ISBLANK([1]d1!I126),"",VLOOKUP([1]d1!I126,lytis,2,FALSE))</f>
        <v>M</v>
      </c>
      <c r="F128" s="14">
        <f>[1]d1!H126</f>
        <v>61</v>
      </c>
      <c r="G128" s="8" t="str">
        <f>[1]d1!O126</f>
        <v>Vilnius</v>
      </c>
      <c r="H128" s="8" t="str">
        <f>[1]d1!R126</f>
        <v>Šaltinis</v>
      </c>
      <c r="I128" s="10" t="str">
        <f>IF(ISBLANK([1]d1!J126),"",VLOOKUP([1]d1!J126,grupees,2,FALSE))</f>
        <v>60-64</v>
      </c>
      <c r="J128" s="42" t="str">
        <f>[1]d1!S126</f>
        <v>B2</v>
      </c>
      <c r="K128" s="25">
        <f>[1]d1!T126</f>
        <v>2.2719907407407411E-2</v>
      </c>
      <c r="L128" s="25" t="str">
        <f>[1]d1!U126</f>
        <v>10:55/km</v>
      </c>
      <c r="M128" s="14">
        <f>[1]d1!E126</f>
        <v>63</v>
      </c>
      <c r="N128" s="14">
        <f>[1]d1!F126</f>
        <v>7</v>
      </c>
      <c r="O128" s="14">
        <f t="shared" si="20"/>
        <v>4</v>
      </c>
      <c r="P128" s="48">
        <f t="shared" si="21"/>
        <v>2</v>
      </c>
      <c r="Q128" s="43" t="str">
        <f t="shared" si="22"/>
        <v>B2/3</v>
      </c>
      <c r="R128" s="43" t="str">
        <f t="shared" si="23"/>
        <v>M60-64B2/3</v>
      </c>
      <c r="S128" s="5" t="b">
        <f t="shared" si="24"/>
        <v>1</v>
      </c>
      <c r="T128" s="3" t="str">
        <f t="shared" si="25"/>
        <v>+</v>
      </c>
      <c r="U128" s="3">
        <f t="shared" si="26"/>
        <v>6</v>
      </c>
      <c r="V128" s="3">
        <f t="shared" si="27"/>
        <v>2</v>
      </c>
      <c r="W128" s="3" t="str">
        <f t="shared" si="28"/>
        <v>-</v>
      </c>
      <c r="X128" s="3" t="str">
        <f t="shared" si="29"/>
        <v>-</v>
      </c>
      <c r="Y128" s="3" t="str">
        <f t="shared" si="30"/>
        <v>-</v>
      </c>
      <c r="Z128" s="3" t="str">
        <f t="shared" si="31"/>
        <v>-</v>
      </c>
    </row>
    <row r="129" spans="1:26" x14ac:dyDescent="0.2">
      <c r="A129" s="7">
        <v>126</v>
      </c>
      <c r="B129" s="18">
        <f>[1]d1!$G127</f>
        <v>32</v>
      </c>
      <c r="C129" s="37" t="str">
        <f>[1]d1!$L127</f>
        <v>Darius</v>
      </c>
      <c r="D129" s="39" t="str">
        <f>[1]d1!$N127</f>
        <v>Burinskas</v>
      </c>
      <c r="E129" s="9" t="str">
        <f>IF(ISBLANK([1]d1!I127),"",VLOOKUP([1]d1!I127,lytis,2,FALSE))</f>
        <v>V</v>
      </c>
      <c r="F129" s="14">
        <f>[1]d1!H127</f>
        <v>56</v>
      </c>
      <c r="G129" s="8" t="str">
        <f>[1]d1!O127</f>
        <v>Kaunas</v>
      </c>
      <c r="H129" s="8" t="str">
        <f>[1]d1!R127</f>
        <v>Parolimpietis</v>
      </c>
      <c r="I129" s="10" t="str">
        <f>IF(ISBLANK([1]d1!J127),"",VLOOKUP([1]d1!J127,grupees,2,FALSE))</f>
        <v>55-59</v>
      </c>
      <c r="J129" s="42" t="str">
        <f>[1]d1!S127</f>
        <v>B2</v>
      </c>
      <c r="K129" s="25">
        <f>[1]d1!T127</f>
        <v>2.2881944444444444E-2</v>
      </c>
      <c r="L129" s="25" t="str">
        <f>[1]d1!U127</f>
        <v>10:59/km</v>
      </c>
      <c r="M129" s="14">
        <f>[1]d1!E127</f>
        <v>63</v>
      </c>
      <c r="N129" s="14">
        <f>[1]d1!F127</f>
        <v>8</v>
      </c>
      <c r="O129" s="14">
        <f t="shared" si="20"/>
        <v>7</v>
      </c>
      <c r="P129" s="48">
        <f t="shared" si="21"/>
        <v>0</v>
      </c>
      <c r="Q129" s="43" t="str">
        <f t="shared" si="22"/>
        <v>B2/3</v>
      </c>
      <c r="R129" s="43" t="str">
        <f t="shared" si="23"/>
        <v>V55-59B2/3</v>
      </c>
      <c r="S129" s="5" t="b">
        <f t="shared" si="24"/>
        <v>1</v>
      </c>
      <c r="T129" s="3" t="str">
        <f t="shared" si="25"/>
        <v>+</v>
      </c>
      <c r="U129" s="3">
        <f t="shared" si="26"/>
        <v>8</v>
      </c>
      <c r="V129" s="3" t="str">
        <f t="shared" si="27"/>
        <v>*</v>
      </c>
      <c r="W129" s="3" t="str">
        <f t="shared" si="28"/>
        <v>-</v>
      </c>
      <c r="X129" s="3" t="str">
        <f t="shared" si="29"/>
        <v>-</v>
      </c>
      <c r="Y129" s="3" t="str">
        <f t="shared" si="30"/>
        <v>-</v>
      </c>
      <c r="Z129" s="3" t="str">
        <f t="shared" si="31"/>
        <v>-</v>
      </c>
    </row>
    <row r="130" spans="1:26" x14ac:dyDescent="0.2">
      <c r="A130" s="7">
        <v>127</v>
      </c>
      <c r="B130" s="18">
        <f>[1]d1!$G128</f>
        <v>159</v>
      </c>
      <c r="C130" s="37" t="str">
        <f>[1]d1!$L128</f>
        <v>Michael</v>
      </c>
      <c r="D130" s="39" t="str">
        <f>[1]d1!$N128</f>
        <v>Lechtenbrink</v>
      </c>
      <c r="E130" s="9" t="str">
        <f>IF(ISBLANK([1]d1!I128),"",VLOOKUP([1]d1!I128,lytis,2,FALSE))</f>
        <v>V</v>
      </c>
      <c r="F130" s="14">
        <f>[1]d1!H128</f>
        <v>9</v>
      </c>
      <c r="G130" s="8" t="str">
        <f>[1]d1!O128</f>
        <v>Vilnius</v>
      </c>
      <c r="H130" s="8" t="str">
        <f>[1]d1!R128</f>
        <v>Šaltinis</v>
      </c>
      <c r="I130" s="10" t="str">
        <f>IF(ISBLANK([1]d1!J128),"",VLOOKUP([1]d1!J128,grupees,2,FALSE))</f>
        <v>06-09</v>
      </c>
      <c r="J130" s="42" t="str">
        <f>[1]d1!S128</f>
        <v>R</v>
      </c>
      <c r="K130" s="25">
        <f>[1]d1!T128</f>
        <v>2.3124999999999996E-2</v>
      </c>
      <c r="L130" s="25" t="str">
        <f>[1]d1!U128</f>
        <v>11:06/km</v>
      </c>
      <c r="M130" s="14">
        <f>[1]d1!E128</f>
        <v>64</v>
      </c>
      <c r="N130" s="14">
        <f>[1]d1!F128</f>
        <v>4</v>
      </c>
      <c r="O130" s="14">
        <f t="shared" si="20"/>
        <v>4</v>
      </c>
      <c r="P130" s="48">
        <f t="shared" si="21"/>
        <v>0</v>
      </c>
      <c r="Q130" s="43" t="str">
        <f t="shared" si="22"/>
        <v>R</v>
      </c>
      <c r="R130" s="43" t="str">
        <f t="shared" si="23"/>
        <v>V06-09R</v>
      </c>
      <c r="S130" s="5" t="b">
        <f t="shared" si="24"/>
        <v>1</v>
      </c>
      <c r="T130" s="3" t="str">
        <f t="shared" si="25"/>
        <v>o</v>
      </c>
      <c r="U130" s="3">
        <f t="shared" si="26"/>
        <v>4</v>
      </c>
      <c r="V130" s="3" t="str">
        <f t="shared" si="27"/>
        <v>-</v>
      </c>
      <c r="W130" s="3" t="str">
        <f t="shared" si="28"/>
        <v>-</v>
      </c>
      <c r="X130" s="3" t="str">
        <f t="shared" si="29"/>
        <v>-</v>
      </c>
      <c r="Y130" s="3" t="str">
        <f t="shared" si="30"/>
        <v>-</v>
      </c>
      <c r="Z130" s="3" t="str">
        <f t="shared" si="31"/>
        <v>-</v>
      </c>
    </row>
    <row r="131" spans="1:26" x14ac:dyDescent="0.2">
      <c r="A131" s="7">
        <v>128</v>
      </c>
      <c r="B131" s="18">
        <f>[1]d1!$G129</f>
        <v>195</v>
      </c>
      <c r="C131" s="37" t="str">
        <f>[1]d1!$L129</f>
        <v>Irena</v>
      </c>
      <c r="D131" s="39" t="str">
        <f>[1]d1!$N129</f>
        <v>Gutauskienė</v>
      </c>
      <c r="E131" s="9" t="str">
        <f>IF(ISBLANK([1]d1!I129),"",VLOOKUP([1]d1!I129,lytis,2,FALSE))</f>
        <v>M</v>
      </c>
      <c r="F131" s="14">
        <f>[1]d1!H129</f>
        <v>81</v>
      </c>
      <c r="G131" s="8" t="str">
        <f>[1]d1!O129</f>
        <v>Kaunas</v>
      </c>
      <c r="H131" s="8" t="str">
        <f>[1]d1!R129</f>
        <v>Sveikata</v>
      </c>
      <c r="I131" s="10" t="str">
        <f>IF(ISBLANK([1]d1!J129),"",VLOOKUP([1]d1!J129,grupees,2,FALSE))</f>
        <v>80-84</v>
      </c>
      <c r="J131" s="42" t="str">
        <f>[1]d1!S129</f>
        <v>B2</v>
      </c>
      <c r="K131" s="25">
        <f>[1]d1!T129</f>
        <v>2.314814814814815E-2</v>
      </c>
      <c r="L131" s="25" t="str">
        <f>[1]d1!U129</f>
        <v>11:07/km</v>
      </c>
      <c r="M131" s="14">
        <f>[1]d1!E129</f>
        <v>64</v>
      </c>
      <c r="N131" s="14">
        <f>[1]d1!F129</f>
        <v>2</v>
      </c>
      <c r="O131" s="14">
        <f t="shared" si="20"/>
        <v>2</v>
      </c>
      <c r="P131" s="48">
        <f t="shared" si="21"/>
        <v>2</v>
      </c>
      <c r="Q131" s="43" t="str">
        <f t="shared" si="22"/>
        <v>B2/3</v>
      </c>
      <c r="R131" s="43" t="str">
        <f t="shared" si="23"/>
        <v>M80-84B2/3</v>
      </c>
      <c r="S131" s="5" t="b">
        <f t="shared" si="24"/>
        <v>1</v>
      </c>
      <c r="T131" s="3" t="str">
        <f t="shared" si="25"/>
        <v>+</v>
      </c>
      <c r="U131" s="3">
        <f t="shared" si="26"/>
        <v>3</v>
      </c>
      <c r="V131" s="3" t="str">
        <f t="shared" si="27"/>
        <v>-</v>
      </c>
      <c r="W131" s="3" t="str">
        <f t="shared" si="28"/>
        <v>-</v>
      </c>
      <c r="X131" s="3">
        <f t="shared" si="29"/>
        <v>2</v>
      </c>
      <c r="Y131" s="3" t="str">
        <f t="shared" si="30"/>
        <v>-</v>
      </c>
      <c r="Z131" s="3" t="str">
        <f t="shared" si="31"/>
        <v>-</v>
      </c>
    </row>
    <row r="132" spans="1:26" x14ac:dyDescent="0.2">
      <c r="A132" s="7">
        <v>129</v>
      </c>
      <c r="B132" s="18">
        <f>[1]d1!$G130</f>
        <v>150</v>
      </c>
      <c r="C132" s="37" t="str">
        <f>[1]d1!$L130</f>
        <v>Danutė</v>
      </c>
      <c r="D132" s="39" t="str">
        <f>[1]d1!$N130</f>
        <v>Žiaugrienė</v>
      </c>
      <c r="E132" s="9" t="str">
        <f>IF(ISBLANK([1]d1!I130),"",VLOOKUP([1]d1!I130,lytis,2,FALSE))</f>
        <v>M</v>
      </c>
      <c r="F132" s="14">
        <f>[1]d1!H130</f>
        <v>77</v>
      </c>
      <c r="G132" s="8" t="str">
        <f>[1]d1!O130</f>
        <v>Vilnius</v>
      </c>
      <c r="H132" s="8" t="str">
        <f>[1]d1!R130</f>
        <v>Šaltinis</v>
      </c>
      <c r="I132" s="10" t="str">
        <f>IF(ISBLANK([1]d1!J130),"",VLOOKUP([1]d1!J130,grupees,2,FALSE))</f>
        <v>75-79</v>
      </c>
      <c r="J132" s="42" t="str">
        <f>[1]d1!S130</f>
        <v>B1</v>
      </c>
      <c r="K132" s="25">
        <f>[1]d1!T130</f>
        <v>2.3321759259259261E-2</v>
      </c>
      <c r="L132" s="25" t="str">
        <f>[1]d1!U130</f>
        <v>11:12/km</v>
      </c>
      <c r="M132" s="14">
        <f>[1]d1!E130</f>
        <v>65</v>
      </c>
      <c r="N132" s="14">
        <f>[1]d1!F130</f>
        <v>5</v>
      </c>
      <c r="O132" s="14">
        <f t="shared" ref="O132:O195" si="32">SUMPRODUCT(--(R132=$R$4:$R$300),--(K132&gt;$K$4:$K$300))+1</f>
        <v>2</v>
      </c>
      <c r="P132" s="48">
        <f t="shared" ref="P132:P195" si="33">SUM(V132:Z132)</f>
        <v>1</v>
      </c>
      <c r="Q132" s="43" t="str">
        <f t="shared" ref="Q132:Q195" si="34">IF(OR(J132="B2",J132="B3"),"B2/3",J132)</f>
        <v>B1</v>
      </c>
      <c r="R132" s="43" t="str">
        <f t="shared" ref="R132:R195" si="35">CONCATENATE(E132,I132,Q132)</f>
        <v>M75-79B1</v>
      </c>
      <c r="S132" s="5" t="b">
        <f t="shared" si="24"/>
        <v>1</v>
      </c>
      <c r="T132" s="3" t="str">
        <f t="shared" si="25"/>
        <v>+</v>
      </c>
      <c r="U132" s="3">
        <f t="shared" si="26"/>
        <v>2</v>
      </c>
      <c r="V132" s="3" t="str">
        <f t="shared" si="27"/>
        <v>-</v>
      </c>
      <c r="W132" s="3" t="str">
        <f t="shared" si="28"/>
        <v>-</v>
      </c>
      <c r="X132" s="3" t="str">
        <f t="shared" si="29"/>
        <v>-</v>
      </c>
      <c r="Y132" s="3">
        <f t="shared" si="30"/>
        <v>1</v>
      </c>
      <c r="Z132" s="3" t="str">
        <f t="shared" si="31"/>
        <v>-</v>
      </c>
    </row>
    <row r="133" spans="1:26" x14ac:dyDescent="0.2">
      <c r="A133" s="7">
        <v>130</v>
      </c>
      <c r="B133" s="18">
        <f>[1]d1!$G131</f>
        <v>157</v>
      </c>
      <c r="C133" s="37" t="str">
        <f>[1]d1!$L131</f>
        <v>Vytautas</v>
      </c>
      <c r="D133" s="39" t="str">
        <f>[1]d1!$N131</f>
        <v>Žiška</v>
      </c>
      <c r="E133" s="9" t="str">
        <f>IF(ISBLANK([1]d1!I131),"",VLOOKUP([1]d1!I131,lytis,2,FALSE))</f>
        <v>V</v>
      </c>
      <c r="F133" s="14">
        <f>[1]d1!H131</f>
        <v>13</v>
      </c>
      <c r="G133" s="8" t="str">
        <f>[1]d1!O131</f>
        <v>Vilnius</v>
      </c>
      <c r="H133" s="8" t="str">
        <f>[1]d1!R131</f>
        <v>Šaltinis</v>
      </c>
      <c r="I133" s="10" t="str">
        <f>IF(ISBLANK([1]d1!J131),"",VLOOKUP([1]d1!J131,grupees,2,FALSE))</f>
        <v>10-13</v>
      </c>
      <c r="J133" s="42" t="str">
        <f>[1]d1!S131</f>
        <v>B3</v>
      </c>
      <c r="K133" s="25">
        <f>[1]d1!T131</f>
        <v>2.3379629629629629E-2</v>
      </c>
      <c r="L133" s="25" t="str">
        <f>[1]d1!U131</f>
        <v>11:13/km</v>
      </c>
      <c r="M133" s="14">
        <f>[1]d1!E131</f>
        <v>65</v>
      </c>
      <c r="N133" s="14">
        <f>[1]d1!F131</f>
        <v>6</v>
      </c>
      <c r="O133" s="14">
        <f t="shared" si="32"/>
        <v>3</v>
      </c>
      <c r="P133" s="48">
        <f t="shared" si="33"/>
        <v>1</v>
      </c>
      <c r="Q133" s="43" t="str">
        <f t="shared" si="34"/>
        <v>B2/3</v>
      </c>
      <c r="R133" s="43" t="str">
        <f t="shared" si="35"/>
        <v>V10-13B2/3</v>
      </c>
      <c r="S133" s="5" t="b">
        <f t="shared" ref="S133:S196" si="36">NOT(OR(F133&lt;6,AND(F133&gt;13,F133&lt;50,J133&lt;&gt;"B1")))</f>
        <v>1</v>
      </c>
      <c r="T133" s="3" t="str">
        <f t="shared" ref="T133:T196" si="37">IF(AND(S133,COUNTIF($V$1:$X$1,J133)),"+","o")</f>
        <v>+</v>
      </c>
      <c r="U133" s="3">
        <f t="shared" ref="U133:U196" si="38">COUNTIF($R$4:$R$300,R133)</f>
        <v>3</v>
      </c>
      <c r="V133" s="3" t="str">
        <f t="shared" ref="V133:V196" si="39">IF(AND(T133="+",U133&gt;4),_xlfn.SWITCH(O133,1,6, 2,4, 3,3, 4,2, 5,1,"*"), "-")</f>
        <v>-</v>
      </c>
      <c r="W133" s="3" t="str">
        <f t="shared" ref="W133:W196" si="40">IF(AND(T133="+",U133=$W$3),_xlfn.SWITCH(O133,1,5,2,3,3,2,4,1), "-")</f>
        <v>-</v>
      </c>
      <c r="X133" s="3">
        <f t="shared" ref="X133:X196" si="41">IF(AND(T133="+",U133=$X$3),_xlfn.SWITCH(O133,1,4,2,2,3,1), "-")</f>
        <v>1</v>
      </c>
      <c r="Y133" s="3" t="str">
        <f t="shared" ref="Y133:Y196" si="42">IF(AND(T133="+",U133=$Y$3),_xlfn.SWITCH(O133,1,3,2,1), "-")</f>
        <v>-</v>
      </c>
      <c r="Z133" s="3" t="str">
        <f t="shared" ref="Z133:Z196" si="43">IF(AND(T133="+",U133=$Z$3),2, "-")</f>
        <v>-</v>
      </c>
    </row>
    <row r="134" spans="1:26" x14ac:dyDescent="0.2">
      <c r="A134" s="7">
        <v>131</v>
      </c>
      <c r="B134" s="18">
        <f>[1]d1!$G132</f>
        <v>202</v>
      </c>
      <c r="C134" s="37" t="str">
        <f>[1]d1!$L132</f>
        <v>Janina</v>
      </c>
      <c r="D134" s="39" t="str">
        <f>[1]d1!$N132</f>
        <v>Jankūnienė</v>
      </c>
      <c r="E134" s="9" t="str">
        <f>IF(ISBLANK([1]d1!I132),"",VLOOKUP([1]d1!I132,lytis,2,FALSE))</f>
        <v>M</v>
      </c>
      <c r="F134" s="14">
        <f>[1]d1!H132</f>
        <v>67</v>
      </c>
      <c r="G134" s="8" t="str">
        <f>[1]d1!O132</f>
        <v>Kaunas</v>
      </c>
      <c r="H134" s="8" t="str">
        <f>[1]d1!R132</f>
        <v>Sveikata</v>
      </c>
      <c r="I134" s="10" t="str">
        <f>IF(ISBLANK([1]d1!J132),"",VLOOKUP([1]d1!J132,grupees,2,FALSE))</f>
        <v>65-69</v>
      </c>
      <c r="J134" s="42" t="str">
        <f>[1]d1!S132</f>
        <v>B2</v>
      </c>
      <c r="K134" s="25">
        <f>[1]d1!T132</f>
        <v>2.3472222222222217E-2</v>
      </c>
      <c r="L134" s="25" t="str">
        <f>[1]d1!U132</f>
        <v>11:16/km</v>
      </c>
      <c r="M134" s="14">
        <f>[1]d1!E132</f>
        <v>66</v>
      </c>
      <c r="N134" s="14">
        <f>[1]d1!F132</f>
        <v>7</v>
      </c>
      <c r="O134" s="14">
        <f t="shared" si="32"/>
        <v>5</v>
      </c>
      <c r="P134" s="48">
        <f t="shared" si="33"/>
        <v>1</v>
      </c>
      <c r="Q134" s="43" t="str">
        <f t="shared" si="34"/>
        <v>B2/3</v>
      </c>
      <c r="R134" s="43" t="str">
        <f t="shared" si="35"/>
        <v>M65-69B2/3</v>
      </c>
      <c r="S134" s="5" t="b">
        <f t="shared" si="36"/>
        <v>1</v>
      </c>
      <c r="T134" s="3" t="str">
        <f t="shared" si="37"/>
        <v>+</v>
      </c>
      <c r="U134" s="3">
        <f t="shared" si="38"/>
        <v>6</v>
      </c>
      <c r="V134" s="3">
        <f t="shared" si="39"/>
        <v>1</v>
      </c>
      <c r="W134" s="3" t="str">
        <f t="shared" si="40"/>
        <v>-</v>
      </c>
      <c r="X134" s="3" t="str">
        <f t="shared" si="41"/>
        <v>-</v>
      </c>
      <c r="Y134" s="3" t="str">
        <f t="shared" si="42"/>
        <v>-</v>
      </c>
      <c r="Z134" s="3" t="str">
        <f t="shared" si="43"/>
        <v>-</v>
      </c>
    </row>
    <row r="135" spans="1:26" x14ac:dyDescent="0.2">
      <c r="A135" s="7">
        <v>132</v>
      </c>
      <c r="B135" s="18">
        <f>[1]d1!$G133</f>
        <v>109</v>
      </c>
      <c r="C135" s="37" t="str">
        <f>[1]d1!$L133</f>
        <v>Julė</v>
      </c>
      <c r="D135" s="39" t="str">
        <f>[1]d1!$N133</f>
        <v>Navickienė</v>
      </c>
      <c r="E135" s="9" t="str">
        <f>IF(ISBLANK([1]d1!I133),"",VLOOKUP([1]d1!I133,lytis,2,FALSE))</f>
        <v>M</v>
      </c>
      <c r="F135" s="14">
        <f>[1]d1!H133</f>
        <v>77</v>
      </c>
      <c r="G135" s="8" t="str">
        <f>[1]d1!O133</f>
        <v>Šiauliai</v>
      </c>
      <c r="H135" s="8" t="str">
        <f>[1]d1!R133</f>
        <v>Perkūnas</v>
      </c>
      <c r="I135" s="10" t="str">
        <f>IF(ISBLANK([1]d1!J133),"",VLOOKUP([1]d1!J133,grupees,2,FALSE))</f>
        <v>75-79</v>
      </c>
      <c r="J135" s="42" t="str">
        <f>[1]d1!S133</f>
        <v>R</v>
      </c>
      <c r="K135" s="25">
        <f>[1]d1!T133</f>
        <v>2.4004629629629629E-2</v>
      </c>
      <c r="L135" s="25" t="str">
        <f>[1]d1!U133</f>
        <v>11:31/km</v>
      </c>
      <c r="M135" s="14">
        <f>[1]d1!E133</f>
        <v>67</v>
      </c>
      <c r="N135" s="14">
        <f>[1]d1!F133</f>
        <v>6</v>
      </c>
      <c r="O135" s="14">
        <f t="shared" si="32"/>
        <v>1</v>
      </c>
      <c r="P135" s="48">
        <f t="shared" si="33"/>
        <v>0</v>
      </c>
      <c r="Q135" s="43" t="str">
        <f t="shared" si="34"/>
        <v>R</v>
      </c>
      <c r="R135" s="43" t="str">
        <f t="shared" si="35"/>
        <v>M75-79R</v>
      </c>
      <c r="S135" s="5" t="b">
        <f t="shared" si="36"/>
        <v>1</v>
      </c>
      <c r="T135" s="3" t="str">
        <f t="shared" si="37"/>
        <v>o</v>
      </c>
      <c r="U135" s="3">
        <f t="shared" si="38"/>
        <v>1</v>
      </c>
      <c r="V135" s="3" t="str">
        <f t="shared" si="39"/>
        <v>-</v>
      </c>
      <c r="W135" s="3" t="str">
        <f t="shared" si="40"/>
        <v>-</v>
      </c>
      <c r="X135" s="3" t="str">
        <f t="shared" si="41"/>
        <v>-</v>
      </c>
      <c r="Y135" s="3" t="str">
        <f t="shared" si="42"/>
        <v>-</v>
      </c>
      <c r="Z135" s="3" t="str">
        <f t="shared" si="43"/>
        <v>-</v>
      </c>
    </row>
    <row r="136" spans="1:26" x14ac:dyDescent="0.2">
      <c r="A136" s="7">
        <v>133</v>
      </c>
      <c r="B136" s="18">
        <f>[1]d1!$G134</f>
        <v>102</v>
      </c>
      <c r="C136" s="37" t="str">
        <f>[1]d1!$L134</f>
        <v>Rimantas</v>
      </c>
      <c r="D136" s="39" t="str">
        <f>[1]d1!$N134</f>
        <v>Kačiušis</v>
      </c>
      <c r="E136" s="9" t="str">
        <f>IF(ISBLANK([1]d1!I134),"",VLOOKUP([1]d1!I134,lytis,2,FALSE))</f>
        <v>V</v>
      </c>
      <c r="F136" s="14">
        <f>[1]d1!H134</f>
        <v>72</v>
      </c>
      <c r="G136" s="8" t="str">
        <f>[1]d1!O134</f>
        <v>Šiauliai</v>
      </c>
      <c r="H136" s="8" t="str">
        <f>[1]d1!R134</f>
        <v>Perkūnas</v>
      </c>
      <c r="I136" s="10" t="str">
        <f>IF(ISBLANK([1]d1!J134),"",VLOOKUP([1]d1!J134,grupees,2,FALSE))</f>
        <v>70-74</v>
      </c>
      <c r="J136" s="42" t="str">
        <f>[1]d1!S134</f>
        <v>B3</v>
      </c>
      <c r="K136" s="25">
        <f>[1]d1!T134</f>
        <v>2.4085648148148148E-2</v>
      </c>
      <c r="L136" s="25" t="str">
        <f>[1]d1!U134</f>
        <v>11:34/km</v>
      </c>
      <c r="M136" s="14">
        <f>[1]d1!E134</f>
        <v>66</v>
      </c>
      <c r="N136" s="14">
        <f>[1]d1!F134</f>
        <v>4</v>
      </c>
      <c r="O136" s="14">
        <f t="shared" si="32"/>
        <v>3</v>
      </c>
      <c r="P136" s="48">
        <f t="shared" si="33"/>
        <v>1</v>
      </c>
      <c r="Q136" s="43" t="str">
        <f t="shared" si="34"/>
        <v>B2/3</v>
      </c>
      <c r="R136" s="43" t="str">
        <f t="shared" si="35"/>
        <v>V70-74B2/3</v>
      </c>
      <c r="S136" s="5" t="b">
        <f t="shared" si="36"/>
        <v>1</v>
      </c>
      <c r="T136" s="3" t="str">
        <f t="shared" si="37"/>
        <v>+</v>
      </c>
      <c r="U136" s="3">
        <f t="shared" si="38"/>
        <v>3</v>
      </c>
      <c r="V136" s="3" t="str">
        <f t="shared" si="39"/>
        <v>-</v>
      </c>
      <c r="W136" s="3" t="str">
        <f t="shared" si="40"/>
        <v>-</v>
      </c>
      <c r="X136" s="3">
        <f t="shared" si="41"/>
        <v>1</v>
      </c>
      <c r="Y136" s="3" t="str">
        <f t="shared" si="42"/>
        <v>-</v>
      </c>
      <c r="Z136" s="3" t="str">
        <f t="shared" si="43"/>
        <v>-</v>
      </c>
    </row>
    <row r="137" spans="1:26" x14ac:dyDescent="0.2">
      <c r="A137" s="7">
        <v>134</v>
      </c>
      <c r="B137" s="18">
        <f>[1]d1!$G135</f>
        <v>177</v>
      </c>
      <c r="C137" s="37" t="str">
        <f>[1]d1!$L135</f>
        <v>Larisa</v>
      </c>
      <c r="D137" s="39" t="str">
        <f>[1]d1!$N135</f>
        <v>Kalinina</v>
      </c>
      <c r="E137" s="9" t="str">
        <f>IF(ISBLANK([1]d1!I135),"",VLOOKUP([1]d1!I135,lytis,2,FALSE))</f>
        <v>M</v>
      </c>
      <c r="F137" s="14">
        <f>[1]d1!H135</f>
        <v>66</v>
      </c>
      <c r="G137" s="8" t="str">
        <f>[1]d1!O135</f>
        <v>Vilnius</v>
      </c>
      <c r="H137" s="8" t="str">
        <f>[1]d1!R135</f>
        <v>Šaltinis</v>
      </c>
      <c r="I137" s="10" t="str">
        <f>IF(ISBLANK([1]d1!J135),"",VLOOKUP([1]d1!J135,grupees,2,FALSE))</f>
        <v>65-69</v>
      </c>
      <c r="J137" s="42" t="str">
        <f>[1]d1!S135</f>
        <v>B2</v>
      </c>
      <c r="K137" s="25">
        <f>[1]d1!T135</f>
        <v>2.4479166666666666E-2</v>
      </c>
      <c r="L137" s="25" t="str">
        <f>[1]d1!U135</f>
        <v>11:45/km</v>
      </c>
      <c r="M137" s="14">
        <f>[1]d1!E135</f>
        <v>68</v>
      </c>
      <c r="N137" s="14">
        <f>[1]d1!F135</f>
        <v>8</v>
      </c>
      <c r="O137" s="14">
        <f t="shared" si="32"/>
        <v>6</v>
      </c>
      <c r="P137" s="48">
        <f t="shared" si="33"/>
        <v>0</v>
      </c>
      <c r="Q137" s="43" t="str">
        <f t="shared" si="34"/>
        <v>B2/3</v>
      </c>
      <c r="R137" s="43" t="str">
        <f t="shared" si="35"/>
        <v>M65-69B2/3</v>
      </c>
      <c r="S137" s="5" t="b">
        <f t="shared" si="36"/>
        <v>1</v>
      </c>
      <c r="T137" s="3" t="str">
        <f t="shared" si="37"/>
        <v>+</v>
      </c>
      <c r="U137" s="3">
        <f t="shared" si="38"/>
        <v>6</v>
      </c>
      <c r="V137" s="3" t="str">
        <f t="shared" si="39"/>
        <v>*</v>
      </c>
      <c r="W137" s="3" t="str">
        <f t="shared" si="40"/>
        <v>-</v>
      </c>
      <c r="X137" s="3" t="str">
        <f t="shared" si="41"/>
        <v>-</v>
      </c>
      <c r="Y137" s="3" t="str">
        <f t="shared" si="42"/>
        <v>-</v>
      </c>
      <c r="Z137" s="3" t="str">
        <f t="shared" si="43"/>
        <v>-</v>
      </c>
    </row>
    <row r="138" spans="1:26" x14ac:dyDescent="0.2">
      <c r="A138" s="7">
        <v>135</v>
      </c>
      <c r="B138" s="18">
        <f>[1]d1!$G136</f>
        <v>138</v>
      </c>
      <c r="C138" s="37" t="str">
        <f>[1]d1!$L136</f>
        <v>Danguolė</v>
      </c>
      <c r="D138" s="39" t="str">
        <f>[1]d1!$N136</f>
        <v>Butkuvienė</v>
      </c>
      <c r="E138" s="9" t="str">
        <f>IF(ISBLANK([1]d1!I136),"",VLOOKUP([1]d1!I136,lytis,2,FALSE))</f>
        <v>M</v>
      </c>
      <c r="F138" s="14">
        <f>[1]d1!H136</f>
        <v>62</v>
      </c>
      <c r="G138" s="8" t="str">
        <f>[1]d1!O136</f>
        <v>Vilnius</v>
      </c>
      <c r="H138" s="8" t="str">
        <f>[1]d1!R136</f>
        <v>Šaltinis</v>
      </c>
      <c r="I138" s="10" t="str">
        <f>IF(ISBLANK([1]d1!J136),"",VLOOKUP([1]d1!J136,grupees,2,FALSE))</f>
        <v>60-64</v>
      </c>
      <c r="J138" s="42" t="str">
        <f>[1]d1!S136</f>
        <v>B1</v>
      </c>
      <c r="K138" s="25">
        <f>[1]d1!T136</f>
        <v>2.449074074074074E-2</v>
      </c>
      <c r="L138" s="25" t="str">
        <f>[1]d1!U136</f>
        <v>11:45/km</v>
      </c>
      <c r="M138" s="14">
        <f>[1]d1!E136</f>
        <v>69</v>
      </c>
      <c r="N138" s="14">
        <f>[1]d1!F136</f>
        <v>8</v>
      </c>
      <c r="O138" s="14">
        <f t="shared" si="32"/>
        <v>3</v>
      </c>
      <c r="P138" s="48">
        <f t="shared" si="33"/>
        <v>2</v>
      </c>
      <c r="Q138" s="43" t="str">
        <f t="shared" si="34"/>
        <v>B1</v>
      </c>
      <c r="R138" s="43" t="str">
        <f t="shared" si="35"/>
        <v>M60-64B1</v>
      </c>
      <c r="S138" s="5" t="b">
        <f t="shared" si="36"/>
        <v>1</v>
      </c>
      <c r="T138" s="3" t="str">
        <f t="shared" si="37"/>
        <v>+</v>
      </c>
      <c r="U138" s="3">
        <f t="shared" si="38"/>
        <v>4</v>
      </c>
      <c r="V138" s="3" t="str">
        <f t="shared" si="39"/>
        <v>-</v>
      </c>
      <c r="W138" s="3">
        <f t="shared" si="40"/>
        <v>2</v>
      </c>
      <c r="X138" s="3" t="str">
        <f t="shared" si="41"/>
        <v>-</v>
      </c>
      <c r="Y138" s="3" t="str">
        <f t="shared" si="42"/>
        <v>-</v>
      </c>
      <c r="Z138" s="3" t="str">
        <f t="shared" si="43"/>
        <v>-</v>
      </c>
    </row>
    <row r="139" spans="1:26" x14ac:dyDescent="0.2">
      <c r="A139" s="7">
        <v>136</v>
      </c>
      <c r="B139" s="18">
        <f>[1]d1!$G137</f>
        <v>248</v>
      </c>
      <c r="C139" s="37" t="str">
        <f>[1]d1!$L137</f>
        <v>Daiva</v>
      </c>
      <c r="D139" s="39" t="str">
        <f>[1]d1!$N137</f>
        <v>Mickevičiūtė</v>
      </c>
      <c r="E139" s="9" t="str">
        <f>IF(ISBLANK([1]d1!I137),"",VLOOKUP([1]d1!I137,lytis,2,FALSE))</f>
        <v>M</v>
      </c>
      <c r="F139" s="14">
        <f>[1]d1!H137</f>
        <v>60</v>
      </c>
      <c r="G139" s="8" t="str">
        <f>[1]d1!O137</f>
        <v>Panevėžys</v>
      </c>
      <c r="H139" s="8" t="str">
        <f>[1]d1!R137</f>
        <v>Šviesa</v>
      </c>
      <c r="I139" s="10" t="str">
        <f>IF(ISBLANK([1]d1!J137),"",VLOOKUP([1]d1!J137,grupees,2,FALSE))</f>
        <v>60-64</v>
      </c>
      <c r="J139" s="42" t="str">
        <f>[1]d1!S137</f>
        <v>B2</v>
      </c>
      <c r="K139" s="25">
        <f>[1]d1!T137</f>
        <v>2.462962962962963E-2</v>
      </c>
      <c r="L139" s="25" t="str">
        <f>[1]d1!U137</f>
        <v>11:50/km</v>
      </c>
      <c r="M139" s="14">
        <f>[1]d1!E137</f>
        <v>70</v>
      </c>
      <c r="N139" s="14">
        <f>[1]d1!F137</f>
        <v>9</v>
      </c>
      <c r="O139" s="14">
        <f t="shared" si="32"/>
        <v>5</v>
      </c>
      <c r="P139" s="48">
        <f t="shared" si="33"/>
        <v>1</v>
      </c>
      <c r="Q139" s="43" t="str">
        <f t="shared" si="34"/>
        <v>B2/3</v>
      </c>
      <c r="R139" s="43" t="str">
        <f t="shared" si="35"/>
        <v>M60-64B2/3</v>
      </c>
      <c r="S139" s="5" t="b">
        <f t="shared" si="36"/>
        <v>1</v>
      </c>
      <c r="T139" s="3" t="str">
        <f t="shared" si="37"/>
        <v>+</v>
      </c>
      <c r="U139" s="3">
        <f t="shared" si="38"/>
        <v>6</v>
      </c>
      <c r="V139" s="3">
        <f t="shared" si="39"/>
        <v>1</v>
      </c>
      <c r="W139" s="3" t="str">
        <f t="shared" si="40"/>
        <v>-</v>
      </c>
      <c r="X139" s="3" t="str">
        <f t="shared" si="41"/>
        <v>-</v>
      </c>
      <c r="Y139" s="3" t="str">
        <f t="shared" si="42"/>
        <v>-</v>
      </c>
      <c r="Z139" s="3" t="str">
        <f t="shared" si="43"/>
        <v>-</v>
      </c>
    </row>
    <row r="140" spans="1:26" x14ac:dyDescent="0.2">
      <c r="A140" s="7">
        <v>137</v>
      </c>
      <c r="B140" s="18">
        <f>[1]d1!$G138</f>
        <v>201</v>
      </c>
      <c r="C140" s="37" t="str">
        <f>[1]d1!$L138</f>
        <v>Elvyra</v>
      </c>
      <c r="D140" s="39" t="str">
        <f>[1]d1!$N138</f>
        <v>Norkienė</v>
      </c>
      <c r="E140" s="9" t="str">
        <f>IF(ISBLANK([1]d1!I138),"",VLOOKUP([1]d1!I138,lytis,2,FALSE))</f>
        <v>M</v>
      </c>
      <c r="F140" s="14">
        <f>[1]d1!H138</f>
        <v>60</v>
      </c>
      <c r="G140" s="8" t="str">
        <f>[1]d1!O138</f>
        <v>Kaunas</v>
      </c>
      <c r="H140" s="8" t="str">
        <f>[1]d1!R138</f>
        <v>Sveikata</v>
      </c>
      <c r="I140" s="10" t="str">
        <f>IF(ISBLANK([1]d1!J138),"",VLOOKUP([1]d1!J138,grupees,2,FALSE))</f>
        <v>60-64</v>
      </c>
      <c r="J140" s="42" t="str">
        <f>[1]d1!S138</f>
        <v>B2</v>
      </c>
      <c r="K140" s="25">
        <f>[1]d1!T138</f>
        <v>2.4641203703703703E-2</v>
      </c>
      <c r="L140" s="25" t="str">
        <f>[1]d1!U138</f>
        <v>11:50/km</v>
      </c>
      <c r="M140" s="14">
        <f>[1]d1!E138</f>
        <v>71</v>
      </c>
      <c r="N140" s="14">
        <f>[1]d1!F138</f>
        <v>10</v>
      </c>
      <c r="O140" s="14">
        <f t="shared" si="32"/>
        <v>6</v>
      </c>
      <c r="P140" s="48">
        <f t="shared" si="33"/>
        <v>0</v>
      </c>
      <c r="Q140" s="43" t="str">
        <f t="shared" si="34"/>
        <v>B2/3</v>
      </c>
      <c r="R140" s="43" t="str">
        <f t="shared" si="35"/>
        <v>M60-64B2/3</v>
      </c>
      <c r="S140" s="5" t="b">
        <f t="shared" si="36"/>
        <v>1</v>
      </c>
      <c r="T140" s="3" t="str">
        <f t="shared" si="37"/>
        <v>+</v>
      </c>
      <c r="U140" s="3">
        <f t="shared" si="38"/>
        <v>6</v>
      </c>
      <c r="V140" s="3" t="str">
        <f t="shared" si="39"/>
        <v>*</v>
      </c>
      <c r="W140" s="3" t="str">
        <f t="shared" si="40"/>
        <v>-</v>
      </c>
      <c r="X140" s="3" t="str">
        <f t="shared" si="41"/>
        <v>-</v>
      </c>
      <c r="Y140" s="3" t="str">
        <f t="shared" si="42"/>
        <v>-</v>
      </c>
      <c r="Z140" s="3" t="str">
        <f t="shared" si="43"/>
        <v>-</v>
      </c>
    </row>
    <row r="141" spans="1:26" x14ac:dyDescent="0.2">
      <c r="A141" s="7">
        <v>138</v>
      </c>
      <c r="B141" s="18">
        <f>[1]d1!$G139</f>
        <v>212</v>
      </c>
      <c r="C141" s="37" t="str">
        <f>[1]d1!$L139</f>
        <v>Virginija</v>
      </c>
      <c r="D141" s="39" t="str">
        <f>[1]d1!$N139</f>
        <v>Stakelienė</v>
      </c>
      <c r="E141" s="9" t="str">
        <f>IF(ISBLANK([1]d1!I139),"",VLOOKUP([1]d1!I139,lytis,2,FALSE))</f>
        <v>M</v>
      </c>
      <c r="F141" s="14">
        <f>[1]d1!H139</f>
        <v>62</v>
      </c>
      <c r="G141" s="8" t="str">
        <f>[1]d1!O139</f>
        <v>Kaunas</v>
      </c>
      <c r="H141" s="8" t="str">
        <f>[1]d1!R139</f>
        <v>Sveikata</v>
      </c>
      <c r="I141" s="10" t="str">
        <f>IF(ISBLANK([1]d1!J139),"",VLOOKUP([1]d1!J139,grupees,2,FALSE))</f>
        <v>60-64</v>
      </c>
      <c r="J141" s="42" t="str">
        <f>[1]d1!S139</f>
        <v>B1</v>
      </c>
      <c r="K141" s="25">
        <f>[1]d1!T139</f>
        <v>2.4641203703703703E-2</v>
      </c>
      <c r="L141" s="25" t="str">
        <f>[1]d1!U139</f>
        <v>11:50/km</v>
      </c>
      <c r="M141" s="14">
        <f>[1]d1!E139</f>
        <v>71</v>
      </c>
      <c r="N141" s="14">
        <f>[1]d1!F139</f>
        <v>10</v>
      </c>
      <c r="O141" s="14">
        <f t="shared" si="32"/>
        <v>4</v>
      </c>
      <c r="P141" s="48">
        <f t="shared" si="33"/>
        <v>1</v>
      </c>
      <c r="Q141" s="43" t="str">
        <f t="shared" si="34"/>
        <v>B1</v>
      </c>
      <c r="R141" s="43" t="str">
        <f t="shared" si="35"/>
        <v>M60-64B1</v>
      </c>
      <c r="S141" s="5" t="b">
        <f t="shared" si="36"/>
        <v>1</v>
      </c>
      <c r="T141" s="3" t="str">
        <f t="shared" si="37"/>
        <v>+</v>
      </c>
      <c r="U141" s="3">
        <f t="shared" si="38"/>
        <v>4</v>
      </c>
      <c r="V141" s="3" t="str">
        <f t="shared" si="39"/>
        <v>-</v>
      </c>
      <c r="W141" s="3">
        <f t="shared" si="40"/>
        <v>1</v>
      </c>
      <c r="X141" s="3" t="str">
        <f t="shared" si="41"/>
        <v>-</v>
      </c>
      <c r="Y141" s="3" t="str">
        <f t="shared" si="42"/>
        <v>-</v>
      </c>
      <c r="Z141" s="3" t="str">
        <f t="shared" si="43"/>
        <v>-</v>
      </c>
    </row>
    <row r="142" spans="1:26" x14ac:dyDescent="0.2">
      <c r="A142" s="7">
        <v>139</v>
      </c>
      <c r="B142" s="18">
        <f>[1]d1!$G140</f>
        <v>175</v>
      </c>
      <c r="C142" s="37" t="str">
        <f>[1]d1!$L140</f>
        <v>Audra</v>
      </c>
      <c r="D142" s="39" t="str">
        <f>[1]d1!$N140</f>
        <v>Gendvilienė</v>
      </c>
      <c r="E142" s="9" t="str">
        <f>IF(ISBLANK([1]d1!I140),"",VLOOKUP([1]d1!I140,lytis,2,FALSE))</f>
        <v>M</v>
      </c>
      <c r="F142" s="14">
        <f>[1]d1!H140</f>
        <v>64</v>
      </c>
      <c r="G142" s="8" t="str">
        <f>[1]d1!O140</f>
        <v>Vilnius</v>
      </c>
      <c r="H142" s="8" t="str">
        <f>[1]d1!R140</f>
        <v>Šaltinis</v>
      </c>
      <c r="I142" s="10" t="str">
        <f>IF(ISBLANK([1]d1!J140),"",VLOOKUP([1]d1!J140,grupees,2,FALSE))</f>
        <v>60-64</v>
      </c>
      <c r="J142" s="42" t="str">
        <f>[1]d1!S140</f>
        <v>R</v>
      </c>
      <c r="K142" s="25">
        <f>[1]d1!T140</f>
        <v>2.4895833333333336E-2</v>
      </c>
      <c r="L142" s="25" t="str">
        <f>[1]d1!U140</f>
        <v>11:57/km</v>
      </c>
      <c r="M142" s="14">
        <f>[1]d1!E140</f>
        <v>73</v>
      </c>
      <c r="N142" s="14">
        <f>[1]d1!F140</f>
        <v>12</v>
      </c>
      <c r="O142" s="14">
        <f t="shared" si="32"/>
        <v>2</v>
      </c>
      <c r="P142" s="48">
        <f t="shared" si="33"/>
        <v>0</v>
      </c>
      <c r="Q142" s="43" t="str">
        <f t="shared" si="34"/>
        <v>R</v>
      </c>
      <c r="R142" s="43" t="str">
        <f t="shared" si="35"/>
        <v>M60-64R</v>
      </c>
      <c r="S142" s="5" t="b">
        <f t="shared" si="36"/>
        <v>1</v>
      </c>
      <c r="T142" s="3" t="str">
        <f t="shared" si="37"/>
        <v>o</v>
      </c>
      <c r="U142" s="3">
        <f t="shared" si="38"/>
        <v>2</v>
      </c>
      <c r="V142" s="3" t="str">
        <f t="shared" si="39"/>
        <v>-</v>
      </c>
      <c r="W142" s="3" t="str">
        <f t="shared" si="40"/>
        <v>-</v>
      </c>
      <c r="X142" s="3" t="str">
        <f t="shared" si="41"/>
        <v>-</v>
      </c>
      <c r="Y142" s="3" t="str">
        <f t="shared" si="42"/>
        <v>-</v>
      </c>
      <c r="Z142" s="3" t="str">
        <f t="shared" si="43"/>
        <v>-</v>
      </c>
    </row>
    <row r="143" spans="1:26" x14ac:dyDescent="0.2">
      <c r="A143" s="7">
        <v>140</v>
      </c>
      <c r="B143" s="18">
        <f>[1]d1!$G141</f>
        <v>174</v>
      </c>
      <c r="C143" s="37" t="str">
        <f>[1]d1!$L141</f>
        <v>Vytautas</v>
      </c>
      <c r="D143" s="39" t="str">
        <f>[1]d1!$N141</f>
        <v>Gendvilas</v>
      </c>
      <c r="E143" s="9" t="str">
        <f>IF(ISBLANK([1]d1!I141),"",VLOOKUP([1]d1!I141,lytis,2,FALSE))</f>
        <v>V</v>
      </c>
      <c r="F143" s="14">
        <f>[1]d1!H141</f>
        <v>61</v>
      </c>
      <c r="G143" s="8" t="str">
        <f>[1]d1!O141</f>
        <v>Vilnius</v>
      </c>
      <c r="H143" s="8" t="str">
        <f>[1]d1!R141</f>
        <v>Šaltinis</v>
      </c>
      <c r="I143" s="10" t="str">
        <f>IF(ISBLANK([1]d1!J141),"",VLOOKUP([1]d1!J141,grupees,2,FALSE))</f>
        <v>60-64</v>
      </c>
      <c r="J143" s="42" t="str">
        <f>[1]d1!S141</f>
        <v>B3</v>
      </c>
      <c r="K143" s="25">
        <f>[1]d1!T141</f>
        <v>2.4907407407407406E-2</v>
      </c>
      <c r="L143" s="25" t="str">
        <f>[1]d1!U141</f>
        <v>11:57/km</v>
      </c>
      <c r="M143" s="14">
        <f>[1]d1!E141</f>
        <v>67</v>
      </c>
      <c r="N143" s="14">
        <f>[1]d1!F141</f>
        <v>14</v>
      </c>
      <c r="O143" s="14">
        <f t="shared" si="32"/>
        <v>9</v>
      </c>
      <c r="P143" s="48">
        <f t="shared" si="33"/>
        <v>0</v>
      </c>
      <c r="Q143" s="43" t="str">
        <f t="shared" si="34"/>
        <v>B2/3</v>
      </c>
      <c r="R143" s="43" t="str">
        <f t="shared" si="35"/>
        <v>V60-64B2/3</v>
      </c>
      <c r="S143" s="5" t="b">
        <f t="shared" si="36"/>
        <v>1</v>
      </c>
      <c r="T143" s="3" t="str">
        <f t="shared" si="37"/>
        <v>+</v>
      </c>
      <c r="U143" s="3">
        <f t="shared" si="38"/>
        <v>9</v>
      </c>
      <c r="V143" s="3" t="str">
        <f t="shared" si="39"/>
        <v>*</v>
      </c>
      <c r="W143" s="3" t="str">
        <f t="shared" si="40"/>
        <v>-</v>
      </c>
      <c r="X143" s="3" t="str">
        <f t="shared" si="41"/>
        <v>-</v>
      </c>
      <c r="Y143" s="3" t="str">
        <f t="shared" si="42"/>
        <v>-</v>
      </c>
      <c r="Z143" s="3" t="str">
        <f t="shared" si="43"/>
        <v>-</v>
      </c>
    </row>
    <row r="144" spans="1:26" x14ac:dyDescent="0.2">
      <c r="A144" s="7">
        <v>141</v>
      </c>
      <c r="B144" s="18">
        <f>[1]d1!$G142</f>
        <v>31</v>
      </c>
      <c r="C144" s="37" t="str">
        <f>[1]d1!$L142</f>
        <v>Sigitas</v>
      </c>
      <c r="D144" s="39" t="str">
        <f>[1]d1!$N142</f>
        <v>Berginas</v>
      </c>
      <c r="E144" s="9" t="str">
        <f>IF(ISBLANK([1]d1!I142),"",VLOOKUP([1]d1!I142,lytis,2,FALSE))</f>
        <v>V</v>
      </c>
      <c r="F144" s="14">
        <f>[1]d1!H142</f>
        <v>56</v>
      </c>
      <c r="G144" s="8" t="str">
        <f>[1]d1!O142</f>
        <v>Kaunas</v>
      </c>
      <c r="H144" s="8" t="str">
        <f>[1]d1!R142</f>
        <v>Parolimpietis</v>
      </c>
      <c r="I144" s="10" t="str">
        <f>IF(ISBLANK([1]d1!J142),"",VLOOKUP([1]d1!J142,grupees,2,FALSE))</f>
        <v>55-59</v>
      </c>
      <c r="J144" s="42" t="str">
        <f>[1]d1!S142</f>
        <v>B2</v>
      </c>
      <c r="K144" s="25">
        <f>[1]d1!T142</f>
        <v>2.4907407407407406E-2</v>
      </c>
      <c r="L144" s="25" t="str">
        <f>[1]d1!U142</f>
        <v>11:57/km</v>
      </c>
      <c r="M144" s="14">
        <f>[1]d1!E142</f>
        <v>67</v>
      </c>
      <c r="N144" s="14">
        <f>[1]d1!F142</f>
        <v>9</v>
      </c>
      <c r="O144" s="14">
        <f t="shared" si="32"/>
        <v>8</v>
      </c>
      <c r="P144" s="48">
        <f t="shared" si="33"/>
        <v>0</v>
      </c>
      <c r="Q144" s="43" t="str">
        <f t="shared" si="34"/>
        <v>B2/3</v>
      </c>
      <c r="R144" s="43" t="str">
        <f t="shared" si="35"/>
        <v>V55-59B2/3</v>
      </c>
      <c r="S144" s="5" t="b">
        <f t="shared" si="36"/>
        <v>1</v>
      </c>
      <c r="T144" s="3" t="str">
        <f t="shared" si="37"/>
        <v>+</v>
      </c>
      <c r="U144" s="3">
        <f t="shared" si="38"/>
        <v>8</v>
      </c>
      <c r="V144" s="3" t="str">
        <f t="shared" si="39"/>
        <v>*</v>
      </c>
      <c r="W144" s="3" t="str">
        <f t="shared" si="40"/>
        <v>-</v>
      </c>
      <c r="X144" s="3" t="str">
        <f t="shared" si="41"/>
        <v>-</v>
      </c>
      <c r="Y144" s="3" t="str">
        <f t="shared" si="42"/>
        <v>-</v>
      </c>
      <c r="Z144" s="3" t="str">
        <f t="shared" si="43"/>
        <v>-</v>
      </c>
    </row>
    <row r="145" spans="1:26" x14ac:dyDescent="0.2">
      <c r="A145" s="7">
        <v>142</v>
      </c>
      <c r="B145" s="18">
        <f>[1]d1!$G143</f>
        <v>185</v>
      </c>
      <c r="C145" s="37" t="str">
        <f>[1]d1!$L143</f>
        <v>Rūta</v>
      </c>
      <c r="D145" s="39" t="str">
        <f>[1]d1!$N143</f>
        <v>Stoškienė</v>
      </c>
      <c r="E145" s="9" t="str">
        <f>IF(ISBLANK([1]d1!I143),"",VLOOKUP([1]d1!I143,lytis,2,FALSE))</f>
        <v>M</v>
      </c>
      <c r="F145" s="14">
        <f>[1]d1!H143</f>
        <v>57</v>
      </c>
      <c r="G145" s="8" t="str">
        <f>[1]d1!O143</f>
        <v>Vilnius</v>
      </c>
      <c r="H145" s="8" t="str">
        <f>[1]d1!R143</f>
        <v>Šaltinis</v>
      </c>
      <c r="I145" s="10" t="str">
        <f>IF(ISBLANK([1]d1!J143),"",VLOOKUP([1]d1!J143,grupees,2,FALSE))</f>
        <v>55-59</v>
      </c>
      <c r="J145" s="42" t="str">
        <f>[1]d1!S143</f>
        <v>B3</v>
      </c>
      <c r="K145" s="25">
        <f>[1]d1!T143</f>
        <v>2.4965277777777781E-2</v>
      </c>
      <c r="L145" s="25" t="str">
        <f>[1]d1!U143</f>
        <v>11:59/km</v>
      </c>
      <c r="M145" s="14">
        <f>[1]d1!E143</f>
        <v>74</v>
      </c>
      <c r="N145" s="14">
        <f>[1]d1!F143</f>
        <v>10</v>
      </c>
      <c r="O145" s="14">
        <f t="shared" si="32"/>
        <v>7</v>
      </c>
      <c r="P145" s="48">
        <f t="shared" si="33"/>
        <v>0</v>
      </c>
      <c r="Q145" s="43" t="str">
        <f t="shared" si="34"/>
        <v>B2/3</v>
      </c>
      <c r="R145" s="43" t="str">
        <f t="shared" si="35"/>
        <v>M55-59B2/3</v>
      </c>
      <c r="S145" s="5" t="b">
        <f t="shared" si="36"/>
        <v>1</v>
      </c>
      <c r="T145" s="3" t="str">
        <f t="shared" si="37"/>
        <v>+</v>
      </c>
      <c r="U145" s="3">
        <f t="shared" si="38"/>
        <v>7</v>
      </c>
      <c r="V145" s="3" t="str">
        <f t="shared" si="39"/>
        <v>*</v>
      </c>
      <c r="W145" s="3" t="str">
        <f t="shared" si="40"/>
        <v>-</v>
      </c>
      <c r="X145" s="3" t="str">
        <f t="shared" si="41"/>
        <v>-</v>
      </c>
      <c r="Y145" s="3" t="str">
        <f t="shared" si="42"/>
        <v>-</v>
      </c>
      <c r="Z145" s="3" t="str">
        <f t="shared" si="43"/>
        <v>-</v>
      </c>
    </row>
    <row r="146" spans="1:26" x14ac:dyDescent="0.2">
      <c r="A146" s="7">
        <v>143</v>
      </c>
      <c r="B146" s="18">
        <f>[1]d1!$G144</f>
        <v>145</v>
      </c>
      <c r="C146" s="37" t="str">
        <f>[1]d1!$L144</f>
        <v>Rasa</v>
      </c>
      <c r="D146" s="39" t="str">
        <f>[1]d1!$N144</f>
        <v>Rimaitė - Montvydienė</v>
      </c>
      <c r="E146" s="9" t="str">
        <f>IF(ISBLANK([1]d1!I144),"",VLOOKUP([1]d1!I144,lytis,2,FALSE))</f>
        <v>M</v>
      </c>
      <c r="F146" s="14">
        <f>[1]d1!H144</f>
        <v>53</v>
      </c>
      <c r="G146" s="8" t="str">
        <f>[1]d1!O144</f>
        <v>Vilnius</v>
      </c>
      <c r="H146" s="8" t="str">
        <f>[1]d1!R144</f>
        <v>Šaltinis</v>
      </c>
      <c r="I146" s="10" t="str">
        <f>IF(ISBLANK([1]d1!J144),"",VLOOKUP([1]d1!J144,grupees,2,FALSE))</f>
        <v>50-54</v>
      </c>
      <c r="J146" s="42" t="str">
        <f>[1]d1!S144</f>
        <v>B1</v>
      </c>
      <c r="K146" s="25">
        <f>[1]d1!T144</f>
        <v>2.4965277777777781E-2</v>
      </c>
      <c r="L146" s="25" t="str">
        <f>[1]d1!U144</f>
        <v>11:59/km</v>
      </c>
      <c r="M146" s="14">
        <f>[1]d1!E144</f>
        <v>74</v>
      </c>
      <c r="N146" s="14">
        <f>[1]d1!F144</f>
        <v>12</v>
      </c>
      <c r="O146" s="14">
        <f t="shared" si="32"/>
        <v>4</v>
      </c>
      <c r="P146" s="48">
        <f t="shared" si="33"/>
        <v>2</v>
      </c>
      <c r="Q146" s="43" t="str">
        <f t="shared" si="34"/>
        <v>B1</v>
      </c>
      <c r="R146" s="43" t="str">
        <f t="shared" si="35"/>
        <v>M50-54B1</v>
      </c>
      <c r="S146" s="5" t="b">
        <f t="shared" si="36"/>
        <v>1</v>
      </c>
      <c r="T146" s="3" t="str">
        <f t="shared" si="37"/>
        <v>+</v>
      </c>
      <c r="U146" s="3">
        <f t="shared" si="38"/>
        <v>5</v>
      </c>
      <c r="V146" s="3">
        <f t="shared" si="39"/>
        <v>2</v>
      </c>
      <c r="W146" s="3" t="str">
        <f t="shared" si="40"/>
        <v>-</v>
      </c>
      <c r="X146" s="3" t="str">
        <f t="shared" si="41"/>
        <v>-</v>
      </c>
      <c r="Y146" s="3" t="str">
        <f t="shared" si="42"/>
        <v>-</v>
      </c>
      <c r="Z146" s="3" t="str">
        <f t="shared" si="43"/>
        <v>-</v>
      </c>
    </row>
    <row r="147" spans="1:26" x14ac:dyDescent="0.2">
      <c r="A147" s="7">
        <v>144</v>
      </c>
      <c r="B147" s="18">
        <f>[1]d1!$G145</f>
        <v>144</v>
      </c>
      <c r="C147" s="37" t="str">
        <f>[1]d1!$L145</f>
        <v>Algirdas</v>
      </c>
      <c r="D147" s="39" t="str">
        <f>[1]d1!$N145</f>
        <v>Montvydas</v>
      </c>
      <c r="E147" s="9" t="str">
        <f>IF(ISBLANK([1]d1!I145),"",VLOOKUP([1]d1!I145,lytis,2,FALSE))</f>
        <v>V</v>
      </c>
      <c r="F147" s="14">
        <f>[1]d1!H145</f>
        <v>63</v>
      </c>
      <c r="G147" s="8" t="str">
        <f>[1]d1!O145</f>
        <v>Vilnius</v>
      </c>
      <c r="H147" s="8" t="str">
        <f>[1]d1!R145</f>
        <v>Šaltinis</v>
      </c>
      <c r="I147" s="10" t="str">
        <f>IF(ISBLANK([1]d1!J145),"",VLOOKUP([1]d1!J145,grupees,2,FALSE))</f>
        <v>60-64</v>
      </c>
      <c r="J147" s="42" t="str">
        <f>[1]d1!S145</f>
        <v>B1</v>
      </c>
      <c r="K147" s="25">
        <f>[1]d1!T145</f>
        <v>2.4965277777777781E-2</v>
      </c>
      <c r="L147" s="25" t="str">
        <f>[1]d1!U145</f>
        <v>11:59/km</v>
      </c>
      <c r="M147" s="14">
        <f>[1]d1!E145</f>
        <v>69</v>
      </c>
      <c r="N147" s="14">
        <f>[1]d1!F145</f>
        <v>15</v>
      </c>
      <c r="O147" s="14">
        <f t="shared" si="32"/>
        <v>5</v>
      </c>
      <c r="P147" s="48">
        <f t="shared" si="33"/>
        <v>1</v>
      </c>
      <c r="Q147" s="43" t="str">
        <f t="shared" si="34"/>
        <v>B1</v>
      </c>
      <c r="R147" s="43" t="str">
        <f t="shared" si="35"/>
        <v>V60-64B1</v>
      </c>
      <c r="S147" s="5" t="b">
        <f t="shared" si="36"/>
        <v>1</v>
      </c>
      <c r="T147" s="3" t="str">
        <f t="shared" si="37"/>
        <v>+</v>
      </c>
      <c r="U147" s="3">
        <f t="shared" si="38"/>
        <v>5</v>
      </c>
      <c r="V147" s="3">
        <f t="shared" si="39"/>
        <v>1</v>
      </c>
      <c r="W147" s="3" t="str">
        <f t="shared" si="40"/>
        <v>-</v>
      </c>
      <c r="X147" s="3" t="str">
        <f t="shared" si="41"/>
        <v>-</v>
      </c>
      <c r="Y147" s="3" t="str">
        <f t="shared" si="42"/>
        <v>-</v>
      </c>
      <c r="Z147" s="3" t="str">
        <f t="shared" si="43"/>
        <v>-</v>
      </c>
    </row>
    <row r="148" spans="1:26" x14ac:dyDescent="0.2">
      <c r="A148" s="7">
        <v>145</v>
      </c>
      <c r="B148" s="18">
        <f>[1]d1!$G146</f>
        <v>51</v>
      </c>
      <c r="C148" s="37" t="str">
        <f>[1]d1!$L146</f>
        <v>Raimundas</v>
      </c>
      <c r="D148" s="39" t="str">
        <f>[1]d1!$N146</f>
        <v>Pilipavičius</v>
      </c>
      <c r="E148" s="9" t="str">
        <f>IF(ISBLANK([1]d1!I146),"",VLOOKUP([1]d1!I146,lytis,2,FALSE))</f>
        <v>V</v>
      </c>
      <c r="F148" s="14">
        <f>[1]d1!H146</f>
        <v>59</v>
      </c>
      <c r="G148" s="8" t="str">
        <f>[1]d1!O146</f>
        <v>Kaunas</v>
      </c>
      <c r="H148" s="8" t="str">
        <f>[1]d1!R146</f>
        <v>Parolimpietis</v>
      </c>
      <c r="I148" s="10" t="str">
        <f>IF(ISBLANK([1]d1!J146),"",VLOOKUP([1]d1!J146,grupees,2,FALSE))</f>
        <v>55-59</v>
      </c>
      <c r="J148" s="42" t="str">
        <f>[1]d1!S146</f>
        <v>B1</v>
      </c>
      <c r="K148" s="25">
        <f>[1]d1!T146</f>
        <v>2.4988425925925928E-2</v>
      </c>
      <c r="L148" s="25" t="str">
        <f>[1]d1!U146</f>
        <v>12:00/km</v>
      </c>
      <c r="M148" s="14">
        <f>[1]d1!E146</f>
        <v>70</v>
      </c>
      <c r="N148" s="14">
        <f>[1]d1!F146</f>
        <v>10</v>
      </c>
      <c r="O148" s="14">
        <f t="shared" si="32"/>
        <v>2</v>
      </c>
      <c r="P148" s="48">
        <f t="shared" si="33"/>
        <v>1</v>
      </c>
      <c r="Q148" s="43" t="str">
        <f t="shared" si="34"/>
        <v>B1</v>
      </c>
      <c r="R148" s="43" t="str">
        <f t="shared" si="35"/>
        <v>V55-59B1</v>
      </c>
      <c r="S148" s="5" t="b">
        <f t="shared" si="36"/>
        <v>1</v>
      </c>
      <c r="T148" s="3" t="str">
        <f t="shared" si="37"/>
        <v>+</v>
      </c>
      <c r="U148" s="3">
        <f t="shared" si="38"/>
        <v>2</v>
      </c>
      <c r="V148" s="3" t="str">
        <f t="shared" si="39"/>
        <v>-</v>
      </c>
      <c r="W148" s="3" t="str">
        <f t="shared" si="40"/>
        <v>-</v>
      </c>
      <c r="X148" s="3" t="str">
        <f t="shared" si="41"/>
        <v>-</v>
      </c>
      <c r="Y148" s="3">
        <f t="shared" si="42"/>
        <v>1</v>
      </c>
      <c r="Z148" s="3" t="str">
        <f t="shared" si="43"/>
        <v>-</v>
      </c>
    </row>
    <row r="149" spans="1:26" x14ac:dyDescent="0.2">
      <c r="A149" s="7">
        <v>146</v>
      </c>
      <c r="B149" s="18">
        <f>[1]d1!$G147</f>
        <v>35</v>
      </c>
      <c r="C149" s="37" t="str">
        <f>[1]d1!$L147</f>
        <v>Vida</v>
      </c>
      <c r="D149" s="39" t="str">
        <f>[1]d1!$N147</f>
        <v>Divydienienė</v>
      </c>
      <c r="E149" s="9" t="str">
        <f>IF(ISBLANK([1]d1!I147),"",VLOOKUP([1]d1!I147,lytis,2,FALSE))</f>
        <v>M</v>
      </c>
      <c r="F149" s="14">
        <f>[1]d1!H147</f>
        <v>74</v>
      </c>
      <c r="G149" s="8" t="str">
        <f>[1]d1!O147</f>
        <v>Kaunas</v>
      </c>
      <c r="H149" s="8" t="str">
        <f>[1]d1!R147</f>
        <v>Parolimpietis</v>
      </c>
      <c r="I149" s="10" t="str">
        <f>IF(ISBLANK([1]d1!J147),"",VLOOKUP([1]d1!J147,grupees,2,FALSE))</f>
        <v>70-74</v>
      </c>
      <c r="J149" s="42" t="str">
        <f>[1]d1!S147</f>
        <v>B1</v>
      </c>
      <c r="K149" s="25">
        <f>[1]d1!T147</f>
        <v>2.4988425925925928E-2</v>
      </c>
      <c r="L149" s="25" t="str">
        <f>[1]d1!U147</f>
        <v>12:00/km</v>
      </c>
      <c r="M149" s="14">
        <f>[1]d1!E147</f>
        <v>76</v>
      </c>
      <c r="N149" s="14">
        <f>[1]d1!F147</f>
        <v>7</v>
      </c>
      <c r="O149" s="14">
        <f t="shared" si="32"/>
        <v>1</v>
      </c>
      <c r="P149" s="48">
        <f t="shared" si="33"/>
        <v>2</v>
      </c>
      <c r="Q149" s="43" t="str">
        <f t="shared" si="34"/>
        <v>B1</v>
      </c>
      <c r="R149" s="43" t="str">
        <f t="shared" si="35"/>
        <v>M70-74B1</v>
      </c>
      <c r="S149" s="5" t="b">
        <f t="shared" si="36"/>
        <v>1</v>
      </c>
      <c r="T149" s="3" t="str">
        <f t="shared" si="37"/>
        <v>+</v>
      </c>
      <c r="U149" s="3">
        <f t="shared" si="38"/>
        <v>1</v>
      </c>
      <c r="V149" s="3" t="str">
        <f t="shared" si="39"/>
        <v>-</v>
      </c>
      <c r="W149" s="3" t="str">
        <f t="shared" si="40"/>
        <v>-</v>
      </c>
      <c r="X149" s="3" t="str">
        <f t="shared" si="41"/>
        <v>-</v>
      </c>
      <c r="Y149" s="3" t="str">
        <f t="shared" si="42"/>
        <v>-</v>
      </c>
      <c r="Z149" s="3">
        <f t="shared" si="43"/>
        <v>2</v>
      </c>
    </row>
    <row r="150" spans="1:26" x14ac:dyDescent="0.2">
      <c r="A150" s="7">
        <v>147</v>
      </c>
      <c r="B150" s="18">
        <f>[1]d1!$G148</f>
        <v>170</v>
      </c>
      <c r="C150" s="37" t="str">
        <f>[1]d1!$L148</f>
        <v>Algimantas</v>
      </c>
      <c r="D150" s="39" t="str">
        <f>[1]d1!$N148</f>
        <v>Bubnelis</v>
      </c>
      <c r="E150" s="9" t="str">
        <f>IF(ISBLANK([1]d1!I148),"",VLOOKUP([1]d1!I148,lytis,2,FALSE))</f>
        <v>V</v>
      </c>
      <c r="F150" s="14">
        <f>[1]d1!H148</f>
        <v>83</v>
      </c>
      <c r="G150" s="8" t="str">
        <f>[1]d1!O148</f>
        <v>Vilnius</v>
      </c>
      <c r="H150" s="8" t="str">
        <f>[1]d1!R148</f>
        <v>Šaltinis</v>
      </c>
      <c r="I150" s="10" t="str">
        <f>IF(ISBLANK([1]d1!J148),"",VLOOKUP([1]d1!J148,grupees,2,FALSE))</f>
        <v>80-84</v>
      </c>
      <c r="J150" s="42" t="str">
        <f>[1]d1!S148</f>
        <v>B2</v>
      </c>
      <c r="K150" s="25">
        <f>[1]d1!T148</f>
        <v>2.5115740740740741E-2</v>
      </c>
      <c r="L150" s="25" t="str">
        <f>[1]d1!U148</f>
        <v>12:04/km</v>
      </c>
      <c r="M150" s="14">
        <f>[1]d1!E148</f>
        <v>71</v>
      </c>
      <c r="N150" s="14">
        <f>[1]d1!F148</f>
        <v>1</v>
      </c>
      <c r="O150" s="14">
        <f t="shared" si="32"/>
        <v>1</v>
      </c>
      <c r="P150" s="48">
        <f t="shared" si="33"/>
        <v>2</v>
      </c>
      <c r="Q150" s="43" t="str">
        <f t="shared" si="34"/>
        <v>B2/3</v>
      </c>
      <c r="R150" s="43" t="str">
        <f t="shared" si="35"/>
        <v>V80-84B2/3</v>
      </c>
      <c r="S150" s="5" t="b">
        <f t="shared" si="36"/>
        <v>1</v>
      </c>
      <c r="T150" s="3" t="str">
        <f t="shared" si="37"/>
        <v>+</v>
      </c>
      <c r="U150" s="3">
        <f t="shared" si="38"/>
        <v>1</v>
      </c>
      <c r="V150" s="3" t="str">
        <f t="shared" si="39"/>
        <v>-</v>
      </c>
      <c r="W150" s="3" t="str">
        <f t="shared" si="40"/>
        <v>-</v>
      </c>
      <c r="X150" s="3" t="str">
        <f t="shared" si="41"/>
        <v>-</v>
      </c>
      <c r="Y150" s="3" t="str">
        <f t="shared" si="42"/>
        <v>-</v>
      </c>
      <c r="Z150" s="3">
        <f t="shared" si="43"/>
        <v>2</v>
      </c>
    </row>
    <row r="151" spans="1:26" x14ac:dyDescent="0.2">
      <c r="A151" s="7">
        <v>148</v>
      </c>
      <c r="B151" s="18">
        <f>[1]d1!$G149</f>
        <v>178</v>
      </c>
      <c r="C151" s="37" t="str">
        <f>[1]d1!$L149</f>
        <v>Birutė</v>
      </c>
      <c r="D151" s="39" t="str">
        <f>[1]d1!$N149</f>
        <v>Kaupienė</v>
      </c>
      <c r="E151" s="9" t="str">
        <f>IF(ISBLANK([1]d1!I149),"",VLOOKUP([1]d1!I149,lytis,2,FALSE))</f>
        <v>M</v>
      </c>
      <c r="F151" s="14">
        <f>[1]d1!H149</f>
        <v>73</v>
      </c>
      <c r="G151" s="8" t="str">
        <f>[1]d1!O149</f>
        <v>Vilnius</v>
      </c>
      <c r="H151" s="8" t="str">
        <f>[1]d1!R149</f>
        <v>Šaltinis</v>
      </c>
      <c r="I151" s="10" t="str">
        <f>IF(ISBLANK([1]d1!J149),"",VLOOKUP([1]d1!J149,grupees,2,FALSE))</f>
        <v>70-74</v>
      </c>
      <c r="J151" s="42" t="str">
        <f>[1]d1!S149</f>
        <v>B3</v>
      </c>
      <c r="K151" s="25">
        <f>[1]d1!T149</f>
        <v>2.5127314814814811E-2</v>
      </c>
      <c r="L151" s="25" t="str">
        <f>[1]d1!U149</f>
        <v>12:04/km</v>
      </c>
      <c r="M151" s="14">
        <f>[1]d1!E149</f>
        <v>77</v>
      </c>
      <c r="N151" s="14">
        <f>[1]d1!F149</f>
        <v>8</v>
      </c>
      <c r="O151" s="14">
        <f t="shared" si="32"/>
        <v>5</v>
      </c>
      <c r="P151" s="48">
        <f t="shared" si="33"/>
        <v>1</v>
      </c>
      <c r="Q151" s="43" t="str">
        <f t="shared" si="34"/>
        <v>B2/3</v>
      </c>
      <c r="R151" s="43" t="str">
        <f t="shared" si="35"/>
        <v>M70-74B2/3</v>
      </c>
      <c r="S151" s="5" t="b">
        <f t="shared" si="36"/>
        <v>1</v>
      </c>
      <c r="T151" s="3" t="str">
        <f t="shared" si="37"/>
        <v>+</v>
      </c>
      <c r="U151" s="3">
        <f t="shared" si="38"/>
        <v>8</v>
      </c>
      <c r="V151" s="3">
        <f t="shared" si="39"/>
        <v>1</v>
      </c>
      <c r="W151" s="3" t="str">
        <f t="shared" si="40"/>
        <v>-</v>
      </c>
      <c r="X151" s="3" t="str">
        <f t="shared" si="41"/>
        <v>-</v>
      </c>
      <c r="Y151" s="3" t="str">
        <f t="shared" si="42"/>
        <v>-</v>
      </c>
      <c r="Z151" s="3" t="str">
        <f t="shared" si="43"/>
        <v>-</v>
      </c>
    </row>
    <row r="152" spans="1:26" x14ac:dyDescent="0.2">
      <c r="A152" s="7">
        <v>149</v>
      </c>
      <c r="B152" s="18">
        <f>[1]d1!$G150</f>
        <v>107</v>
      </c>
      <c r="C152" s="37" t="str">
        <f>[1]d1!$L150</f>
        <v>Laimutė</v>
      </c>
      <c r="D152" s="39" t="str">
        <f>[1]d1!$N150</f>
        <v>Masalskienė</v>
      </c>
      <c r="E152" s="9" t="str">
        <f>IF(ISBLANK([1]d1!I150),"",VLOOKUP([1]d1!I150,lytis,2,FALSE))</f>
        <v>M</v>
      </c>
      <c r="F152" s="14">
        <f>[1]d1!H150</f>
        <v>71</v>
      </c>
      <c r="G152" s="8" t="str">
        <f>[1]d1!O150</f>
        <v>Šiauliai</v>
      </c>
      <c r="H152" s="8" t="str">
        <f>[1]d1!R150</f>
        <v>Perkūnas</v>
      </c>
      <c r="I152" s="10" t="str">
        <f>IF(ISBLANK([1]d1!J150),"",VLOOKUP([1]d1!J150,grupees,2,FALSE))</f>
        <v>70-74</v>
      </c>
      <c r="J152" s="42" t="str">
        <f>[1]d1!S150</f>
        <v>B3</v>
      </c>
      <c r="K152" s="25">
        <f>[1]d1!T150</f>
        <v>2.5138888888888891E-2</v>
      </c>
      <c r="L152" s="25" t="str">
        <f>[1]d1!U150</f>
        <v>12:04/km</v>
      </c>
      <c r="M152" s="14">
        <f>[1]d1!E150</f>
        <v>78</v>
      </c>
      <c r="N152" s="14">
        <f>[1]d1!F150</f>
        <v>9</v>
      </c>
      <c r="O152" s="14">
        <f t="shared" si="32"/>
        <v>6</v>
      </c>
      <c r="P152" s="48">
        <f t="shared" si="33"/>
        <v>0</v>
      </c>
      <c r="Q152" s="43" t="str">
        <f t="shared" si="34"/>
        <v>B2/3</v>
      </c>
      <c r="R152" s="43" t="str">
        <f t="shared" si="35"/>
        <v>M70-74B2/3</v>
      </c>
      <c r="S152" s="5" t="b">
        <f t="shared" si="36"/>
        <v>1</v>
      </c>
      <c r="T152" s="3" t="str">
        <f t="shared" si="37"/>
        <v>+</v>
      </c>
      <c r="U152" s="3">
        <f t="shared" si="38"/>
        <v>8</v>
      </c>
      <c r="V152" s="3" t="str">
        <f t="shared" si="39"/>
        <v>*</v>
      </c>
      <c r="W152" s="3" t="str">
        <f t="shared" si="40"/>
        <v>-</v>
      </c>
      <c r="X152" s="3" t="str">
        <f t="shared" si="41"/>
        <v>-</v>
      </c>
      <c r="Y152" s="3" t="str">
        <f t="shared" si="42"/>
        <v>-</v>
      </c>
      <c r="Z152" s="3" t="str">
        <f t="shared" si="43"/>
        <v>-</v>
      </c>
    </row>
    <row r="153" spans="1:26" x14ac:dyDescent="0.2">
      <c r="A153" s="7">
        <v>150</v>
      </c>
      <c r="B153" s="18">
        <f>[1]d1!$G151</f>
        <v>89</v>
      </c>
      <c r="C153" s="37" t="str">
        <f>[1]d1!$L151</f>
        <v>Birutė</v>
      </c>
      <c r="D153" s="39" t="str">
        <f>[1]d1!$N151</f>
        <v>Aurylienė</v>
      </c>
      <c r="E153" s="9" t="str">
        <f>IF(ISBLANK([1]d1!I151),"",VLOOKUP([1]d1!I151,lytis,2,FALSE))</f>
        <v>M</v>
      </c>
      <c r="F153" s="14">
        <f>[1]d1!H151</f>
        <v>53</v>
      </c>
      <c r="G153" s="8" t="str">
        <f>[1]d1!O151</f>
        <v>Šiauliai</v>
      </c>
      <c r="H153" s="8" t="str">
        <f>[1]d1!R151</f>
        <v>Perkūnas</v>
      </c>
      <c r="I153" s="10" t="str">
        <f>IF(ISBLANK([1]d1!J151),"",VLOOKUP([1]d1!J151,grupees,2,FALSE))</f>
        <v>50-54</v>
      </c>
      <c r="J153" s="42" t="str">
        <f>[1]d1!S151</f>
        <v>B1</v>
      </c>
      <c r="K153" s="25">
        <f>[1]d1!T151</f>
        <v>2.5138888888888891E-2</v>
      </c>
      <c r="L153" s="25" t="str">
        <f>[1]d1!U151</f>
        <v>12:04/km</v>
      </c>
      <c r="M153" s="14">
        <f>[1]d1!E151</f>
        <v>78</v>
      </c>
      <c r="N153" s="14">
        <f>[1]d1!F151</f>
        <v>13</v>
      </c>
      <c r="O153" s="14">
        <f t="shared" si="32"/>
        <v>5</v>
      </c>
      <c r="P153" s="48">
        <f t="shared" si="33"/>
        <v>1</v>
      </c>
      <c r="Q153" s="43" t="str">
        <f t="shared" si="34"/>
        <v>B1</v>
      </c>
      <c r="R153" s="43" t="str">
        <f t="shared" si="35"/>
        <v>M50-54B1</v>
      </c>
      <c r="S153" s="5" t="b">
        <f t="shared" si="36"/>
        <v>1</v>
      </c>
      <c r="T153" s="3" t="str">
        <f t="shared" si="37"/>
        <v>+</v>
      </c>
      <c r="U153" s="3">
        <f t="shared" si="38"/>
        <v>5</v>
      </c>
      <c r="V153" s="3">
        <f t="shared" si="39"/>
        <v>1</v>
      </c>
      <c r="W153" s="3" t="str">
        <f t="shared" si="40"/>
        <v>-</v>
      </c>
      <c r="X153" s="3" t="str">
        <f t="shared" si="41"/>
        <v>-</v>
      </c>
      <c r="Y153" s="3" t="str">
        <f t="shared" si="42"/>
        <v>-</v>
      </c>
      <c r="Z153" s="3" t="str">
        <f t="shared" si="43"/>
        <v>-</v>
      </c>
    </row>
    <row r="154" spans="1:26" x14ac:dyDescent="0.2">
      <c r="A154" s="7">
        <v>151</v>
      </c>
      <c r="B154" s="18">
        <f>[1]d1!$G152</f>
        <v>183</v>
      </c>
      <c r="C154" s="37" t="str">
        <f>[1]d1!$L152</f>
        <v>Irena Benedikta</v>
      </c>
      <c r="D154" s="39" t="str">
        <f>[1]d1!$N152</f>
        <v>Skėrutė</v>
      </c>
      <c r="E154" s="9" t="str">
        <f>IF(ISBLANK([1]d1!I152),"",VLOOKUP([1]d1!I152,lytis,2,FALSE))</f>
        <v>M</v>
      </c>
      <c r="F154" s="14">
        <f>[1]d1!H152</f>
        <v>83</v>
      </c>
      <c r="G154" s="8" t="str">
        <f>[1]d1!O152</f>
        <v>Vilnius</v>
      </c>
      <c r="H154" s="8" t="str">
        <f>[1]d1!R152</f>
        <v>Šaltinis</v>
      </c>
      <c r="I154" s="10" t="str">
        <f>IF(ISBLANK([1]d1!J152),"",VLOOKUP([1]d1!J152,grupees,2,FALSE))</f>
        <v>80-84</v>
      </c>
      <c r="J154" s="42" t="str">
        <f>[1]d1!S152</f>
        <v>B3</v>
      </c>
      <c r="K154" s="25">
        <f>[1]d1!T152</f>
        <v>2.659722222222222E-2</v>
      </c>
      <c r="L154" s="25" t="str">
        <f>[1]d1!U152</f>
        <v>12:46/km</v>
      </c>
      <c r="M154" s="14">
        <f>[1]d1!E152</f>
        <v>80</v>
      </c>
      <c r="N154" s="14">
        <f>[1]d1!F152</f>
        <v>3</v>
      </c>
      <c r="O154" s="14">
        <f t="shared" si="32"/>
        <v>3</v>
      </c>
      <c r="P154" s="48">
        <f t="shared" si="33"/>
        <v>1</v>
      </c>
      <c r="Q154" s="43" t="str">
        <f t="shared" si="34"/>
        <v>B2/3</v>
      </c>
      <c r="R154" s="43" t="str">
        <f t="shared" si="35"/>
        <v>M80-84B2/3</v>
      </c>
      <c r="S154" s="5" t="b">
        <f t="shared" si="36"/>
        <v>1</v>
      </c>
      <c r="T154" s="3" t="str">
        <f t="shared" si="37"/>
        <v>+</v>
      </c>
      <c r="U154" s="3">
        <f t="shared" si="38"/>
        <v>3</v>
      </c>
      <c r="V154" s="3" t="str">
        <f t="shared" si="39"/>
        <v>-</v>
      </c>
      <c r="W154" s="3" t="str">
        <f t="shared" si="40"/>
        <v>-</v>
      </c>
      <c r="X154" s="3">
        <f t="shared" si="41"/>
        <v>1</v>
      </c>
      <c r="Y154" s="3" t="str">
        <f t="shared" si="42"/>
        <v>-</v>
      </c>
      <c r="Z154" s="3" t="str">
        <f t="shared" si="43"/>
        <v>-</v>
      </c>
    </row>
    <row r="155" spans="1:26" x14ac:dyDescent="0.2">
      <c r="A155" s="7">
        <v>152</v>
      </c>
      <c r="B155" s="18">
        <f>[1]d1!$G153</f>
        <v>184</v>
      </c>
      <c r="C155" s="37" t="str">
        <f>[1]d1!$L153</f>
        <v>Vida</v>
      </c>
      <c r="D155" s="39" t="str">
        <f>[1]d1!$N153</f>
        <v>Stadalninkaitė</v>
      </c>
      <c r="E155" s="9" t="str">
        <f>IF(ISBLANK([1]d1!I153),"",VLOOKUP([1]d1!I153,lytis,2,FALSE))</f>
        <v>M</v>
      </c>
      <c r="F155" s="14">
        <f>[1]d1!H153</f>
        <v>73</v>
      </c>
      <c r="G155" s="8" t="str">
        <f>[1]d1!O153</f>
        <v>Vilnius</v>
      </c>
      <c r="H155" s="8" t="str">
        <f>[1]d1!R153</f>
        <v>Šaltinis</v>
      </c>
      <c r="I155" s="10" t="str">
        <f>IF(ISBLANK([1]d1!J153),"",VLOOKUP([1]d1!J153,grupees,2,FALSE))</f>
        <v>70-74</v>
      </c>
      <c r="J155" s="42" t="str">
        <f>[1]d1!S153</f>
        <v>B3</v>
      </c>
      <c r="K155" s="25">
        <f>[1]d1!T153</f>
        <v>2.7893518518518515E-2</v>
      </c>
      <c r="L155" s="25" t="str">
        <f>[1]d1!U153</f>
        <v>13:24/km</v>
      </c>
      <c r="M155" s="14">
        <f>[1]d1!E153</f>
        <v>81</v>
      </c>
      <c r="N155" s="14">
        <f>[1]d1!F153</f>
        <v>10</v>
      </c>
      <c r="O155" s="14">
        <f t="shared" si="32"/>
        <v>7</v>
      </c>
      <c r="P155" s="48">
        <f t="shared" si="33"/>
        <v>0</v>
      </c>
      <c r="Q155" s="43" t="str">
        <f t="shared" si="34"/>
        <v>B2/3</v>
      </c>
      <c r="R155" s="43" t="str">
        <f t="shared" si="35"/>
        <v>M70-74B2/3</v>
      </c>
      <c r="S155" s="5" t="b">
        <f t="shared" si="36"/>
        <v>1</v>
      </c>
      <c r="T155" s="3" t="str">
        <f t="shared" si="37"/>
        <v>+</v>
      </c>
      <c r="U155" s="3">
        <f t="shared" si="38"/>
        <v>8</v>
      </c>
      <c r="V155" s="3" t="str">
        <f t="shared" si="39"/>
        <v>*</v>
      </c>
      <c r="W155" s="3" t="str">
        <f t="shared" si="40"/>
        <v>-</v>
      </c>
      <c r="X155" s="3" t="str">
        <f t="shared" si="41"/>
        <v>-</v>
      </c>
      <c r="Y155" s="3" t="str">
        <f t="shared" si="42"/>
        <v>-</v>
      </c>
      <c r="Z155" s="3" t="str">
        <f t="shared" si="43"/>
        <v>-</v>
      </c>
    </row>
    <row r="156" spans="1:26" x14ac:dyDescent="0.2">
      <c r="A156" s="7">
        <v>153</v>
      </c>
      <c r="B156" s="18">
        <f>[1]d1!$G154</f>
        <v>179</v>
      </c>
      <c r="C156" s="37" t="str">
        <f>[1]d1!$L154</f>
        <v>Dalia</v>
      </c>
      <c r="D156" s="39" t="str">
        <f>[1]d1!$N154</f>
        <v>Matijošienė</v>
      </c>
      <c r="E156" s="9" t="str">
        <f>IF(ISBLANK([1]d1!I154),"",VLOOKUP([1]d1!I154,lytis,2,FALSE))</f>
        <v>M</v>
      </c>
      <c r="F156" s="14">
        <f>[1]d1!H154</f>
        <v>74</v>
      </c>
      <c r="G156" s="8" t="str">
        <f>[1]d1!O154</f>
        <v>Vilnius</v>
      </c>
      <c r="H156" s="8" t="str">
        <f>[1]d1!R154</f>
        <v>Šaltinis</v>
      </c>
      <c r="I156" s="10" t="str">
        <f>IF(ISBLANK([1]d1!J154),"",VLOOKUP([1]d1!J154,grupees,2,FALSE))</f>
        <v>70-74</v>
      </c>
      <c r="J156" s="42" t="str">
        <f>[1]d1!S154</f>
        <v>B3</v>
      </c>
      <c r="K156" s="25">
        <f>[1]d1!T154</f>
        <v>2.7905092592592592E-2</v>
      </c>
      <c r="L156" s="25" t="str">
        <f>[1]d1!U154</f>
        <v>13:24/km</v>
      </c>
      <c r="M156" s="14">
        <f>[1]d1!E154</f>
        <v>82</v>
      </c>
      <c r="N156" s="14">
        <f>[1]d1!F154</f>
        <v>11</v>
      </c>
      <c r="O156" s="14">
        <f t="shared" si="32"/>
        <v>8</v>
      </c>
      <c r="P156" s="48">
        <f t="shared" si="33"/>
        <v>0</v>
      </c>
      <c r="Q156" s="43" t="str">
        <f t="shared" si="34"/>
        <v>B2/3</v>
      </c>
      <c r="R156" s="43" t="str">
        <f t="shared" si="35"/>
        <v>M70-74B2/3</v>
      </c>
      <c r="S156" s="5" t="b">
        <f t="shared" si="36"/>
        <v>1</v>
      </c>
      <c r="T156" s="3" t="str">
        <f t="shared" si="37"/>
        <v>+</v>
      </c>
      <c r="U156" s="3">
        <f t="shared" si="38"/>
        <v>8</v>
      </c>
      <c r="V156" s="3" t="str">
        <f t="shared" si="39"/>
        <v>*</v>
      </c>
      <c r="W156" s="3" t="str">
        <f t="shared" si="40"/>
        <v>-</v>
      </c>
      <c r="X156" s="3" t="str">
        <f t="shared" si="41"/>
        <v>-</v>
      </c>
      <c r="Y156" s="3" t="str">
        <f t="shared" si="42"/>
        <v>-</v>
      </c>
      <c r="Z156" s="3" t="str">
        <f t="shared" si="43"/>
        <v>-</v>
      </c>
    </row>
    <row r="157" spans="1:26" x14ac:dyDescent="0.2">
      <c r="A157" s="7">
        <v>154</v>
      </c>
      <c r="B157" s="18">
        <f>[1]d1!$G155</f>
        <v>0</v>
      </c>
      <c r="C157" s="37">
        <f>[1]d1!$L155</f>
        <v>0</v>
      </c>
      <c r="D157" s="39">
        <f>[1]d1!$N155</f>
        <v>0</v>
      </c>
      <c r="E157" s="9" t="str">
        <f>IF(ISBLANK([1]d1!I155),"",VLOOKUP([1]d1!I155,lytis,2,FALSE))</f>
        <v/>
      </c>
      <c r="F157" s="14">
        <f>[1]d1!H155</f>
        <v>0</v>
      </c>
      <c r="G157" s="8">
        <f>[1]d1!O155</f>
        <v>0</v>
      </c>
      <c r="H157" s="8">
        <f>[1]d1!R155</f>
        <v>0</v>
      </c>
      <c r="I157" s="10" t="str">
        <f>IF(ISBLANK([1]d1!J155),"",VLOOKUP([1]d1!J155,grupees,2,FALSE))</f>
        <v/>
      </c>
      <c r="J157" s="42">
        <f>[1]d1!S155</f>
        <v>0</v>
      </c>
      <c r="K157" s="25">
        <f>[1]d1!T155</f>
        <v>0</v>
      </c>
      <c r="L157" s="25">
        <f>[1]d1!U155</f>
        <v>0</v>
      </c>
      <c r="M157" s="14">
        <f>[1]d1!E155</f>
        <v>0</v>
      </c>
      <c r="N157" s="14">
        <f>[1]d1!F155</f>
        <v>0</v>
      </c>
      <c r="O157" s="14">
        <f t="shared" si="32"/>
        <v>1</v>
      </c>
      <c r="P157" s="48">
        <f t="shared" si="33"/>
        <v>0</v>
      </c>
      <c r="Q157" s="43">
        <f t="shared" si="34"/>
        <v>0</v>
      </c>
      <c r="R157" s="43" t="str">
        <f t="shared" si="35"/>
        <v>0</v>
      </c>
      <c r="S157" s="5" t="b">
        <f t="shared" si="36"/>
        <v>0</v>
      </c>
      <c r="T157" s="3" t="str">
        <f t="shared" si="37"/>
        <v>o</v>
      </c>
      <c r="U157" s="3">
        <f t="shared" si="38"/>
        <v>144</v>
      </c>
      <c r="V157" s="3" t="str">
        <f t="shared" si="39"/>
        <v>-</v>
      </c>
      <c r="W157" s="3" t="str">
        <f t="shared" si="40"/>
        <v>-</v>
      </c>
      <c r="X157" s="3" t="str">
        <f t="shared" si="41"/>
        <v>-</v>
      </c>
      <c r="Y157" s="3" t="str">
        <f t="shared" si="42"/>
        <v>-</v>
      </c>
      <c r="Z157" s="3" t="str">
        <f t="shared" si="43"/>
        <v>-</v>
      </c>
    </row>
    <row r="158" spans="1:26" x14ac:dyDescent="0.2">
      <c r="A158" s="7">
        <v>155</v>
      </c>
      <c r="B158" s="18">
        <f>[1]d1!$G156</f>
        <v>0</v>
      </c>
      <c r="C158" s="37">
        <f>[1]d1!$L156</f>
        <v>0</v>
      </c>
      <c r="D158" s="39">
        <f>[1]d1!$N156</f>
        <v>0</v>
      </c>
      <c r="E158" s="9" t="str">
        <f>IF(ISBLANK([1]d1!I156),"",VLOOKUP([1]d1!I156,lytis,2,FALSE))</f>
        <v/>
      </c>
      <c r="F158" s="14">
        <f>[1]d1!H156</f>
        <v>0</v>
      </c>
      <c r="G158" s="8">
        <f>[1]d1!O156</f>
        <v>0</v>
      </c>
      <c r="H158" s="8">
        <f>[1]d1!R156</f>
        <v>0</v>
      </c>
      <c r="I158" s="10" t="str">
        <f>IF(ISBLANK([1]d1!J156),"",VLOOKUP([1]d1!J156,grupees,2,FALSE))</f>
        <v/>
      </c>
      <c r="J158" s="42">
        <f>[1]d1!S156</f>
        <v>0</v>
      </c>
      <c r="K158" s="25">
        <f>[1]d1!T156</f>
        <v>0</v>
      </c>
      <c r="L158" s="25">
        <f>[1]d1!U156</f>
        <v>0</v>
      </c>
      <c r="M158" s="14">
        <f>[1]d1!E156</f>
        <v>0</v>
      </c>
      <c r="N158" s="14">
        <f>[1]d1!F156</f>
        <v>0</v>
      </c>
      <c r="O158" s="14">
        <f t="shared" si="32"/>
        <v>1</v>
      </c>
      <c r="P158" s="48">
        <f t="shared" si="33"/>
        <v>0</v>
      </c>
      <c r="Q158" s="43">
        <f t="shared" si="34"/>
        <v>0</v>
      </c>
      <c r="R158" s="43" t="str">
        <f t="shared" si="35"/>
        <v>0</v>
      </c>
      <c r="S158" s="5" t="b">
        <f t="shared" si="36"/>
        <v>0</v>
      </c>
      <c r="T158" s="3" t="str">
        <f t="shared" si="37"/>
        <v>o</v>
      </c>
      <c r="U158" s="3">
        <f t="shared" si="38"/>
        <v>144</v>
      </c>
      <c r="V158" s="3" t="str">
        <f t="shared" si="39"/>
        <v>-</v>
      </c>
      <c r="W158" s="3" t="str">
        <f t="shared" si="40"/>
        <v>-</v>
      </c>
      <c r="X158" s="3" t="str">
        <f t="shared" si="41"/>
        <v>-</v>
      </c>
      <c r="Y158" s="3" t="str">
        <f t="shared" si="42"/>
        <v>-</v>
      </c>
      <c r="Z158" s="3" t="str">
        <f t="shared" si="43"/>
        <v>-</v>
      </c>
    </row>
    <row r="159" spans="1:26" x14ac:dyDescent="0.2">
      <c r="A159" s="7">
        <v>156</v>
      </c>
      <c r="B159" s="18">
        <f>[1]d1!$G157</f>
        <v>0</v>
      </c>
      <c r="C159" s="37">
        <f>[1]d1!$L157</f>
        <v>0</v>
      </c>
      <c r="D159" s="39">
        <f>[1]d1!$N157</f>
        <v>0</v>
      </c>
      <c r="E159" s="9" t="str">
        <f>IF(ISBLANK([1]d1!I157),"",VLOOKUP([1]d1!I157,lytis,2,FALSE))</f>
        <v/>
      </c>
      <c r="F159" s="14">
        <f>[1]d1!H157</f>
        <v>0</v>
      </c>
      <c r="G159" s="8">
        <f>[1]d1!O157</f>
        <v>0</v>
      </c>
      <c r="H159" s="8">
        <f>[1]d1!R157</f>
        <v>0</v>
      </c>
      <c r="I159" s="10" t="str">
        <f>IF(ISBLANK([1]d1!J157),"",VLOOKUP([1]d1!J157,grupees,2,FALSE))</f>
        <v/>
      </c>
      <c r="J159" s="42">
        <f>[1]d1!S157</f>
        <v>0</v>
      </c>
      <c r="K159" s="25">
        <f>[1]d1!T157</f>
        <v>0</v>
      </c>
      <c r="L159" s="25">
        <f>[1]d1!U157</f>
        <v>0</v>
      </c>
      <c r="M159" s="14">
        <f>[1]d1!E157</f>
        <v>0</v>
      </c>
      <c r="N159" s="14">
        <f>[1]d1!F157</f>
        <v>0</v>
      </c>
      <c r="O159" s="14">
        <f t="shared" si="32"/>
        <v>1</v>
      </c>
      <c r="P159" s="48">
        <f t="shared" si="33"/>
        <v>0</v>
      </c>
      <c r="Q159" s="43">
        <f t="shared" si="34"/>
        <v>0</v>
      </c>
      <c r="R159" s="43" t="str">
        <f t="shared" si="35"/>
        <v>0</v>
      </c>
      <c r="S159" s="5" t="b">
        <f t="shared" si="36"/>
        <v>0</v>
      </c>
      <c r="T159" s="3" t="str">
        <f t="shared" si="37"/>
        <v>o</v>
      </c>
      <c r="U159" s="3">
        <f t="shared" si="38"/>
        <v>144</v>
      </c>
      <c r="V159" s="3" t="str">
        <f t="shared" si="39"/>
        <v>-</v>
      </c>
      <c r="W159" s="3" t="str">
        <f t="shared" si="40"/>
        <v>-</v>
      </c>
      <c r="X159" s="3" t="str">
        <f t="shared" si="41"/>
        <v>-</v>
      </c>
      <c r="Y159" s="3" t="str">
        <f t="shared" si="42"/>
        <v>-</v>
      </c>
      <c r="Z159" s="3" t="str">
        <f t="shared" si="43"/>
        <v>-</v>
      </c>
    </row>
    <row r="160" spans="1:26" x14ac:dyDescent="0.2">
      <c r="A160" s="7">
        <v>157</v>
      </c>
      <c r="B160" s="18">
        <f>[1]d1!$G158</f>
        <v>0</v>
      </c>
      <c r="C160" s="37">
        <f>[1]d1!$L158</f>
        <v>0</v>
      </c>
      <c r="D160" s="39">
        <f>[1]d1!$N158</f>
        <v>0</v>
      </c>
      <c r="E160" s="9" t="str">
        <f>IF(ISBLANK([1]d1!I158),"",VLOOKUP([1]d1!I158,lytis,2,FALSE))</f>
        <v/>
      </c>
      <c r="F160" s="14">
        <f>[1]d1!H158</f>
        <v>0</v>
      </c>
      <c r="G160" s="8">
        <f>[1]d1!O158</f>
        <v>0</v>
      </c>
      <c r="H160" s="8">
        <f>[1]d1!R158</f>
        <v>0</v>
      </c>
      <c r="I160" s="10" t="str">
        <f>IF(ISBLANK([1]d1!J158),"",VLOOKUP([1]d1!J158,grupees,2,FALSE))</f>
        <v/>
      </c>
      <c r="J160" s="42">
        <f>[1]d1!S158</f>
        <v>0</v>
      </c>
      <c r="K160" s="25">
        <f>[1]d1!T158</f>
        <v>0</v>
      </c>
      <c r="L160" s="25">
        <f>[1]d1!U158</f>
        <v>0</v>
      </c>
      <c r="M160" s="14">
        <f>[1]d1!E158</f>
        <v>0</v>
      </c>
      <c r="N160" s="14">
        <f>[1]d1!F158</f>
        <v>0</v>
      </c>
      <c r="O160" s="14">
        <f t="shared" si="32"/>
        <v>1</v>
      </c>
      <c r="P160" s="48">
        <f t="shared" si="33"/>
        <v>0</v>
      </c>
      <c r="Q160" s="43">
        <f t="shared" si="34"/>
        <v>0</v>
      </c>
      <c r="R160" s="43" t="str">
        <f t="shared" si="35"/>
        <v>0</v>
      </c>
      <c r="S160" s="5" t="b">
        <f t="shared" si="36"/>
        <v>0</v>
      </c>
      <c r="T160" s="3" t="str">
        <f t="shared" si="37"/>
        <v>o</v>
      </c>
      <c r="U160" s="3">
        <f t="shared" si="38"/>
        <v>144</v>
      </c>
      <c r="V160" s="3" t="str">
        <f t="shared" si="39"/>
        <v>-</v>
      </c>
      <c r="W160" s="3" t="str">
        <f t="shared" si="40"/>
        <v>-</v>
      </c>
      <c r="X160" s="3" t="str">
        <f t="shared" si="41"/>
        <v>-</v>
      </c>
      <c r="Y160" s="3" t="str">
        <f t="shared" si="42"/>
        <v>-</v>
      </c>
      <c r="Z160" s="3" t="str">
        <f t="shared" si="43"/>
        <v>-</v>
      </c>
    </row>
    <row r="161" spans="1:26" x14ac:dyDescent="0.2">
      <c r="A161" s="7">
        <v>158</v>
      </c>
      <c r="B161" s="18">
        <f>[1]d1!$G159</f>
        <v>0</v>
      </c>
      <c r="C161" s="37">
        <f>[1]d1!$L159</f>
        <v>0</v>
      </c>
      <c r="D161" s="39">
        <f>[1]d1!$N159</f>
        <v>0</v>
      </c>
      <c r="E161" s="9" t="str">
        <f>IF(ISBLANK([1]d1!I159),"",VLOOKUP([1]d1!I159,lytis,2,FALSE))</f>
        <v/>
      </c>
      <c r="F161" s="14">
        <f>[1]d1!H159</f>
        <v>0</v>
      </c>
      <c r="G161" s="8">
        <f>[1]d1!O159</f>
        <v>0</v>
      </c>
      <c r="H161" s="8">
        <f>[1]d1!R159</f>
        <v>0</v>
      </c>
      <c r="I161" s="10" t="str">
        <f>IF(ISBLANK([1]d1!J159),"",VLOOKUP([1]d1!J159,grupees,2,FALSE))</f>
        <v/>
      </c>
      <c r="J161" s="42">
        <f>[1]d1!S159</f>
        <v>0</v>
      </c>
      <c r="K161" s="25">
        <f>[1]d1!T159</f>
        <v>0</v>
      </c>
      <c r="L161" s="25">
        <f>[1]d1!U159</f>
        <v>0</v>
      </c>
      <c r="M161" s="14">
        <f>[1]d1!E159</f>
        <v>0</v>
      </c>
      <c r="N161" s="14">
        <f>[1]d1!F159</f>
        <v>0</v>
      </c>
      <c r="O161" s="14">
        <f t="shared" si="32"/>
        <v>1</v>
      </c>
      <c r="P161" s="48">
        <f t="shared" si="33"/>
        <v>0</v>
      </c>
      <c r="Q161" s="43">
        <f t="shared" si="34"/>
        <v>0</v>
      </c>
      <c r="R161" s="43" t="str">
        <f t="shared" si="35"/>
        <v>0</v>
      </c>
      <c r="S161" s="5" t="b">
        <f t="shared" si="36"/>
        <v>0</v>
      </c>
      <c r="T161" s="3" t="str">
        <f t="shared" si="37"/>
        <v>o</v>
      </c>
      <c r="U161" s="3">
        <f t="shared" si="38"/>
        <v>144</v>
      </c>
      <c r="V161" s="3" t="str">
        <f t="shared" si="39"/>
        <v>-</v>
      </c>
      <c r="W161" s="3" t="str">
        <f t="shared" si="40"/>
        <v>-</v>
      </c>
      <c r="X161" s="3" t="str">
        <f t="shared" si="41"/>
        <v>-</v>
      </c>
      <c r="Y161" s="3" t="str">
        <f t="shared" si="42"/>
        <v>-</v>
      </c>
      <c r="Z161" s="3" t="str">
        <f t="shared" si="43"/>
        <v>-</v>
      </c>
    </row>
    <row r="162" spans="1:26" x14ac:dyDescent="0.2">
      <c r="A162" s="7">
        <v>159</v>
      </c>
      <c r="B162" s="18">
        <f>[1]d1!$G160</f>
        <v>0</v>
      </c>
      <c r="C162" s="37">
        <f>[1]d1!$L160</f>
        <v>0</v>
      </c>
      <c r="D162" s="39">
        <f>[1]d1!$N160</f>
        <v>0</v>
      </c>
      <c r="E162" s="9" t="str">
        <f>IF(ISBLANK([1]d1!I160),"",VLOOKUP([1]d1!I160,lytis,2,FALSE))</f>
        <v/>
      </c>
      <c r="F162" s="14">
        <f>[1]d1!H160</f>
        <v>0</v>
      </c>
      <c r="G162" s="8">
        <f>[1]d1!O160</f>
        <v>0</v>
      </c>
      <c r="H162" s="8">
        <f>[1]d1!R160</f>
        <v>0</v>
      </c>
      <c r="I162" s="10" t="str">
        <f>IF(ISBLANK([1]d1!J160),"",VLOOKUP([1]d1!J160,grupees,2,FALSE))</f>
        <v/>
      </c>
      <c r="J162" s="42">
        <f>[1]d1!S160</f>
        <v>0</v>
      </c>
      <c r="K162" s="25">
        <f>[1]d1!T160</f>
        <v>0</v>
      </c>
      <c r="L162" s="25">
        <f>[1]d1!U160</f>
        <v>0</v>
      </c>
      <c r="M162" s="14">
        <f>[1]d1!E160</f>
        <v>0</v>
      </c>
      <c r="N162" s="14">
        <f>[1]d1!F160</f>
        <v>0</v>
      </c>
      <c r="O162" s="14">
        <f t="shared" si="32"/>
        <v>1</v>
      </c>
      <c r="P162" s="48">
        <f t="shared" si="33"/>
        <v>0</v>
      </c>
      <c r="Q162" s="43">
        <f t="shared" si="34"/>
        <v>0</v>
      </c>
      <c r="R162" s="43" t="str">
        <f t="shared" si="35"/>
        <v>0</v>
      </c>
      <c r="S162" s="5" t="b">
        <f t="shared" si="36"/>
        <v>0</v>
      </c>
      <c r="T162" s="3" t="str">
        <f t="shared" si="37"/>
        <v>o</v>
      </c>
      <c r="U162" s="3">
        <f t="shared" si="38"/>
        <v>144</v>
      </c>
      <c r="V162" s="3" t="str">
        <f t="shared" si="39"/>
        <v>-</v>
      </c>
      <c r="W162" s="3" t="str">
        <f t="shared" si="40"/>
        <v>-</v>
      </c>
      <c r="X162" s="3" t="str">
        <f t="shared" si="41"/>
        <v>-</v>
      </c>
      <c r="Y162" s="3" t="str">
        <f t="shared" si="42"/>
        <v>-</v>
      </c>
      <c r="Z162" s="3" t="str">
        <f t="shared" si="43"/>
        <v>-</v>
      </c>
    </row>
    <row r="163" spans="1:26" x14ac:dyDescent="0.2">
      <c r="A163" s="7">
        <v>160</v>
      </c>
      <c r="B163" s="18">
        <f>[1]d1!$G161</f>
        <v>0</v>
      </c>
      <c r="C163" s="37">
        <f>[1]d1!$L161</f>
        <v>0</v>
      </c>
      <c r="D163" s="39">
        <f>[1]d1!$N161</f>
        <v>0</v>
      </c>
      <c r="E163" s="9" t="str">
        <f>IF(ISBLANK([1]d1!I161),"",VLOOKUP([1]d1!I161,lytis,2,FALSE))</f>
        <v/>
      </c>
      <c r="F163" s="14">
        <f>[1]d1!H161</f>
        <v>0</v>
      </c>
      <c r="G163" s="8">
        <f>[1]d1!O161</f>
        <v>0</v>
      </c>
      <c r="H163" s="8">
        <f>[1]d1!R161</f>
        <v>0</v>
      </c>
      <c r="I163" s="10" t="str">
        <f>IF(ISBLANK([1]d1!J161),"",VLOOKUP([1]d1!J161,grupees,2,FALSE))</f>
        <v/>
      </c>
      <c r="J163" s="42">
        <f>[1]d1!S161</f>
        <v>0</v>
      </c>
      <c r="K163" s="25">
        <f>[1]d1!T161</f>
        <v>0</v>
      </c>
      <c r="L163" s="25">
        <f>[1]d1!U161</f>
        <v>0</v>
      </c>
      <c r="M163" s="14">
        <f>[1]d1!E161</f>
        <v>0</v>
      </c>
      <c r="N163" s="14">
        <f>[1]d1!F161</f>
        <v>0</v>
      </c>
      <c r="O163" s="14">
        <f t="shared" si="32"/>
        <v>1</v>
      </c>
      <c r="P163" s="48">
        <f t="shared" si="33"/>
        <v>0</v>
      </c>
      <c r="Q163" s="43">
        <f t="shared" si="34"/>
        <v>0</v>
      </c>
      <c r="R163" s="43" t="str">
        <f t="shared" si="35"/>
        <v>0</v>
      </c>
      <c r="S163" s="5" t="b">
        <f t="shared" si="36"/>
        <v>0</v>
      </c>
      <c r="T163" s="3" t="str">
        <f t="shared" si="37"/>
        <v>o</v>
      </c>
      <c r="U163" s="3">
        <f t="shared" si="38"/>
        <v>144</v>
      </c>
      <c r="V163" s="3" t="str">
        <f t="shared" si="39"/>
        <v>-</v>
      </c>
      <c r="W163" s="3" t="str">
        <f t="shared" si="40"/>
        <v>-</v>
      </c>
      <c r="X163" s="3" t="str">
        <f t="shared" si="41"/>
        <v>-</v>
      </c>
      <c r="Y163" s="3" t="str">
        <f t="shared" si="42"/>
        <v>-</v>
      </c>
      <c r="Z163" s="3" t="str">
        <f t="shared" si="43"/>
        <v>-</v>
      </c>
    </row>
    <row r="164" spans="1:26" x14ac:dyDescent="0.2">
      <c r="A164" s="7">
        <v>161</v>
      </c>
      <c r="B164" s="18">
        <f>[1]d1!$G162</f>
        <v>0</v>
      </c>
      <c r="C164" s="37">
        <f>[1]d1!$L162</f>
        <v>0</v>
      </c>
      <c r="D164" s="39">
        <f>[1]d1!$N162</f>
        <v>0</v>
      </c>
      <c r="E164" s="9" t="str">
        <f>IF(ISBLANK([1]d1!I162),"",VLOOKUP([1]d1!I162,lytis,2,FALSE))</f>
        <v/>
      </c>
      <c r="F164" s="14">
        <f>[1]d1!H162</f>
        <v>0</v>
      </c>
      <c r="G164" s="8">
        <f>[1]d1!O162</f>
        <v>0</v>
      </c>
      <c r="H164" s="8">
        <f>[1]d1!R162</f>
        <v>0</v>
      </c>
      <c r="I164" s="10" t="str">
        <f>IF(ISBLANK([1]d1!J162),"",VLOOKUP([1]d1!J162,grupees,2,FALSE))</f>
        <v/>
      </c>
      <c r="J164" s="42">
        <f>[1]d1!S162</f>
        <v>0</v>
      </c>
      <c r="K164" s="25">
        <f>[1]d1!T162</f>
        <v>0</v>
      </c>
      <c r="L164" s="25">
        <f>[1]d1!U162</f>
        <v>0</v>
      </c>
      <c r="M164" s="14">
        <f>[1]d1!E162</f>
        <v>0</v>
      </c>
      <c r="N164" s="14">
        <f>[1]d1!F162</f>
        <v>0</v>
      </c>
      <c r="O164" s="14">
        <f t="shared" si="32"/>
        <v>1</v>
      </c>
      <c r="P164" s="48">
        <f t="shared" si="33"/>
        <v>0</v>
      </c>
      <c r="Q164" s="43">
        <f t="shared" si="34"/>
        <v>0</v>
      </c>
      <c r="R164" s="43" t="str">
        <f t="shared" si="35"/>
        <v>0</v>
      </c>
      <c r="S164" s="5" t="b">
        <f t="shared" si="36"/>
        <v>0</v>
      </c>
      <c r="T164" s="3" t="str">
        <f t="shared" si="37"/>
        <v>o</v>
      </c>
      <c r="U164" s="3">
        <f t="shared" si="38"/>
        <v>144</v>
      </c>
      <c r="V164" s="3" t="str">
        <f t="shared" si="39"/>
        <v>-</v>
      </c>
      <c r="W164" s="3" t="str">
        <f t="shared" si="40"/>
        <v>-</v>
      </c>
      <c r="X164" s="3" t="str">
        <f t="shared" si="41"/>
        <v>-</v>
      </c>
      <c r="Y164" s="3" t="str">
        <f t="shared" si="42"/>
        <v>-</v>
      </c>
      <c r="Z164" s="3" t="str">
        <f t="shared" si="43"/>
        <v>-</v>
      </c>
    </row>
    <row r="165" spans="1:26" x14ac:dyDescent="0.2">
      <c r="A165" s="7">
        <v>162</v>
      </c>
      <c r="B165" s="18">
        <f>[1]d1!$G163</f>
        <v>0</v>
      </c>
      <c r="C165" s="37">
        <f>[1]d1!$L163</f>
        <v>0</v>
      </c>
      <c r="D165" s="39">
        <f>[1]d1!$N163</f>
        <v>0</v>
      </c>
      <c r="E165" s="9" t="str">
        <f>IF(ISBLANK([1]d1!I163),"",VLOOKUP([1]d1!I163,lytis,2,FALSE))</f>
        <v/>
      </c>
      <c r="F165" s="14">
        <f>[1]d1!H163</f>
        <v>0</v>
      </c>
      <c r="G165" s="8">
        <f>[1]d1!O163</f>
        <v>0</v>
      </c>
      <c r="H165" s="8">
        <f>[1]d1!R163</f>
        <v>0</v>
      </c>
      <c r="I165" s="10" t="str">
        <f>IF(ISBLANK([1]d1!J163),"",VLOOKUP([1]d1!J163,grupees,2,FALSE))</f>
        <v/>
      </c>
      <c r="J165" s="42">
        <f>[1]d1!S163</f>
        <v>0</v>
      </c>
      <c r="K165" s="25">
        <f>[1]d1!T163</f>
        <v>0</v>
      </c>
      <c r="L165" s="25">
        <f>[1]d1!U163</f>
        <v>0</v>
      </c>
      <c r="M165" s="14">
        <f>[1]d1!E163</f>
        <v>0</v>
      </c>
      <c r="N165" s="14">
        <f>[1]d1!F163</f>
        <v>0</v>
      </c>
      <c r="O165" s="14">
        <f t="shared" si="32"/>
        <v>1</v>
      </c>
      <c r="P165" s="48">
        <f t="shared" si="33"/>
        <v>0</v>
      </c>
      <c r="Q165" s="43">
        <f t="shared" si="34"/>
        <v>0</v>
      </c>
      <c r="R165" s="43" t="str">
        <f t="shared" si="35"/>
        <v>0</v>
      </c>
      <c r="S165" s="5" t="b">
        <f t="shared" si="36"/>
        <v>0</v>
      </c>
      <c r="T165" s="3" t="str">
        <f t="shared" si="37"/>
        <v>o</v>
      </c>
      <c r="U165" s="3">
        <f t="shared" si="38"/>
        <v>144</v>
      </c>
      <c r="V165" s="3" t="str">
        <f t="shared" si="39"/>
        <v>-</v>
      </c>
      <c r="W165" s="3" t="str">
        <f t="shared" si="40"/>
        <v>-</v>
      </c>
      <c r="X165" s="3" t="str">
        <f t="shared" si="41"/>
        <v>-</v>
      </c>
      <c r="Y165" s="3" t="str">
        <f t="shared" si="42"/>
        <v>-</v>
      </c>
      <c r="Z165" s="3" t="str">
        <f t="shared" si="43"/>
        <v>-</v>
      </c>
    </row>
    <row r="166" spans="1:26" x14ac:dyDescent="0.2">
      <c r="A166" s="7">
        <v>163</v>
      </c>
      <c r="B166" s="18">
        <f>[1]d1!$G164</f>
        <v>0</v>
      </c>
      <c r="C166" s="37">
        <f>[1]d1!$L164</f>
        <v>0</v>
      </c>
      <c r="D166" s="39">
        <f>[1]d1!$N164</f>
        <v>0</v>
      </c>
      <c r="E166" s="9" t="str">
        <f>IF(ISBLANK([1]d1!I164),"",VLOOKUP([1]d1!I164,lytis,2,FALSE))</f>
        <v/>
      </c>
      <c r="F166" s="14">
        <f>[1]d1!H164</f>
        <v>0</v>
      </c>
      <c r="G166" s="8">
        <f>[1]d1!O164</f>
        <v>0</v>
      </c>
      <c r="H166" s="8">
        <f>[1]d1!R164</f>
        <v>0</v>
      </c>
      <c r="I166" s="10" t="str">
        <f>IF(ISBLANK([1]d1!J164),"",VLOOKUP([1]d1!J164,grupees,2,FALSE))</f>
        <v/>
      </c>
      <c r="J166" s="42">
        <f>[1]d1!S164</f>
        <v>0</v>
      </c>
      <c r="K166" s="25">
        <f>[1]d1!T164</f>
        <v>0</v>
      </c>
      <c r="L166" s="25">
        <f>[1]d1!U164</f>
        <v>0</v>
      </c>
      <c r="M166" s="14">
        <f>[1]d1!E164</f>
        <v>0</v>
      </c>
      <c r="N166" s="14">
        <f>[1]d1!F164</f>
        <v>0</v>
      </c>
      <c r="O166" s="14">
        <f t="shared" si="32"/>
        <v>1</v>
      </c>
      <c r="P166" s="48">
        <f t="shared" si="33"/>
        <v>0</v>
      </c>
      <c r="Q166" s="43">
        <f t="shared" si="34"/>
        <v>0</v>
      </c>
      <c r="R166" s="43" t="str">
        <f t="shared" si="35"/>
        <v>0</v>
      </c>
      <c r="S166" s="5" t="b">
        <f t="shared" si="36"/>
        <v>0</v>
      </c>
      <c r="T166" s="3" t="str">
        <f t="shared" si="37"/>
        <v>o</v>
      </c>
      <c r="U166" s="3">
        <f t="shared" si="38"/>
        <v>144</v>
      </c>
      <c r="V166" s="3" t="str">
        <f t="shared" si="39"/>
        <v>-</v>
      </c>
      <c r="W166" s="3" t="str">
        <f t="shared" si="40"/>
        <v>-</v>
      </c>
      <c r="X166" s="3" t="str">
        <f t="shared" si="41"/>
        <v>-</v>
      </c>
      <c r="Y166" s="3" t="str">
        <f t="shared" si="42"/>
        <v>-</v>
      </c>
      <c r="Z166" s="3" t="str">
        <f t="shared" si="43"/>
        <v>-</v>
      </c>
    </row>
    <row r="167" spans="1:26" x14ac:dyDescent="0.2">
      <c r="A167" s="7">
        <v>164</v>
      </c>
      <c r="B167" s="18">
        <f>[1]d1!$G165</f>
        <v>0</v>
      </c>
      <c r="C167" s="37">
        <f>[1]d1!$L165</f>
        <v>0</v>
      </c>
      <c r="D167" s="39">
        <f>[1]d1!$N165</f>
        <v>0</v>
      </c>
      <c r="E167" s="9" t="str">
        <f>IF(ISBLANK([1]d1!I165),"",VLOOKUP([1]d1!I165,lytis,2,FALSE))</f>
        <v/>
      </c>
      <c r="F167" s="14">
        <f>[1]d1!H165</f>
        <v>0</v>
      </c>
      <c r="G167" s="8">
        <f>[1]d1!O165</f>
        <v>0</v>
      </c>
      <c r="H167" s="8">
        <f>[1]d1!R165</f>
        <v>0</v>
      </c>
      <c r="I167" s="10" t="str">
        <f>IF(ISBLANK([1]d1!J165),"",VLOOKUP([1]d1!J165,grupees,2,FALSE))</f>
        <v/>
      </c>
      <c r="J167" s="42">
        <f>[1]d1!S165</f>
        <v>0</v>
      </c>
      <c r="K167" s="25">
        <f>[1]d1!T165</f>
        <v>0</v>
      </c>
      <c r="L167" s="25">
        <f>[1]d1!U165</f>
        <v>0</v>
      </c>
      <c r="M167" s="14">
        <f>[1]d1!E165</f>
        <v>0</v>
      </c>
      <c r="N167" s="14">
        <f>[1]d1!F165</f>
        <v>0</v>
      </c>
      <c r="O167" s="14">
        <f t="shared" si="32"/>
        <v>1</v>
      </c>
      <c r="P167" s="48">
        <f t="shared" si="33"/>
        <v>0</v>
      </c>
      <c r="Q167" s="43">
        <f t="shared" si="34"/>
        <v>0</v>
      </c>
      <c r="R167" s="43" t="str">
        <f t="shared" si="35"/>
        <v>0</v>
      </c>
      <c r="S167" s="5" t="b">
        <f t="shared" si="36"/>
        <v>0</v>
      </c>
      <c r="T167" s="3" t="str">
        <f t="shared" si="37"/>
        <v>o</v>
      </c>
      <c r="U167" s="3">
        <f t="shared" si="38"/>
        <v>144</v>
      </c>
      <c r="V167" s="3" t="str">
        <f t="shared" si="39"/>
        <v>-</v>
      </c>
      <c r="W167" s="3" t="str">
        <f t="shared" si="40"/>
        <v>-</v>
      </c>
      <c r="X167" s="3" t="str">
        <f t="shared" si="41"/>
        <v>-</v>
      </c>
      <c r="Y167" s="3" t="str">
        <f t="shared" si="42"/>
        <v>-</v>
      </c>
      <c r="Z167" s="3" t="str">
        <f t="shared" si="43"/>
        <v>-</v>
      </c>
    </row>
    <row r="168" spans="1:26" x14ac:dyDescent="0.2">
      <c r="A168" s="7">
        <v>165</v>
      </c>
      <c r="B168" s="18">
        <f>[1]d1!$G166</f>
        <v>0</v>
      </c>
      <c r="C168" s="37">
        <f>[1]d1!$L166</f>
        <v>0</v>
      </c>
      <c r="D168" s="39">
        <f>[1]d1!$N166</f>
        <v>0</v>
      </c>
      <c r="E168" s="9" t="str">
        <f>IF(ISBLANK([1]d1!I166),"",VLOOKUP([1]d1!I166,lytis,2,FALSE))</f>
        <v/>
      </c>
      <c r="F168" s="14">
        <f>[1]d1!H166</f>
        <v>0</v>
      </c>
      <c r="G168" s="8">
        <f>[1]d1!O166</f>
        <v>0</v>
      </c>
      <c r="H168" s="8">
        <f>[1]d1!R166</f>
        <v>0</v>
      </c>
      <c r="I168" s="10" t="str">
        <f>IF(ISBLANK([1]d1!J166),"",VLOOKUP([1]d1!J166,grupees,2,FALSE))</f>
        <v/>
      </c>
      <c r="J168" s="42">
        <f>[1]d1!S166</f>
        <v>0</v>
      </c>
      <c r="K168" s="25">
        <f>[1]d1!T166</f>
        <v>0</v>
      </c>
      <c r="L168" s="25">
        <f>[1]d1!U166</f>
        <v>0</v>
      </c>
      <c r="M168" s="14">
        <f>[1]d1!E166</f>
        <v>0</v>
      </c>
      <c r="N168" s="14">
        <f>[1]d1!F166</f>
        <v>0</v>
      </c>
      <c r="O168" s="14">
        <f t="shared" si="32"/>
        <v>1</v>
      </c>
      <c r="P168" s="48">
        <f t="shared" si="33"/>
        <v>0</v>
      </c>
      <c r="Q168" s="43">
        <f t="shared" si="34"/>
        <v>0</v>
      </c>
      <c r="R168" s="43" t="str">
        <f t="shared" si="35"/>
        <v>0</v>
      </c>
      <c r="S168" s="5" t="b">
        <f t="shared" si="36"/>
        <v>0</v>
      </c>
      <c r="T168" s="3" t="str">
        <f t="shared" si="37"/>
        <v>o</v>
      </c>
      <c r="U168" s="3">
        <f t="shared" si="38"/>
        <v>144</v>
      </c>
      <c r="V168" s="3" t="str">
        <f t="shared" si="39"/>
        <v>-</v>
      </c>
      <c r="W168" s="3" t="str">
        <f t="shared" si="40"/>
        <v>-</v>
      </c>
      <c r="X168" s="3" t="str">
        <f t="shared" si="41"/>
        <v>-</v>
      </c>
      <c r="Y168" s="3" t="str">
        <f t="shared" si="42"/>
        <v>-</v>
      </c>
      <c r="Z168" s="3" t="str">
        <f t="shared" si="43"/>
        <v>-</v>
      </c>
    </row>
    <row r="169" spans="1:26" x14ac:dyDescent="0.2">
      <c r="A169" s="7">
        <v>166</v>
      </c>
      <c r="B169" s="18">
        <f>[1]d1!$G167</f>
        <v>0</v>
      </c>
      <c r="C169" s="37">
        <f>[1]d1!$L167</f>
        <v>0</v>
      </c>
      <c r="D169" s="39">
        <f>[1]d1!$N167</f>
        <v>0</v>
      </c>
      <c r="E169" s="9" t="str">
        <f>IF(ISBLANK([1]d1!I167),"",VLOOKUP([1]d1!I167,lytis,2,FALSE))</f>
        <v/>
      </c>
      <c r="F169" s="14">
        <f>[1]d1!H167</f>
        <v>0</v>
      </c>
      <c r="G169" s="8">
        <f>[1]d1!O167</f>
        <v>0</v>
      </c>
      <c r="H169" s="8">
        <f>[1]d1!R167</f>
        <v>0</v>
      </c>
      <c r="I169" s="10" t="str">
        <f>IF(ISBLANK([1]d1!J167),"",VLOOKUP([1]d1!J167,grupees,2,FALSE))</f>
        <v/>
      </c>
      <c r="J169" s="42">
        <f>[1]d1!S167</f>
        <v>0</v>
      </c>
      <c r="K169" s="25">
        <f>[1]d1!T167</f>
        <v>0</v>
      </c>
      <c r="L169" s="25">
        <f>[1]d1!U167</f>
        <v>0</v>
      </c>
      <c r="M169" s="14">
        <f>[1]d1!E167</f>
        <v>0</v>
      </c>
      <c r="N169" s="14">
        <f>[1]d1!F167</f>
        <v>0</v>
      </c>
      <c r="O169" s="14">
        <f t="shared" si="32"/>
        <v>1</v>
      </c>
      <c r="P169" s="48">
        <f t="shared" si="33"/>
        <v>0</v>
      </c>
      <c r="Q169" s="43">
        <f t="shared" si="34"/>
        <v>0</v>
      </c>
      <c r="R169" s="43" t="str">
        <f t="shared" si="35"/>
        <v>0</v>
      </c>
      <c r="S169" s="5" t="b">
        <f t="shared" si="36"/>
        <v>0</v>
      </c>
      <c r="T169" s="3" t="str">
        <f t="shared" si="37"/>
        <v>o</v>
      </c>
      <c r="U169" s="3">
        <f t="shared" si="38"/>
        <v>144</v>
      </c>
      <c r="V169" s="3" t="str">
        <f t="shared" si="39"/>
        <v>-</v>
      </c>
      <c r="W169" s="3" t="str">
        <f t="shared" si="40"/>
        <v>-</v>
      </c>
      <c r="X169" s="3" t="str">
        <f t="shared" si="41"/>
        <v>-</v>
      </c>
      <c r="Y169" s="3" t="str">
        <f t="shared" si="42"/>
        <v>-</v>
      </c>
      <c r="Z169" s="3" t="str">
        <f t="shared" si="43"/>
        <v>-</v>
      </c>
    </row>
    <row r="170" spans="1:26" x14ac:dyDescent="0.2">
      <c r="A170" s="7">
        <v>167</v>
      </c>
      <c r="B170" s="18">
        <f>[1]d1!$G168</f>
        <v>0</v>
      </c>
      <c r="C170" s="37">
        <f>[1]d1!$L168</f>
        <v>0</v>
      </c>
      <c r="D170" s="39">
        <f>[1]d1!$N168</f>
        <v>0</v>
      </c>
      <c r="E170" s="9" t="str">
        <f>IF(ISBLANK([1]d1!I168),"",VLOOKUP([1]d1!I168,lytis,2,FALSE))</f>
        <v/>
      </c>
      <c r="F170" s="14">
        <f>[1]d1!H168</f>
        <v>0</v>
      </c>
      <c r="G170" s="8">
        <f>[1]d1!O168</f>
        <v>0</v>
      </c>
      <c r="H170" s="8">
        <f>[1]d1!R168</f>
        <v>0</v>
      </c>
      <c r="I170" s="10" t="str">
        <f>IF(ISBLANK([1]d1!J168),"",VLOOKUP([1]d1!J168,grupees,2,FALSE))</f>
        <v/>
      </c>
      <c r="J170" s="42">
        <f>[1]d1!S168</f>
        <v>0</v>
      </c>
      <c r="K170" s="25">
        <f>[1]d1!T168</f>
        <v>0</v>
      </c>
      <c r="L170" s="25">
        <f>[1]d1!U168</f>
        <v>0</v>
      </c>
      <c r="M170" s="14">
        <f>[1]d1!E168</f>
        <v>0</v>
      </c>
      <c r="N170" s="14">
        <f>[1]d1!F168</f>
        <v>0</v>
      </c>
      <c r="O170" s="14">
        <f t="shared" si="32"/>
        <v>1</v>
      </c>
      <c r="P170" s="48">
        <f t="shared" si="33"/>
        <v>0</v>
      </c>
      <c r="Q170" s="43">
        <f t="shared" si="34"/>
        <v>0</v>
      </c>
      <c r="R170" s="43" t="str">
        <f t="shared" si="35"/>
        <v>0</v>
      </c>
      <c r="S170" s="5" t="b">
        <f t="shared" si="36"/>
        <v>0</v>
      </c>
      <c r="T170" s="3" t="str">
        <f t="shared" si="37"/>
        <v>o</v>
      </c>
      <c r="U170" s="3">
        <f t="shared" si="38"/>
        <v>144</v>
      </c>
      <c r="V170" s="3" t="str">
        <f t="shared" si="39"/>
        <v>-</v>
      </c>
      <c r="W170" s="3" t="str">
        <f t="shared" si="40"/>
        <v>-</v>
      </c>
      <c r="X170" s="3" t="str">
        <f t="shared" si="41"/>
        <v>-</v>
      </c>
      <c r="Y170" s="3" t="str">
        <f t="shared" si="42"/>
        <v>-</v>
      </c>
      <c r="Z170" s="3" t="str">
        <f t="shared" si="43"/>
        <v>-</v>
      </c>
    </row>
    <row r="171" spans="1:26" x14ac:dyDescent="0.2">
      <c r="A171" s="7">
        <v>168</v>
      </c>
      <c r="B171" s="18">
        <f>[1]d1!$G169</f>
        <v>0</v>
      </c>
      <c r="C171" s="37">
        <f>[1]d1!$L169</f>
        <v>0</v>
      </c>
      <c r="D171" s="39">
        <f>[1]d1!$N169</f>
        <v>0</v>
      </c>
      <c r="E171" s="9" t="str">
        <f>IF(ISBLANK([1]d1!I169),"",VLOOKUP([1]d1!I169,lytis,2,FALSE))</f>
        <v/>
      </c>
      <c r="F171" s="14">
        <f>[1]d1!H169</f>
        <v>0</v>
      </c>
      <c r="G171" s="8">
        <f>[1]d1!O169</f>
        <v>0</v>
      </c>
      <c r="H171" s="8">
        <f>[1]d1!R169</f>
        <v>0</v>
      </c>
      <c r="I171" s="10" t="str">
        <f>IF(ISBLANK([1]d1!J169),"",VLOOKUP([1]d1!J169,grupees,2,FALSE))</f>
        <v/>
      </c>
      <c r="J171" s="42">
        <f>[1]d1!S169</f>
        <v>0</v>
      </c>
      <c r="K171" s="25">
        <f>[1]d1!T169</f>
        <v>0</v>
      </c>
      <c r="L171" s="25">
        <f>[1]d1!U169</f>
        <v>0</v>
      </c>
      <c r="M171" s="14">
        <f>[1]d1!E169</f>
        <v>0</v>
      </c>
      <c r="N171" s="14">
        <f>[1]d1!F169</f>
        <v>0</v>
      </c>
      <c r="O171" s="14">
        <f t="shared" si="32"/>
        <v>1</v>
      </c>
      <c r="P171" s="48">
        <f t="shared" si="33"/>
        <v>0</v>
      </c>
      <c r="Q171" s="43">
        <f t="shared" si="34"/>
        <v>0</v>
      </c>
      <c r="R171" s="43" t="str">
        <f t="shared" si="35"/>
        <v>0</v>
      </c>
      <c r="S171" s="5" t="b">
        <f t="shared" si="36"/>
        <v>0</v>
      </c>
      <c r="T171" s="3" t="str">
        <f t="shared" si="37"/>
        <v>o</v>
      </c>
      <c r="U171" s="3">
        <f t="shared" si="38"/>
        <v>144</v>
      </c>
      <c r="V171" s="3" t="str">
        <f t="shared" si="39"/>
        <v>-</v>
      </c>
      <c r="W171" s="3" t="str">
        <f t="shared" si="40"/>
        <v>-</v>
      </c>
      <c r="X171" s="3" t="str">
        <f t="shared" si="41"/>
        <v>-</v>
      </c>
      <c r="Y171" s="3" t="str">
        <f t="shared" si="42"/>
        <v>-</v>
      </c>
      <c r="Z171" s="3" t="str">
        <f t="shared" si="43"/>
        <v>-</v>
      </c>
    </row>
    <row r="172" spans="1:26" x14ac:dyDescent="0.2">
      <c r="A172" s="7">
        <v>169</v>
      </c>
      <c r="B172" s="18">
        <f>[1]d1!$G170</f>
        <v>0</v>
      </c>
      <c r="C172" s="37">
        <f>[1]d1!$L170</f>
        <v>0</v>
      </c>
      <c r="D172" s="39">
        <f>[1]d1!$N170</f>
        <v>0</v>
      </c>
      <c r="E172" s="9" t="str">
        <f>IF(ISBLANK([1]d1!I170),"",VLOOKUP([1]d1!I170,lytis,2,FALSE))</f>
        <v/>
      </c>
      <c r="F172" s="14">
        <f>[1]d1!H170</f>
        <v>0</v>
      </c>
      <c r="G172" s="8">
        <f>[1]d1!O170</f>
        <v>0</v>
      </c>
      <c r="H172" s="8">
        <f>[1]d1!R170</f>
        <v>0</v>
      </c>
      <c r="I172" s="10" t="str">
        <f>IF(ISBLANK([1]d1!J170),"",VLOOKUP([1]d1!J170,grupees,2,FALSE))</f>
        <v/>
      </c>
      <c r="J172" s="42">
        <f>[1]d1!S170</f>
        <v>0</v>
      </c>
      <c r="K172" s="25">
        <f>[1]d1!T170</f>
        <v>0</v>
      </c>
      <c r="L172" s="25">
        <f>[1]d1!U170</f>
        <v>0</v>
      </c>
      <c r="M172" s="14">
        <f>[1]d1!E170</f>
        <v>0</v>
      </c>
      <c r="N172" s="14">
        <f>[1]d1!F170</f>
        <v>0</v>
      </c>
      <c r="O172" s="14">
        <f t="shared" si="32"/>
        <v>1</v>
      </c>
      <c r="P172" s="48">
        <f t="shared" si="33"/>
        <v>0</v>
      </c>
      <c r="Q172" s="43">
        <f t="shared" si="34"/>
        <v>0</v>
      </c>
      <c r="R172" s="43" t="str">
        <f t="shared" si="35"/>
        <v>0</v>
      </c>
      <c r="S172" s="5" t="b">
        <f t="shared" si="36"/>
        <v>0</v>
      </c>
      <c r="T172" s="3" t="str">
        <f t="shared" si="37"/>
        <v>o</v>
      </c>
      <c r="U172" s="3">
        <f t="shared" si="38"/>
        <v>144</v>
      </c>
      <c r="V172" s="3" t="str">
        <f t="shared" si="39"/>
        <v>-</v>
      </c>
      <c r="W172" s="3" t="str">
        <f t="shared" si="40"/>
        <v>-</v>
      </c>
      <c r="X172" s="3" t="str">
        <f t="shared" si="41"/>
        <v>-</v>
      </c>
      <c r="Y172" s="3" t="str">
        <f t="shared" si="42"/>
        <v>-</v>
      </c>
      <c r="Z172" s="3" t="str">
        <f t="shared" si="43"/>
        <v>-</v>
      </c>
    </row>
    <row r="173" spans="1:26" x14ac:dyDescent="0.2">
      <c r="A173" s="7">
        <v>170</v>
      </c>
      <c r="B173" s="18">
        <f>[1]d1!$G171</f>
        <v>0</v>
      </c>
      <c r="C173" s="37">
        <f>[1]d1!$L171</f>
        <v>0</v>
      </c>
      <c r="D173" s="39">
        <f>[1]d1!$N171</f>
        <v>0</v>
      </c>
      <c r="E173" s="9" t="str">
        <f>IF(ISBLANK([1]d1!I171),"",VLOOKUP([1]d1!I171,lytis,2,FALSE))</f>
        <v/>
      </c>
      <c r="F173" s="14">
        <f>[1]d1!H171</f>
        <v>0</v>
      </c>
      <c r="G173" s="8">
        <f>[1]d1!O171</f>
        <v>0</v>
      </c>
      <c r="H173" s="8">
        <f>[1]d1!R171</f>
        <v>0</v>
      </c>
      <c r="I173" s="10" t="str">
        <f>IF(ISBLANK([1]d1!J171),"",VLOOKUP([1]d1!J171,grupees,2,FALSE))</f>
        <v/>
      </c>
      <c r="J173" s="42">
        <f>[1]d1!S171</f>
        <v>0</v>
      </c>
      <c r="K173" s="25">
        <f>[1]d1!T171</f>
        <v>0</v>
      </c>
      <c r="L173" s="25">
        <f>[1]d1!U171</f>
        <v>0</v>
      </c>
      <c r="M173" s="14">
        <f>[1]d1!E171</f>
        <v>0</v>
      </c>
      <c r="N173" s="14">
        <f>[1]d1!F171</f>
        <v>0</v>
      </c>
      <c r="O173" s="14">
        <f t="shared" si="32"/>
        <v>1</v>
      </c>
      <c r="P173" s="48">
        <f t="shared" si="33"/>
        <v>0</v>
      </c>
      <c r="Q173" s="43">
        <f t="shared" si="34"/>
        <v>0</v>
      </c>
      <c r="R173" s="43" t="str">
        <f t="shared" si="35"/>
        <v>0</v>
      </c>
      <c r="S173" s="5" t="b">
        <f t="shared" si="36"/>
        <v>0</v>
      </c>
      <c r="T173" s="3" t="str">
        <f t="shared" si="37"/>
        <v>o</v>
      </c>
      <c r="U173" s="3">
        <f t="shared" si="38"/>
        <v>144</v>
      </c>
      <c r="V173" s="3" t="str">
        <f t="shared" si="39"/>
        <v>-</v>
      </c>
      <c r="W173" s="3" t="str">
        <f t="shared" si="40"/>
        <v>-</v>
      </c>
      <c r="X173" s="3" t="str">
        <f t="shared" si="41"/>
        <v>-</v>
      </c>
      <c r="Y173" s="3" t="str">
        <f t="shared" si="42"/>
        <v>-</v>
      </c>
      <c r="Z173" s="3" t="str">
        <f t="shared" si="43"/>
        <v>-</v>
      </c>
    </row>
    <row r="174" spans="1:26" x14ac:dyDescent="0.2">
      <c r="A174" s="7">
        <v>171</v>
      </c>
      <c r="B174" s="18">
        <f>[1]d1!$G172</f>
        <v>0</v>
      </c>
      <c r="C174" s="37">
        <f>[1]d1!$L172</f>
        <v>0</v>
      </c>
      <c r="D174" s="39">
        <f>[1]d1!$N172</f>
        <v>0</v>
      </c>
      <c r="E174" s="9" t="str">
        <f>IF(ISBLANK([1]d1!I172),"",VLOOKUP([1]d1!I172,lytis,2,FALSE))</f>
        <v/>
      </c>
      <c r="F174" s="14">
        <f>[1]d1!H172</f>
        <v>0</v>
      </c>
      <c r="G174" s="8">
        <f>[1]d1!O172</f>
        <v>0</v>
      </c>
      <c r="H174" s="8">
        <f>[1]d1!R172</f>
        <v>0</v>
      </c>
      <c r="I174" s="10" t="str">
        <f>IF(ISBLANK([1]d1!J172),"",VLOOKUP([1]d1!J172,grupees,2,FALSE))</f>
        <v/>
      </c>
      <c r="J174" s="42">
        <f>[1]d1!S172</f>
        <v>0</v>
      </c>
      <c r="K174" s="25">
        <f>[1]d1!T172</f>
        <v>0</v>
      </c>
      <c r="L174" s="25">
        <f>[1]d1!U172</f>
        <v>0</v>
      </c>
      <c r="M174" s="14">
        <f>[1]d1!E172</f>
        <v>0</v>
      </c>
      <c r="N174" s="14">
        <f>[1]d1!F172</f>
        <v>0</v>
      </c>
      <c r="O174" s="14">
        <f t="shared" si="32"/>
        <v>1</v>
      </c>
      <c r="P174" s="48">
        <f t="shared" si="33"/>
        <v>0</v>
      </c>
      <c r="Q174" s="43">
        <f t="shared" si="34"/>
        <v>0</v>
      </c>
      <c r="R174" s="43" t="str">
        <f t="shared" si="35"/>
        <v>0</v>
      </c>
      <c r="S174" s="5" t="b">
        <f t="shared" si="36"/>
        <v>0</v>
      </c>
      <c r="T174" s="3" t="str">
        <f t="shared" si="37"/>
        <v>o</v>
      </c>
      <c r="U174" s="3">
        <f t="shared" si="38"/>
        <v>144</v>
      </c>
      <c r="V174" s="3" t="str">
        <f t="shared" si="39"/>
        <v>-</v>
      </c>
      <c r="W174" s="3" t="str">
        <f t="shared" si="40"/>
        <v>-</v>
      </c>
      <c r="X174" s="3" t="str">
        <f t="shared" si="41"/>
        <v>-</v>
      </c>
      <c r="Y174" s="3" t="str">
        <f t="shared" si="42"/>
        <v>-</v>
      </c>
      <c r="Z174" s="3" t="str">
        <f t="shared" si="43"/>
        <v>-</v>
      </c>
    </row>
    <row r="175" spans="1:26" x14ac:dyDescent="0.2">
      <c r="A175" s="7">
        <v>172</v>
      </c>
      <c r="B175" s="18">
        <f>[1]d1!$G173</f>
        <v>0</v>
      </c>
      <c r="C175" s="37">
        <f>[1]d1!$L173</f>
        <v>0</v>
      </c>
      <c r="D175" s="39">
        <f>[1]d1!$N173</f>
        <v>0</v>
      </c>
      <c r="E175" s="9" t="str">
        <f>IF(ISBLANK([1]d1!I173),"",VLOOKUP([1]d1!I173,lytis,2,FALSE))</f>
        <v/>
      </c>
      <c r="F175" s="14">
        <f>[1]d1!H173</f>
        <v>0</v>
      </c>
      <c r="G175" s="8">
        <f>[1]d1!O173</f>
        <v>0</v>
      </c>
      <c r="H175" s="8">
        <f>[1]d1!R173</f>
        <v>0</v>
      </c>
      <c r="I175" s="10" t="str">
        <f>IF(ISBLANK([1]d1!J173),"",VLOOKUP([1]d1!J173,grupees,2,FALSE))</f>
        <v/>
      </c>
      <c r="J175" s="42">
        <f>[1]d1!S173</f>
        <v>0</v>
      </c>
      <c r="K175" s="25">
        <f>[1]d1!T173</f>
        <v>0</v>
      </c>
      <c r="L175" s="25">
        <f>[1]d1!U173</f>
        <v>0</v>
      </c>
      <c r="M175" s="14">
        <f>[1]d1!E173</f>
        <v>0</v>
      </c>
      <c r="N175" s="14">
        <f>[1]d1!F173</f>
        <v>0</v>
      </c>
      <c r="O175" s="14">
        <f t="shared" si="32"/>
        <v>1</v>
      </c>
      <c r="P175" s="48">
        <f t="shared" si="33"/>
        <v>0</v>
      </c>
      <c r="Q175" s="43">
        <f t="shared" si="34"/>
        <v>0</v>
      </c>
      <c r="R175" s="43" t="str">
        <f t="shared" si="35"/>
        <v>0</v>
      </c>
      <c r="S175" s="5" t="b">
        <f t="shared" si="36"/>
        <v>0</v>
      </c>
      <c r="T175" s="3" t="str">
        <f t="shared" si="37"/>
        <v>o</v>
      </c>
      <c r="U175" s="3">
        <f t="shared" si="38"/>
        <v>144</v>
      </c>
      <c r="V175" s="3" t="str">
        <f t="shared" si="39"/>
        <v>-</v>
      </c>
      <c r="W175" s="3" t="str">
        <f t="shared" si="40"/>
        <v>-</v>
      </c>
      <c r="X175" s="3" t="str">
        <f t="shared" si="41"/>
        <v>-</v>
      </c>
      <c r="Y175" s="3" t="str">
        <f t="shared" si="42"/>
        <v>-</v>
      </c>
      <c r="Z175" s="3" t="str">
        <f t="shared" si="43"/>
        <v>-</v>
      </c>
    </row>
    <row r="176" spans="1:26" x14ac:dyDescent="0.2">
      <c r="A176" s="7">
        <v>173</v>
      </c>
      <c r="B176" s="18">
        <f>[1]d1!$G174</f>
        <v>0</v>
      </c>
      <c r="C176" s="37">
        <f>[1]d1!$L174</f>
        <v>0</v>
      </c>
      <c r="D176" s="39">
        <f>[1]d1!$N174</f>
        <v>0</v>
      </c>
      <c r="E176" s="9" t="str">
        <f>IF(ISBLANK([1]d1!I174),"",VLOOKUP([1]d1!I174,lytis,2,FALSE))</f>
        <v/>
      </c>
      <c r="F176" s="14">
        <f>[1]d1!H174</f>
        <v>0</v>
      </c>
      <c r="G176" s="8">
        <f>[1]d1!O174</f>
        <v>0</v>
      </c>
      <c r="H176" s="8">
        <f>[1]d1!R174</f>
        <v>0</v>
      </c>
      <c r="I176" s="10" t="str">
        <f>IF(ISBLANK([1]d1!J174),"",VLOOKUP([1]d1!J174,grupees,2,FALSE))</f>
        <v/>
      </c>
      <c r="J176" s="42">
        <f>[1]d1!S174</f>
        <v>0</v>
      </c>
      <c r="K176" s="25">
        <f>[1]d1!T174</f>
        <v>0</v>
      </c>
      <c r="L176" s="25">
        <f>[1]d1!U174</f>
        <v>0</v>
      </c>
      <c r="M176" s="14">
        <f>[1]d1!E174</f>
        <v>0</v>
      </c>
      <c r="N176" s="14">
        <f>[1]d1!F174</f>
        <v>0</v>
      </c>
      <c r="O176" s="14">
        <f t="shared" si="32"/>
        <v>1</v>
      </c>
      <c r="P176" s="48">
        <f t="shared" si="33"/>
        <v>0</v>
      </c>
      <c r="Q176" s="43">
        <f t="shared" si="34"/>
        <v>0</v>
      </c>
      <c r="R176" s="43" t="str">
        <f t="shared" si="35"/>
        <v>0</v>
      </c>
      <c r="S176" s="5" t="b">
        <f t="shared" si="36"/>
        <v>0</v>
      </c>
      <c r="T176" s="3" t="str">
        <f t="shared" si="37"/>
        <v>o</v>
      </c>
      <c r="U176" s="3">
        <f t="shared" si="38"/>
        <v>144</v>
      </c>
      <c r="V176" s="3" t="str">
        <f t="shared" si="39"/>
        <v>-</v>
      </c>
      <c r="W176" s="3" t="str">
        <f t="shared" si="40"/>
        <v>-</v>
      </c>
      <c r="X176" s="3" t="str">
        <f t="shared" si="41"/>
        <v>-</v>
      </c>
      <c r="Y176" s="3" t="str">
        <f t="shared" si="42"/>
        <v>-</v>
      </c>
      <c r="Z176" s="3" t="str">
        <f t="shared" si="43"/>
        <v>-</v>
      </c>
    </row>
    <row r="177" spans="1:26" x14ac:dyDescent="0.2">
      <c r="A177" s="7">
        <v>174</v>
      </c>
      <c r="B177" s="18">
        <f>[1]d1!$G175</f>
        <v>0</v>
      </c>
      <c r="C177" s="37">
        <f>[1]d1!$L175</f>
        <v>0</v>
      </c>
      <c r="D177" s="39">
        <f>[1]d1!$N175</f>
        <v>0</v>
      </c>
      <c r="E177" s="9" t="str">
        <f>IF(ISBLANK([1]d1!I175),"",VLOOKUP([1]d1!I175,lytis,2,FALSE))</f>
        <v/>
      </c>
      <c r="F177" s="14">
        <f>[1]d1!H175</f>
        <v>0</v>
      </c>
      <c r="G177" s="8">
        <f>[1]d1!O175</f>
        <v>0</v>
      </c>
      <c r="H177" s="8">
        <f>[1]d1!R175</f>
        <v>0</v>
      </c>
      <c r="I177" s="10" t="str">
        <f>IF(ISBLANK([1]d1!J175),"",VLOOKUP([1]d1!J175,grupees,2,FALSE))</f>
        <v/>
      </c>
      <c r="J177" s="42">
        <f>[1]d1!S175</f>
        <v>0</v>
      </c>
      <c r="K177" s="25">
        <f>[1]d1!T175</f>
        <v>0</v>
      </c>
      <c r="L177" s="25">
        <f>[1]d1!U175</f>
        <v>0</v>
      </c>
      <c r="M177" s="14">
        <f>[1]d1!E175</f>
        <v>0</v>
      </c>
      <c r="N177" s="14">
        <f>[1]d1!F175</f>
        <v>0</v>
      </c>
      <c r="O177" s="14">
        <f t="shared" si="32"/>
        <v>1</v>
      </c>
      <c r="P177" s="48">
        <f t="shared" si="33"/>
        <v>0</v>
      </c>
      <c r="Q177" s="43">
        <f t="shared" si="34"/>
        <v>0</v>
      </c>
      <c r="R177" s="43" t="str">
        <f t="shared" si="35"/>
        <v>0</v>
      </c>
      <c r="S177" s="5" t="b">
        <f t="shared" si="36"/>
        <v>0</v>
      </c>
      <c r="T177" s="3" t="str">
        <f t="shared" si="37"/>
        <v>o</v>
      </c>
      <c r="U177" s="3">
        <f t="shared" si="38"/>
        <v>144</v>
      </c>
      <c r="V177" s="3" t="str">
        <f t="shared" si="39"/>
        <v>-</v>
      </c>
      <c r="W177" s="3" t="str">
        <f t="shared" si="40"/>
        <v>-</v>
      </c>
      <c r="X177" s="3" t="str">
        <f t="shared" si="41"/>
        <v>-</v>
      </c>
      <c r="Y177" s="3" t="str">
        <f t="shared" si="42"/>
        <v>-</v>
      </c>
      <c r="Z177" s="3" t="str">
        <f t="shared" si="43"/>
        <v>-</v>
      </c>
    </row>
    <row r="178" spans="1:26" x14ac:dyDescent="0.2">
      <c r="A178" s="7">
        <v>175</v>
      </c>
      <c r="B178" s="18">
        <f>[1]d1!$G176</f>
        <v>0</v>
      </c>
      <c r="C178" s="37">
        <f>[1]d1!$L176</f>
        <v>0</v>
      </c>
      <c r="D178" s="39">
        <f>[1]d1!$N176</f>
        <v>0</v>
      </c>
      <c r="E178" s="9" t="str">
        <f>IF(ISBLANK([1]d1!I176),"",VLOOKUP([1]d1!I176,lytis,2,FALSE))</f>
        <v/>
      </c>
      <c r="F178" s="14">
        <f>[1]d1!H176</f>
        <v>0</v>
      </c>
      <c r="G178" s="8">
        <f>[1]d1!O176</f>
        <v>0</v>
      </c>
      <c r="H178" s="8">
        <f>[1]d1!R176</f>
        <v>0</v>
      </c>
      <c r="I178" s="10" t="str">
        <f>IF(ISBLANK([1]d1!J176),"",VLOOKUP([1]d1!J176,grupees,2,FALSE))</f>
        <v/>
      </c>
      <c r="J178" s="42">
        <f>[1]d1!S176</f>
        <v>0</v>
      </c>
      <c r="K178" s="25">
        <f>[1]d1!T176</f>
        <v>0</v>
      </c>
      <c r="L178" s="25">
        <f>[1]d1!U176</f>
        <v>0</v>
      </c>
      <c r="M178" s="14">
        <f>[1]d1!E176</f>
        <v>0</v>
      </c>
      <c r="N178" s="14">
        <f>[1]d1!F176</f>
        <v>0</v>
      </c>
      <c r="O178" s="14">
        <f t="shared" si="32"/>
        <v>1</v>
      </c>
      <c r="P178" s="48">
        <f t="shared" si="33"/>
        <v>0</v>
      </c>
      <c r="Q178" s="43">
        <f t="shared" si="34"/>
        <v>0</v>
      </c>
      <c r="R178" s="43" t="str">
        <f t="shared" si="35"/>
        <v>0</v>
      </c>
      <c r="S178" s="5" t="b">
        <f t="shared" si="36"/>
        <v>0</v>
      </c>
      <c r="T178" s="3" t="str">
        <f t="shared" si="37"/>
        <v>o</v>
      </c>
      <c r="U178" s="3">
        <f t="shared" si="38"/>
        <v>144</v>
      </c>
      <c r="V178" s="3" t="str">
        <f t="shared" si="39"/>
        <v>-</v>
      </c>
      <c r="W178" s="3" t="str">
        <f t="shared" si="40"/>
        <v>-</v>
      </c>
      <c r="X178" s="3" t="str">
        <f t="shared" si="41"/>
        <v>-</v>
      </c>
      <c r="Y178" s="3" t="str">
        <f t="shared" si="42"/>
        <v>-</v>
      </c>
      <c r="Z178" s="3" t="str">
        <f t="shared" si="43"/>
        <v>-</v>
      </c>
    </row>
    <row r="179" spans="1:26" x14ac:dyDescent="0.2">
      <c r="A179" s="7">
        <v>176</v>
      </c>
      <c r="B179" s="18">
        <f>[1]d1!$G177</f>
        <v>0</v>
      </c>
      <c r="C179" s="37">
        <f>[1]d1!$L177</f>
        <v>0</v>
      </c>
      <c r="D179" s="39">
        <f>[1]d1!$N177</f>
        <v>0</v>
      </c>
      <c r="E179" s="9" t="str">
        <f>IF(ISBLANK([1]d1!I177),"",VLOOKUP([1]d1!I177,lytis,2,FALSE))</f>
        <v/>
      </c>
      <c r="F179" s="14">
        <f>[1]d1!H177</f>
        <v>0</v>
      </c>
      <c r="G179" s="8">
        <f>[1]d1!O177</f>
        <v>0</v>
      </c>
      <c r="H179" s="8">
        <f>[1]d1!R177</f>
        <v>0</v>
      </c>
      <c r="I179" s="10" t="str">
        <f>IF(ISBLANK([1]d1!J177),"",VLOOKUP([1]d1!J177,grupees,2,FALSE))</f>
        <v/>
      </c>
      <c r="J179" s="42">
        <f>[1]d1!S177</f>
        <v>0</v>
      </c>
      <c r="K179" s="25">
        <f>[1]d1!T177</f>
        <v>0</v>
      </c>
      <c r="L179" s="25">
        <f>[1]d1!U177</f>
        <v>0</v>
      </c>
      <c r="M179" s="14">
        <f>[1]d1!E177</f>
        <v>0</v>
      </c>
      <c r="N179" s="14">
        <f>[1]d1!F177</f>
        <v>0</v>
      </c>
      <c r="O179" s="14">
        <f t="shared" si="32"/>
        <v>1</v>
      </c>
      <c r="P179" s="48">
        <f t="shared" si="33"/>
        <v>0</v>
      </c>
      <c r="Q179" s="43">
        <f t="shared" si="34"/>
        <v>0</v>
      </c>
      <c r="R179" s="43" t="str">
        <f t="shared" si="35"/>
        <v>0</v>
      </c>
      <c r="S179" s="5" t="b">
        <f t="shared" si="36"/>
        <v>0</v>
      </c>
      <c r="T179" s="3" t="str">
        <f t="shared" si="37"/>
        <v>o</v>
      </c>
      <c r="U179" s="3">
        <f t="shared" si="38"/>
        <v>144</v>
      </c>
      <c r="V179" s="3" t="str">
        <f t="shared" si="39"/>
        <v>-</v>
      </c>
      <c r="W179" s="3" t="str">
        <f t="shared" si="40"/>
        <v>-</v>
      </c>
      <c r="X179" s="3" t="str">
        <f t="shared" si="41"/>
        <v>-</v>
      </c>
      <c r="Y179" s="3" t="str">
        <f t="shared" si="42"/>
        <v>-</v>
      </c>
      <c r="Z179" s="3" t="str">
        <f t="shared" si="43"/>
        <v>-</v>
      </c>
    </row>
    <row r="180" spans="1:26" x14ac:dyDescent="0.2">
      <c r="A180" s="7">
        <v>177</v>
      </c>
      <c r="B180" s="18">
        <f>[1]d1!$G178</f>
        <v>0</v>
      </c>
      <c r="C180" s="37">
        <f>[1]d1!$L178</f>
        <v>0</v>
      </c>
      <c r="D180" s="39">
        <f>[1]d1!$N178</f>
        <v>0</v>
      </c>
      <c r="E180" s="9" t="str">
        <f>IF(ISBLANK([1]d1!I178),"",VLOOKUP([1]d1!I178,lytis,2,FALSE))</f>
        <v/>
      </c>
      <c r="F180" s="14">
        <f>[1]d1!H178</f>
        <v>0</v>
      </c>
      <c r="G180" s="8">
        <f>[1]d1!O178</f>
        <v>0</v>
      </c>
      <c r="H180" s="8">
        <f>[1]d1!R178</f>
        <v>0</v>
      </c>
      <c r="I180" s="10" t="str">
        <f>IF(ISBLANK([1]d1!J178),"",VLOOKUP([1]d1!J178,grupees,2,FALSE))</f>
        <v/>
      </c>
      <c r="J180" s="42">
        <f>[1]d1!S178</f>
        <v>0</v>
      </c>
      <c r="K180" s="25">
        <f>[1]d1!T178</f>
        <v>0</v>
      </c>
      <c r="L180" s="25">
        <f>[1]d1!U178</f>
        <v>0</v>
      </c>
      <c r="M180" s="14">
        <f>[1]d1!E178</f>
        <v>0</v>
      </c>
      <c r="N180" s="14">
        <f>[1]d1!F178</f>
        <v>0</v>
      </c>
      <c r="O180" s="14">
        <f t="shared" si="32"/>
        <v>1</v>
      </c>
      <c r="P180" s="48">
        <f t="shared" si="33"/>
        <v>0</v>
      </c>
      <c r="Q180" s="43">
        <f t="shared" si="34"/>
        <v>0</v>
      </c>
      <c r="R180" s="43" t="str">
        <f t="shared" si="35"/>
        <v>0</v>
      </c>
      <c r="S180" s="5" t="b">
        <f t="shared" si="36"/>
        <v>0</v>
      </c>
      <c r="T180" s="3" t="str">
        <f t="shared" si="37"/>
        <v>o</v>
      </c>
      <c r="U180" s="3">
        <f t="shared" si="38"/>
        <v>144</v>
      </c>
      <c r="V180" s="3" t="str">
        <f t="shared" si="39"/>
        <v>-</v>
      </c>
      <c r="W180" s="3" t="str">
        <f t="shared" si="40"/>
        <v>-</v>
      </c>
      <c r="X180" s="3" t="str">
        <f t="shared" si="41"/>
        <v>-</v>
      </c>
      <c r="Y180" s="3" t="str">
        <f t="shared" si="42"/>
        <v>-</v>
      </c>
      <c r="Z180" s="3" t="str">
        <f t="shared" si="43"/>
        <v>-</v>
      </c>
    </row>
    <row r="181" spans="1:26" x14ac:dyDescent="0.2">
      <c r="A181" s="7">
        <v>178</v>
      </c>
      <c r="B181" s="18">
        <f>[1]d1!$G179</f>
        <v>0</v>
      </c>
      <c r="C181" s="37">
        <f>[1]d1!$L179</f>
        <v>0</v>
      </c>
      <c r="D181" s="39">
        <f>[1]d1!$N179</f>
        <v>0</v>
      </c>
      <c r="E181" s="9" t="str">
        <f>IF(ISBLANK([1]d1!I179),"",VLOOKUP([1]d1!I179,lytis,2,FALSE))</f>
        <v/>
      </c>
      <c r="F181" s="14">
        <f>[1]d1!H179</f>
        <v>0</v>
      </c>
      <c r="G181" s="8">
        <f>[1]d1!O179</f>
        <v>0</v>
      </c>
      <c r="H181" s="8">
        <f>[1]d1!R179</f>
        <v>0</v>
      </c>
      <c r="I181" s="10" t="str">
        <f>IF(ISBLANK([1]d1!J179),"",VLOOKUP([1]d1!J179,grupees,2,FALSE))</f>
        <v/>
      </c>
      <c r="J181" s="42">
        <f>[1]d1!S179</f>
        <v>0</v>
      </c>
      <c r="K181" s="25">
        <f>[1]d1!T179</f>
        <v>0</v>
      </c>
      <c r="L181" s="25">
        <f>[1]d1!U179</f>
        <v>0</v>
      </c>
      <c r="M181" s="14">
        <f>[1]d1!E179</f>
        <v>0</v>
      </c>
      <c r="N181" s="14">
        <f>[1]d1!F179</f>
        <v>0</v>
      </c>
      <c r="O181" s="14">
        <f t="shared" si="32"/>
        <v>1</v>
      </c>
      <c r="P181" s="48">
        <f t="shared" si="33"/>
        <v>0</v>
      </c>
      <c r="Q181" s="43">
        <f t="shared" si="34"/>
        <v>0</v>
      </c>
      <c r="R181" s="43" t="str">
        <f t="shared" si="35"/>
        <v>0</v>
      </c>
      <c r="S181" s="5" t="b">
        <f t="shared" si="36"/>
        <v>0</v>
      </c>
      <c r="T181" s="3" t="str">
        <f t="shared" si="37"/>
        <v>o</v>
      </c>
      <c r="U181" s="3">
        <f t="shared" si="38"/>
        <v>144</v>
      </c>
      <c r="V181" s="3" t="str">
        <f t="shared" si="39"/>
        <v>-</v>
      </c>
      <c r="W181" s="3" t="str">
        <f t="shared" si="40"/>
        <v>-</v>
      </c>
      <c r="X181" s="3" t="str">
        <f t="shared" si="41"/>
        <v>-</v>
      </c>
      <c r="Y181" s="3" t="str">
        <f t="shared" si="42"/>
        <v>-</v>
      </c>
      <c r="Z181" s="3" t="str">
        <f t="shared" si="43"/>
        <v>-</v>
      </c>
    </row>
    <row r="182" spans="1:26" x14ac:dyDescent="0.2">
      <c r="A182" s="7">
        <v>179</v>
      </c>
      <c r="B182" s="18">
        <f>[1]d1!$G180</f>
        <v>0</v>
      </c>
      <c r="C182" s="37">
        <f>[1]d1!$L180</f>
        <v>0</v>
      </c>
      <c r="D182" s="39">
        <f>[1]d1!$N180</f>
        <v>0</v>
      </c>
      <c r="E182" s="9" t="str">
        <f>IF(ISBLANK([1]d1!I180),"",VLOOKUP([1]d1!I180,lytis,2,FALSE))</f>
        <v/>
      </c>
      <c r="F182" s="14">
        <f>[1]d1!H180</f>
        <v>0</v>
      </c>
      <c r="G182" s="8">
        <f>[1]d1!O180</f>
        <v>0</v>
      </c>
      <c r="H182" s="8">
        <f>[1]d1!R180</f>
        <v>0</v>
      </c>
      <c r="I182" s="10" t="str">
        <f>IF(ISBLANK([1]d1!J180),"",VLOOKUP([1]d1!J180,grupees,2,FALSE))</f>
        <v/>
      </c>
      <c r="J182" s="42">
        <f>[1]d1!S180</f>
        <v>0</v>
      </c>
      <c r="K182" s="25">
        <f>[1]d1!T180</f>
        <v>0</v>
      </c>
      <c r="L182" s="25">
        <f>[1]d1!U180</f>
        <v>0</v>
      </c>
      <c r="M182" s="14">
        <f>[1]d1!E180</f>
        <v>0</v>
      </c>
      <c r="N182" s="14">
        <f>[1]d1!F180</f>
        <v>0</v>
      </c>
      <c r="O182" s="14">
        <f t="shared" si="32"/>
        <v>1</v>
      </c>
      <c r="P182" s="48">
        <f t="shared" si="33"/>
        <v>0</v>
      </c>
      <c r="Q182" s="43">
        <f t="shared" si="34"/>
        <v>0</v>
      </c>
      <c r="R182" s="43" t="str">
        <f t="shared" si="35"/>
        <v>0</v>
      </c>
      <c r="S182" s="5" t="b">
        <f t="shared" si="36"/>
        <v>0</v>
      </c>
      <c r="T182" s="3" t="str">
        <f t="shared" si="37"/>
        <v>o</v>
      </c>
      <c r="U182" s="3">
        <f t="shared" si="38"/>
        <v>144</v>
      </c>
      <c r="V182" s="3" t="str">
        <f t="shared" si="39"/>
        <v>-</v>
      </c>
      <c r="W182" s="3" t="str">
        <f t="shared" si="40"/>
        <v>-</v>
      </c>
      <c r="X182" s="3" t="str">
        <f t="shared" si="41"/>
        <v>-</v>
      </c>
      <c r="Y182" s="3" t="str">
        <f t="shared" si="42"/>
        <v>-</v>
      </c>
      <c r="Z182" s="3" t="str">
        <f t="shared" si="43"/>
        <v>-</v>
      </c>
    </row>
    <row r="183" spans="1:26" x14ac:dyDescent="0.2">
      <c r="A183" s="7">
        <v>180</v>
      </c>
      <c r="B183" s="18">
        <f>[1]d1!$G181</f>
        <v>0</v>
      </c>
      <c r="C183" s="37">
        <f>[1]d1!$L181</f>
        <v>0</v>
      </c>
      <c r="D183" s="39">
        <f>[1]d1!$N181</f>
        <v>0</v>
      </c>
      <c r="E183" s="9" t="str">
        <f>IF(ISBLANK([1]d1!I181),"",VLOOKUP([1]d1!I181,lytis,2,FALSE))</f>
        <v/>
      </c>
      <c r="F183" s="14">
        <f>[1]d1!H181</f>
        <v>0</v>
      </c>
      <c r="G183" s="8">
        <f>[1]d1!O181</f>
        <v>0</v>
      </c>
      <c r="H183" s="8">
        <f>[1]d1!R181</f>
        <v>0</v>
      </c>
      <c r="I183" s="10" t="str">
        <f>IF(ISBLANK([1]d1!J181),"",VLOOKUP([1]d1!J181,grupees,2,FALSE))</f>
        <v/>
      </c>
      <c r="J183" s="42">
        <f>[1]d1!S181</f>
        <v>0</v>
      </c>
      <c r="K183" s="25">
        <f>[1]d1!T181</f>
        <v>0</v>
      </c>
      <c r="L183" s="25">
        <f>[1]d1!U181</f>
        <v>0</v>
      </c>
      <c r="M183" s="14">
        <f>[1]d1!E181</f>
        <v>0</v>
      </c>
      <c r="N183" s="14">
        <f>[1]d1!F181</f>
        <v>0</v>
      </c>
      <c r="O183" s="14">
        <f t="shared" si="32"/>
        <v>1</v>
      </c>
      <c r="P183" s="48">
        <f t="shared" si="33"/>
        <v>0</v>
      </c>
      <c r="Q183" s="43">
        <f t="shared" si="34"/>
        <v>0</v>
      </c>
      <c r="R183" s="43" t="str">
        <f t="shared" si="35"/>
        <v>0</v>
      </c>
      <c r="S183" s="5" t="b">
        <f t="shared" si="36"/>
        <v>0</v>
      </c>
      <c r="T183" s="3" t="str">
        <f t="shared" si="37"/>
        <v>o</v>
      </c>
      <c r="U183" s="3">
        <f t="shared" si="38"/>
        <v>144</v>
      </c>
      <c r="V183" s="3" t="str">
        <f t="shared" si="39"/>
        <v>-</v>
      </c>
      <c r="W183" s="3" t="str">
        <f t="shared" si="40"/>
        <v>-</v>
      </c>
      <c r="X183" s="3" t="str">
        <f t="shared" si="41"/>
        <v>-</v>
      </c>
      <c r="Y183" s="3" t="str">
        <f t="shared" si="42"/>
        <v>-</v>
      </c>
      <c r="Z183" s="3" t="str">
        <f t="shared" si="43"/>
        <v>-</v>
      </c>
    </row>
    <row r="184" spans="1:26" x14ac:dyDescent="0.2">
      <c r="A184" s="7">
        <v>181</v>
      </c>
      <c r="B184" s="18">
        <f>[1]d1!$G182</f>
        <v>0</v>
      </c>
      <c r="C184" s="37">
        <f>[1]d1!$L182</f>
        <v>0</v>
      </c>
      <c r="D184" s="39">
        <f>[1]d1!$N182</f>
        <v>0</v>
      </c>
      <c r="E184" s="9" t="str">
        <f>IF(ISBLANK([1]d1!I182),"",VLOOKUP([1]d1!I182,lytis,2,FALSE))</f>
        <v/>
      </c>
      <c r="F184" s="14">
        <f>[1]d1!H182</f>
        <v>0</v>
      </c>
      <c r="G184" s="8">
        <f>[1]d1!O182</f>
        <v>0</v>
      </c>
      <c r="H184" s="8">
        <f>[1]d1!R182</f>
        <v>0</v>
      </c>
      <c r="I184" s="10" t="str">
        <f>IF(ISBLANK([1]d1!J182),"",VLOOKUP([1]d1!J182,grupees,2,FALSE))</f>
        <v/>
      </c>
      <c r="J184" s="42">
        <f>[1]d1!S182</f>
        <v>0</v>
      </c>
      <c r="K184" s="25">
        <f>[1]d1!T182</f>
        <v>0</v>
      </c>
      <c r="L184" s="25">
        <f>[1]d1!U182</f>
        <v>0</v>
      </c>
      <c r="M184" s="14">
        <f>[1]d1!E182</f>
        <v>0</v>
      </c>
      <c r="N184" s="14">
        <f>[1]d1!F182</f>
        <v>0</v>
      </c>
      <c r="O184" s="14">
        <f t="shared" si="32"/>
        <v>1</v>
      </c>
      <c r="P184" s="48">
        <f t="shared" si="33"/>
        <v>0</v>
      </c>
      <c r="Q184" s="43">
        <f t="shared" si="34"/>
        <v>0</v>
      </c>
      <c r="R184" s="43" t="str">
        <f t="shared" si="35"/>
        <v>0</v>
      </c>
      <c r="S184" s="5" t="b">
        <f t="shared" si="36"/>
        <v>0</v>
      </c>
      <c r="T184" s="3" t="str">
        <f t="shared" si="37"/>
        <v>o</v>
      </c>
      <c r="U184" s="3">
        <f t="shared" si="38"/>
        <v>144</v>
      </c>
      <c r="V184" s="3" t="str">
        <f t="shared" si="39"/>
        <v>-</v>
      </c>
      <c r="W184" s="3" t="str">
        <f t="shared" si="40"/>
        <v>-</v>
      </c>
      <c r="X184" s="3" t="str">
        <f t="shared" si="41"/>
        <v>-</v>
      </c>
      <c r="Y184" s="3" t="str">
        <f t="shared" si="42"/>
        <v>-</v>
      </c>
      <c r="Z184" s="3" t="str">
        <f t="shared" si="43"/>
        <v>-</v>
      </c>
    </row>
    <row r="185" spans="1:26" x14ac:dyDescent="0.2">
      <c r="A185" s="7">
        <v>182</v>
      </c>
      <c r="B185" s="18">
        <f>[1]d1!$G183</f>
        <v>0</v>
      </c>
      <c r="C185" s="37">
        <f>[1]d1!$L183</f>
        <v>0</v>
      </c>
      <c r="D185" s="39">
        <f>[1]d1!$N183</f>
        <v>0</v>
      </c>
      <c r="E185" s="9" t="str">
        <f>IF(ISBLANK([1]d1!I183),"",VLOOKUP([1]d1!I183,lytis,2,FALSE))</f>
        <v/>
      </c>
      <c r="F185" s="14">
        <f>[1]d1!H183</f>
        <v>0</v>
      </c>
      <c r="G185" s="8">
        <f>[1]d1!O183</f>
        <v>0</v>
      </c>
      <c r="H185" s="8">
        <f>[1]d1!R183</f>
        <v>0</v>
      </c>
      <c r="I185" s="10" t="str">
        <f>IF(ISBLANK([1]d1!J183),"",VLOOKUP([1]d1!J183,grupees,2,FALSE))</f>
        <v/>
      </c>
      <c r="J185" s="42">
        <f>[1]d1!S183</f>
        <v>0</v>
      </c>
      <c r="K185" s="25">
        <f>[1]d1!T183</f>
        <v>0</v>
      </c>
      <c r="L185" s="25">
        <f>[1]d1!U183</f>
        <v>0</v>
      </c>
      <c r="M185" s="14">
        <f>[1]d1!E183</f>
        <v>0</v>
      </c>
      <c r="N185" s="14">
        <f>[1]d1!F183</f>
        <v>0</v>
      </c>
      <c r="O185" s="14">
        <f t="shared" si="32"/>
        <v>1</v>
      </c>
      <c r="P185" s="48">
        <f t="shared" si="33"/>
        <v>0</v>
      </c>
      <c r="Q185" s="43">
        <f t="shared" si="34"/>
        <v>0</v>
      </c>
      <c r="R185" s="43" t="str">
        <f t="shared" si="35"/>
        <v>0</v>
      </c>
      <c r="S185" s="5" t="b">
        <f t="shared" si="36"/>
        <v>0</v>
      </c>
      <c r="T185" s="3" t="str">
        <f t="shared" si="37"/>
        <v>o</v>
      </c>
      <c r="U185" s="3">
        <f t="shared" si="38"/>
        <v>144</v>
      </c>
      <c r="V185" s="3" t="str">
        <f t="shared" si="39"/>
        <v>-</v>
      </c>
      <c r="W185" s="3" t="str">
        <f t="shared" si="40"/>
        <v>-</v>
      </c>
      <c r="X185" s="3" t="str">
        <f t="shared" si="41"/>
        <v>-</v>
      </c>
      <c r="Y185" s="3" t="str">
        <f t="shared" si="42"/>
        <v>-</v>
      </c>
      <c r="Z185" s="3" t="str">
        <f t="shared" si="43"/>
        <v>-</v>
      </c>
    </row>
    <row r="186" spans="1:26" x14ac:dyDescent="0.2">
      <c r="A186" s="7">
        <v>183</v>
      </c>
      <c r="B186" s="18">
        <f>[1]d1!$G184</f>
        <v>0</v>
      </c>
      <c r="C186" s="37">
        <f>[1]d1!$L184</f>
        <v>0</v>
      </c>
      <c r="D186" s="39">
        <f>[1]d1!$N184</f>
        <v>0</v>
      </c>
      <c r="E186" s="9" t="str">
        <f>IF(ISBLANK([1]d1!I184),"",VLOOKUP([1]d1!I184,lytis,2,FALSE))</f>
        <v/>
      </c>
      <c r="F186" s="14">
        <f>[1]d1!H184</f>
        <v>0</v>
      </c>
      <c r="G186" s="8">
        <f>[1]d1!O184</f>
        <v>0</v>
      </c>
      <c r="H186" s="8">
        <f>[1]d1!R184</f>
        <v>0</v>
      </c>
      <c r="I186" s="10" t="str">
        <f>IF(ISBLANK([1]d1!J184),"",VLOOKUP([1]d1!J184,grupees,2,FALSE))</f>
        <v/>
      </c>
      <c r="J186" s="42">
        <f>[1]d1!S184</f>
        <v>0</v>
      </c>
      <c r="K186" s="25">
        <f>[1]d1!T184</f>
        <v>0</v>
      </c>
      <c r="L186" s="25">
        <f>[1]d1!U184</f>
        <v>0</v>
      </c>
      <c r="M186" s="14">
        <f>[1]d1!E184</f>
        <v>0</v>
      </c>
      <c r="N186" s="14">
        <f>[1]d1!F184</f>
        <v>0</v>
      </c>
      <c r="O186" s="14">
        <f t="shared" si="32"/>
        <v>1</v>
      </c>
      <c r="P186" s="48">
        <f t="shared" si="33"/>
        <v>0</v>
      </c>
      <c r="Q186" s="43">
        <f t="shared" si="34"/>
        <v>0</v>
      </c>
      <c r="R186" s="43" t="str">
        <f t="shared" si="35"/>
        <v>0</v>
      </c>
      <c r="S186" s="5" t="b">
        <f t="shared" si="36"/>
        <v>0</v>
      </c>
      <c r="T186" s="3" t="str">
        <f t="shared" si="37"/>
        <v>o</v>
      </c>
      <c r="U186" s="3">
        <f t="shared" si="38"/>
        <v>144</v>
      </c>
      <c r="V186" s="3" t="str">
        <f t="shared" si="39"/>
        <v>-</v>
      </c>
      <c r="W186" s="3" t="str">
        <f t="shared" si="40"/>
        <v>-</v>
      </c>
      <c r="X186" s="3" t="str">
        <f t="shared" si="41"/>
        <v>-</v>
      </c>
      <c r="Y186" s="3" t="str">
        <f t="shared" si="42"/>
        <v>-</v>
      </c>
      <c r="Z186" s="3" t="str">
        <f t="shared" si="43"/>
        <v>-</v>
      </c>
    </row>
    <row r="187" spans="1:26" x14ac:dyDescent="0.2">
      <c r="A187" s="7">
        <v>184</v>
      </c>
      <c r="B187" s="18">
        <f>[1]d1!$G185</f>
        <v>0</v>
      </c>
      <c r="C187" s="37">
        <f>[1]d1!$L185</f>
        <v>0</v>
      </c>
      <c r="D187" s="39">
        <f>[1]d1!$N185</f>
        <v>0</v>
      </c>
      <c r="E187" s="9" t="str">
        <f>IF(ISBLANK([1]d1!I185),"",VLOOKUP([1]d1!I185,lytis,2,FALSE))</f>
        <v/>
      </c>
      <c r="F187" s="14">
        <f>[1]d1!H185</f>
        <v>0</v>
      </c>
      <c r="G187" s="8">
        <f>[1]d1!O185</f>
        <v>0</v>
      </c>
      <c r="H187" s="8">
        <f>[1]d1!R185</f>
        <v>0</v>
      </c>
      <c r="I187" s="10" t="str">
        <f>IF(ISBLANK([1]d1!J185),"",VLOOKUP([1]d1!J185,grupees,2,FALSE))</f>
        <v/>
      </c>
      <c r="J187" s="42">
        <f>[1]d1!S185</f>
        <v>0</v>
      </c>
      <c r="K187" s="25">
        <f>[1]d1!T185</f>
        <v>0</v>
      </c>
      <c r="L187" s="25">
        <f>[1]d1!U185</f>
        <v>0</v>
      </c>
      <c r="M187" s="14">
        <f>[1]d1!E185</f>
        <v>0</v>
      </c>
      <c r="N187" s="14">
        <f>[1]d1!F185</f>
        <v>0</v>
      </c>
      <c r="O187" s="14">
        <f t="shared" si="32"/>
        <v>1</v>
      </c>
      <c r="P187" s="48">
        <f t="shared" si="33"/>
        <v>0</v>
      </c>
      <c r="Q187" s="43">
        <f t="shared" si="34"/>
        <v>0</v>
      </c>
      <c r="R187" s="43" t="str">
        <f t="shared" si="35"/>
        <v>0</v>
      </c>
      <c r="S187" s="5" t="b">
        <f t="shared" si="36"/>
        <v>0</v>
      </c>
      <c r="T187" s="3" t="str">
        <f t="shared" si="37"/>
        <v>o</v>
      </c>
      <c r="U187" s="3">
        <f t="shared" si="38"/>
        <v>144</v>
      </c>
      <c r="V187" s="3" t="str">
        <f t="shared" si="39"/>
        <v>-</v>
      </c>
      <c r="W187" s="3" t="str">
        <f t="shared" si="40"/>
        <v>-</v>
      </c>
      <c r="X187" s="3" t="str">
        <f t="shared" si="41"/>
        <v>-</v>
      </c>
      <c r="Y187" s="3" t="str">
        <f t="shared" si="42"/>
        <v>-</v>
      </c>
      <c r="Z187" s="3" t="str">
        <f t="shared" si="43"/>
        <v>-</v>
      </c>
    </row>
    <row r="188" spans="1:26" x14ac:dyDescent="0.2">
      <c r="A188" s="7">
        <v>185</v>
      </c>
      <c r="B188" s="18">
        <f>[1]d1!$G186</f>
        <v>0</v>
      </c>
      <c r="C188" s="37">
        <f>[1]d1!$L186</f>
        <v>0</v>
      </c>
      <c r="D188" s="39">
        <f>[1]d1!$N186</f>
        <v>0</v>
      </c>
      <c r="E188" s="9" t="str">
        <f>IF(ISBLANK([1]d1!I186),"",VLOOKUP([1]d1!I186,lytis,2,FALSE))</f>
        <v/>
      </c>
      <c r="F188" s="14">
        <f>[1]d1!H186</f>
        <v>0</v>
      </c>
      <c r="G188" s="8">
        <f>[1]d1!O186</f>
        <v>0</v>
      </c>
      <c r="H188" s="8">
        <f>[1]d1!R186</f>
        <v>0</v>
      </c>
      <c r="I188" s="10" t="str">
        <f>IF(ISBLANK([1]d1!J186),"",VLOOKUP([1]d1!J186,grupees,2,FALSE))</f>
        <v/>
      </c>
      <c r="J188" s="42">
        <f>[1]d1!S186</f>
        <v>0</v>
      </c>
      <c r="K188" s="25">
        <f>[1]d1!T186</f>
        <v>0</v>
      </c>
      <c r="L188" s="25">
        <f>[1]d1!U186</f>
        <v>0</v>
      </c>
      <c r="M188" s="14">
        <f>[1]d1!E186</f>
        <v>0</v>
      </c>
      <c r="N188" s="14">
        <f>[1]d1!F186</f>
        <v>0</v>
      </c>
      <c r="O188" s="14">
        <f t="shared" si="32"/>
        <v>1</v>
      </c>
      <c r="P188" s="48">
        <f t="shared" si="33"/>
        <v>0</v>
      </c>
      <c r="Q188" s="43">
        <f t="shared" si="34"/>
        <v>0</v>
      </c>
      <c r="R188" s="43" t="str">
        <f t="shared" si="35"/>
        <v>0</v>
      </c>
      <c r="S188" s="5" t="b">
        <f t="shared" si="36"/>
        <v>0</v>
      </c>
      <c r="T188" s="3" t="str">
        <f t="shared" si="37"/>
        <v>o</v>
      </c>
      <c r="U188" s="3">
        <f t="shared" si="38"/>
        <v>144</v>
      </c>
      <c r="V188" s="3" t="str">
        <f t="shared" si="39"/>
        <v>-</v>
      </c>
      <c r="W188" s="3" t="str">
        <f t="shared" si="40"/>
        <v>-</v>
      </c>
      <c r="X188" s="3" t="str">
        <f t="shared" si="41"/>
        <v>-</v>
      </c>
      <c r="Y188" s="3" t="str">
        <f t="shared" si="42"/>
        <v>-</v>
      </c>
      <c r="Z188" s="3" t="str">
        <f t="shared" si="43"/>
        <v>-</v>
      </c>
    </row>
    <row r="189" spans="1:26" x14ac:dyDescent="0.2">
      <c r="A189" s="7">
        <v>186</v>
      </c>
      <c r="B189" s="18">
        <f>[1]d1!$G187</f>
        <v>0</v>
      </c>
      <c r="C189" s="37">
        <f>[1]d1!$L187</f>
        <v>0</v>
      </c>
      <c r="D189" s="39">
        <f>[1]d1!$N187</f>
        <v>0</v>
      </c>
      <c r="E189" s="9" t="str">
        <f>IF(ISBLANK([1]d1!I187),"",VLOOKUP([1]d1!I187,lytis,2,FALSE))</f>
        <v/>
      </c>
      <c r="F189" s="14">
        <f>[1]d1!H187</f>
        <v>0</v>
      </c>
      <c r="G189" s="8">
        <f>[1]d1!O187</f>
        <v>0</v>
      </c>
      <c r="H189" s="8">
        <f>[1]d1!R187</f>
        <v>0</v>
      </c>
      <c r="I189" s="10" t="str">
        <f>IF(ISBLANK([1]d1!J187),"",VLOOKUP([1]d1!J187,grupees,2,FALSE))</f>
        <v/>
      </c>
      <c r="J189" s="42">
        <f>[1]d1!S187</f>
        <v>0</v>
      </c>
      <c r="K189" s="25">
        <f>[1]d1!T187</f>
        <v>0</v>
      </c>
      <c r="L189" s="25">
        <f>[1]d1!U187</f>
        <v>0</v>
      </c>
      <c r="M189" s="14">
        <f>[1]d1!E187</f>
        <v>0</v>
      </c>
      <c r="N189" s="14">
        <f>[1]d1!F187</f>
        <v>0</v>
      </c>
      <c r="O189" s="14">
        <f t="shared" si="32"/>
        <v>1</v>
      </c>
      <c r="P189" s="48">
        <f t="shared" si="33"/>
        <v>0</v>
      </c>
      <c r="Q189" s="43">
        <f t="shared" si="34"/>
        <v>0</v>
      </c>
      <c r="R189" s="43" t="str">
        <f t="shared" si="35"/>
        <v>0</v>
      </c>
      <c r="S189" s="5" t="b">
        <f t="shared" si="36"/>
        <v>0</v>
      </c>
      <c r="T189" s="3" t="str">
        <f t="shared" si="37"/>
        <v>o</v>
      </c>
      <c r="U189" s="3">
        <f t="shared" si="38"/>
        <v>144</v>
      </c>
      <c r="V189" s="3" t="str">
        <f t="shared" si="39"/>
        <v>-</v>
      </c>
      <c r="W189" s="3" t="str">
        <f t="shared" si="40"/>
        <v>-</v>
      </c>
      <c r="X189" s="3" t="str">
        <f t="shared" si="41"/>
        <v>-</v>
      </c>
      <c r="Y189" s="3" t="str">
        <f t="shared" si="42"/>
        <v>-</v>
      </c>
      <c r="Z189" s="3" t="str">
        <f t="shared" si="43"/>
        <v>-</v>
      </c>
    </row>
    <row r="190" spans="1:26" x14ac:dyDescent="0.2">
      <c r="A190" s="7">
        <v>187</v>
      </c>
      <c r="B190" s="18">
        <f>[1]d1!$G188</f>
        <v>0</v>
      </c>
      <c r="C190" s="37">
        <f>[1]d1!$L188</f>
        <v>0</v>
      </c>
      <c r="D190" s="39">
        <f>[1]d1!$N188</f>
        <v>0</v>
      </c>
      <c r="E190" s="9" t="str">
        <f>IF(ISBLANK([1]d1!I188),"",VLOOKUP([1]d1!I188,lytis,2,FALSE))</f>
        <v/>
      </c>
      <c r="F190" s="14">
        <f>[1]d1!H188</f>
        <v>0</v>
      </c>
      <c r="G190" s="8">
        <f>[1]d1!O188</f>
        <v>0</v>
      </c>
      <c r="H190" s="8">
        <f>[1]d1!R188</f>
        <v>0</v>
      </c>
      <c r="I190" s="10" t="str">
        <f>IF(ISBLANK([1]d1!J188),"",VLOOKUP([1]d1!J188,grupees,2,FALSE))</f>
        <v/>
      </c>
      <c r="J190" s="42">
        <f>[1]d1!S188</f>
        <v>0</v>
      </c>
      <c r="K190" s="25">
        <f>[1]d1!T188</f>
        <v>0</v>
      </c>
      <c r="L190" s="25">
        <f>[1]d1!U188</f>
        <v>0</v>
      </c>
      <c r="M190" s="14">
        <f>[1]d1!E188</f>
        <v>0</v>
      </c>
      <c r="N190" s="14">
        <f>[1]d1!F188</f>
        <v>0</v>
      </c>
      <c r="O190" s="14">
        <f t="shared" si="32"/>
        <v>1</v>
      </c>
      <c r="P190" s="48">
        <f t="shared" si="33"/>
        <v>0</v>
      </c>
      <c r="Q190" s="43">
        <f t="shared" si="34"/>
        <v>0</v>
      </c>
      <c r="R190" s="43" t="str">
        <f t="shared" si="35"/>
        <v>0</v>
      </c>
      <c r="S190" s="5" t="b">
        <f t="shared" si="36"/>
        <v>0</v>
      </c>
      <c r="T190" s="3" t="str">
        <f t="shared" si="37"/>
        <v>o</v>
      </c>
      <c r="U190" s="3">
        <f t="shared" si="38"/>
        <v>144</v>
      </c>
      <c r="V190" s="3" t="str">
        <f t="shared" si="39"/>
        <v>-</v>
      </c>
      <c r="W190" s="3" t="str">
        <f t="shared" si="40"/>
        <v>-</v>
      </c>
      <c r="X190" s="3" t="str">
        <f t="shared" si="41"/>
        <v>-</v>
      </c>
      <c r="Y190" s="3" t="str">
        <f t="shared" si="42"/>
        <v>-</v>
      </c>
      <c r="Z190" s="3" t="str">
        <f t="shared" si="43"/>
        <v>-</v>
      </c>
    </row>
    <row r="191" spans="1:26" x14ac:dyDescent="0.2">
      <c r="A191" s="7">
        <v>188</v>
      </c>
      <c r="B191" s="18">
        <f>[1]d1!$G189</f>
        <v>0</v>
      </c>
      <c r="C191" s="37">
        <f>[1]d1!$L189</f>
        <v>0</v>
      </c>
      <c r="D191" s="39">
        <f>[1]d1!$N189</f>
        <v>0</v>
      </c>
      <c r="E191" s="9" t="str">
        <f>IF(ISBLANK([1]d1!I189),"",VLOOKUP([1]d1!I189,lytis,2,FALSE))</f>
        <v/>
      </c>
      <c r="F191" s="14">
        <f>[1]d1!H189</f>
        <v>0</v>
      </c>
      <c r="G191" s="8">
        <f>[1]d1!O189</f>
        <v>0</v>
      </c>
      <c r="H191" s="8">
        <f>[1]d1!R189</f>
        <v>0</v>
      </c>
      <c r="I191" s="10" t="str">
        <f>IF(ISBLANK([1]d1!J189),"",VLOOKUP([1]d1!J189,grupees,2,FALSE))</f>
        <v/>
      </c>
      <c r="J191" s="42">
        <f>[1]d1!S189</f>
        <v>0</v>
      </c>
      <c r="K191" s="25">
        <f>[1]d1!T189</f>
        <v>0</v>
      </c>
      <c r="L191" s="25">
        <f>[1]d1!U189</f>
        <v>0</v>
      </c>
      <c r="M191" s="14">
        <f>[1]d1!E189</f>
        <v>0</v>
      </c>
      <c r="N191" s="14">
        <f>[1]d1!F189</f>
        <v>0</v>
      </c>
      <c r="O191" s="14">
        <f t="shared" si="32"/>
        <v>1</v>
      </c>
      <c r="P191" s="48">
        <f t="shared" si="33"/>
        <v>0</v>
      </c>
      <c r="Q191" s="43">
        <f t="shared" si="34"/>
        <v>0</v>
      </c>
      <c r="R191" s="43" t="str">
        <f t="shared" si="35"/>
        <v>0</v>
      </c>
      <c r="S191" s="5" t="b">
        <f t="shared" si="36"/>
        <v>0</v>
      </c>
      <c r="T191" s="3" t="str">
        <f t="shared" si="37"/>
        <v>o</v>
      </c>
      <c r="U191" s="3">
        <f t="shared" si="38"/>
        <v>144</v>
      </c>
      <c r="V191" s="3" t="str">
        <f t="shared" si="39"/>
        <v>-</v>
      </c>
      <c r="W191" s="3" t="str">
        <f t="shared" si="40"/>
        <v>-</v>
      </c>
      <c r="X191" s="3" t="str">
        <f t="shared" si="41"/>
        <v>-</v>
      </c>
      <c r="Y191" s="3" t="str">
        <f t="shared" si="42"/>
        <v>-</v>
      </c>
      <c r="Z191" s="3" t="str">
        <f t="shared" si="43"/>
        <v>-</v>
      </c>
    </row>
    <row r="192" spans="1:26" x14ac:dyDescent="0.2">
      <c r="A192" s="7">
        <v>189</v>
      </c>
      <c r="B192" s="18">
        <f>[1]d1!$G190</f>
        <v>0</v>
      </c>
      <c r="C192" s="37">
        <f>[1]d1!$L190</f>
        <v>0</v>
      </c>
      <c r="D192" s="39">
        <f>[1]d1!$N190</f>
        <v>0</v>
      </c>
      <c r="E192" s="9" t="str">
        <f>IF(ISBLANK([1]d1!I190),"",VLOOKUP([1]d1!I190,lytis,2,FALSE))</f>
        <v/>
      </c>
      <c r="F192" s="14">
        <f>[1]d1!H190</f>
        <v>0</v>
      </c>
      <c r="G192" s="8">
        <f>[1]d1!O190</f>
        <v>0</v>
      </c>
      <c r="H192" s="8">
        <f>[1]d1!R190</f>
        <v>0</v>
      </c>
      <c r="I192" s="10" t="str">
        <f>IF(ISBLANK([1]d1!J190),"",VLOOKUP([1]d1!J190,grupees,2,FALSE))</f>
        <v/>
      </c>
      <c r="J192" s="42">
        <f>[1]d1!S190</f>
        <v>0</v>
      </c>
      <c r="K192" s="25">
        <f>[1]d1!T190</f>
        <v>0</v>
      </c>
      <c r="L192" s="25">
        <f>[1]d1!U190</f>
        <v>0</v>
      </c>
      <c r="M192" s="14">
        <f>[1]d1!E190</f>
        <v>0</v>
      </c>
      <c r="N192" s="14">
        <f>[1]d1!F190</f>
        <v>0</v>
      </c>
      <c r="O192" s="14">
        <f t="shared" si="32"/>
        <v>1</v>
      </c>
      <c r="P192" s="48">
        <f t="shared" si="33"/>
        <v>0</v>
      </c>
      <c r="Q192" s="43">
        <f t="shared" si="34"/>
        <v>0</v>
      </c>
      <c r="R192" s="43" t="str">
        <f t="shared" si="35"/>
        <v>0</v>
      </c>
      <c r="S192" s="5" t="b">
        <f t="shared" si="36"/>
        <v>0</v>
      </c>
      <c r="T192" s="3" t="str">
        <f t="shared" si="37"/>
        <v>o</v>
      </c>
      <c r="U192" s="3">
        <f t="shared" si="38"/>
        <v>144</v>
      </c>
      <c r="V192" s="3" t="str">
        <f t="shared" si="39"/>
        <v>-</v>
      </c>
      <c r="W192" s="3" t="str">
        <f t="shared" si="40"/>
        <v>-</v>
      </c>
      <c r="X192" s="3" t="str">
        <f t="shared" si="41"/>
        <v>-</v>
      </c>
      <c r="Y192" s="3" t="str">
        <f t="shared" si="42"/>
        <v>-</v>
      </c>
      <c r="Z192" s="3" t="str">
        <f t="shared" si="43"/>
        <v>-</v>
      </c>
    </row>
    <row r="193" spans="1:26" x14ac:dyDescent="0.2">
      <c r="A193" s="7">
        <v>190</v>
      </c>
      <c r="B193" s="18">
        <f>[1]d1!$G191</f>
        <v>0</v>
      </c>
      <c r="C193" s="37">
        <f>[1]d1!$L191</f>
        <v>0</v>
      </c>
      <c r="D193" s="39">
        <f>[1]d1!$N191</f>
        <v>0</v>
      </c>
      <c r="E193" s="9" t="str">
        <f>IF(ISBLANK([1]d1!I191),"",VLOOKUP([1]d1!I191,lytis,2,FALSE))</f>
        <v/>
      </c>
      <c r="F193" s="14">
        <f>[1]d1!H191</f>
        <v>0</v>
      </c>
      <c r="G193" s="8">
        <f>[1]d1!O191</f>
        <v>0</v>
      </c>
      <c r="H193" s="8">
        <f>[1]d1!R191</f>
        <v>0</v>
      </c>
      <c r="I193" s="10" t="str">
        <f>IF(ISBLANK([1]d1!J191),"",VLOOKUP([1]d1!J191,grupees,2,FALSE))</f>
        <v/>
      </c>
      <c r="J193" s="42">
        <f>[1]d1!S191</f>
        <v>0</v>
      </c>
      <c r="K193" s="25">
        <f>[1]d1!T191</f>
        <v>0</v>
      </c>
      <c r="L193" s="25">
        <f>[1]d1!U191</f>
        <v>0</v>
      </c>
      <c r="M193" s="14">
        <f>[1]d1!E191</f>
        <v>0</v>
      </c>
      <c r="N193" s="14">
        <f>[1]d1!F191</f>
        <v>0</v>
      </c>
      <c r="O193" s="14">
        <f t="shared" si="32"/>
        <v>1</v>
      </c>
      <c r="P193" s="48">
        <f t="shared" si="33"/>
        <v>0</v>
      </c>
      <c r="Q193" s="43">
        <f t="shared" si="34"/>
        <v>0</v>
      </c>
      <c r="R193" s="43" t="str">
        <f t="shared" si="35"/>
        <v>0</v>
      </c>
      <c r="S193" s="5" t="b">
        <f t="shared" si="36"/>
        <v>0</v>
      </c>
      <c r="T193" s="3" t="str">
        <f t="shared" si="37"/>
        <v>o</v>
      </c>
      <c r="U193" s="3">
        <f t="shared" si="38"/>
        <v>144</v>
      </c>
      <c r="V193" s="3" t="str">
        <f t="shared" si="39"/>
        <v>-</v>
      </c>
      <c r="W193" s="3" t="str">
        <f t="shared" si="40"/>
        <v>-</v>
      </c>
      <c r="X193" s="3" t="str">
        <f t="shared" si="41"/>
        <v>-</v>
      </c>
      <c r="Y193" s="3" t="str">
        <f t="shared" si="42"/>
        <v>-</v>
      </c>
      <c r="Z193" s="3" t="str">
        <f t="shared" si="43"/>
        <v>-</v>
      </c>
    </row>
    <row r="194" spans="1:26" x14ac:dyDescent="0.2">
      <c r="A194" s="7">
        <v>191</v>
      </c>
      <c r="B194" s="18">
        <f>[1]d1!$G192</f>
        <v>0</v>
      </c>
      <c r="C194" s="37">
        <f>[1]d1!$L192</f>
        <v>0</v>
      </c>
      <c r="D194" s="39">
        <f>[1]d1!$N192</f>
        <v>0</v>
      </c>
      <c r="E194" s="9" t="str">
        <f>IF(ISBLANK([1]d1!I192),"",VLOOKUP([1]d1!I192,lytis,2,FALSE))</f>
        <v/>
      </c>
      <c r="F194" s="14">
        <f>[1]d1!H192</f>
        <v>0</v>
      </c>
      <c r="G194" s="8">
        <f>[1]d1!O192</f>
        <v>0</v>
      </c>
      <c r="H194" s="8">
        <f>[1]d1!R192</f>
        <v>0</v>
      </c>
      <c r="I194" s="10" t="str">
        <f>IF(ISBLANK([1]d1!J192),"",VLOOKUP([1]d1!J192,grupees,2,FALSE))</f>
        <v/>
      </c>
      <c r="J194" s="42">
        <f>[1]d1!S192</f>
        <v>0</v>
      </c>
      <c r="K194" s="25">
        <f>[1]d1!T192</f>
        <v>0</v>
      </c>
      <c r="L194" s="25">
        <f>[1]d1!U192</f>
        <v>0</v>
      </c>
      <c r="M194" s="14">
        <f>[1]d1!E192</f>
        <v>0</v>
      </c>
      <c r="N194" s="14">
        <f>[1]d1!F192</f>
        <v>0</v>
      </c>
      <c r="O194" s="14">
        <f t="shared" si="32"/>
        <v>1</v>
      </c>
      <c r="P194" s="48">
        <f t="shared" si="33"/>
        <v>0</v>
      </c>
      <c r="Q194" s="43">
        <f t="shared" si="34"/>
        <v>0</v>
      </c>
      <c r="R194" s="43" t="str">
        <f t="shared" si="35"/>
        <v>0</v>
      </c>
      <c r="S194" s="5" t="b">
        <f t="shared" si="36"/>
        <v>0</v>
      </c>
      <c r="T194" s="3" t="str">
        <f t="shared" si="37"/>
        <v>o</v>
      </c>
      <c r="U194" s="3">
        <f t="shared" si="38"/>
        <v>144</v>
      </c>
      <c r="V194" s="3" t="str">
        <f t="shared" si="39"/>
        <v>-</v>
      </c>
      <c r="W194" s="3" t="str">
        <f t="shared" si="40"/>
        <v>-</v>
      </c>
      <c r="X194" s="3" t="str">
        <f t="shared" si="41"/>
        <v>-</v>
      </c>
      <c r="Y194" s="3" t="str">
        <f t="shared" si="42"/>
        <v>-</v>
      </c>
      <c r="Z194" s="3" t="str">
        <f t="shared" si="43"/>
        <v>-</v>
      </c>
    </row>
    <row r="195" spans="1:26" x14ac:dyDescent="0.2">
      <c r="A195" s="7">
        <v>192</v>
      </c>
      <c r="B195" s="18">
        <f>[1]d1!$G193</f>
        <v>0</v>
      </c>
      <c r="C195" s="37">
        <f>[1]d1!$L193</f>
        <v>0</v>
      </c>
      <c r="D195" s="39">
        <f>[1]d1!$N193</f>
        <v>0</v>
      </c>
      <c r="E195" s="9" t="str">
        <f>IF(ISBLANK([1]d1!I193),"",VLOOKUP([1]d1!I193,lytis,2,FALSE))</f>
        <v/>
      </c>
      <c r="F195" s="14">
        <f>[1]d1!H193</f>
        <v>0</v>
      </c>
      <c r="G195" s="8">
        <f>[1]d1!O193</f>
        <v>0</v>
      </c>
      <c r="H195" s="8">
        <f>[1]d1!R193</f>
        <v>0</v>
      </c>
      <c r="I195" s="10" t="str">
        <f>IF(ISBLANK([1]d1!J193),"",VLOOKUP([1]d1!J193,grupees,2,FALSE))</f>
        <v/>
      </c>
      <c r="J195" s="42">
        <f>[1]d1!S193</f>
        <v>0</v>
      </c>
      <c r="K195" s="25">
        <f>[1]d1!T193</f>
        <v>0</v>
      </c>
      <c r="L195" s="25">
        <f>[1]d1!U193</f>
        <v>0</v>
      </c>
      <c r="M195" s="14">
        <f>[1]d1!E193</f>
        <v>0</v>
      </c>
      <c r="N195" s="14">
        <f>[1]d1!F193</f>
        <v>0</v>
      </c>
      <c r="O195" s="14">
        <f t="shared" si="32"/>
        <v>1</v>
      </c>
      <c r="P195" s="48">
        <f t="shared" si="33"/>
        <v>0</v>
      </c>
      <c r="Q195" s="43">
        <f t="shared" si="34"/>
        <v>0</v>
      </c>
      <c r="R195" s="43" t="str">
        <f t="shared" si="35"/>
        <v>0</v>
      </c>
      <c r="S195" s="5" t="b">
        <f t="shared" si="36"/>
        <v>0</v>
      </c>
      <c r="T195" s="3" t="str">
        <f t="shared" si="37"/>
        <v>o</v>
      </c>
      <c r="U195" s="3">
        <f t="shared" si="38"/>
        <v>144</v>
      </c>
      <c r="V195" s="3" t="str">
        <f t="shared" si="39"/>
        <v>-</v>
      </c>
      <c r="W195" s="3" t="str">
        <f t="shared" si="40"/>
        <v>-</v>
      </c>
      <c r="X195" s="3" t="str">
        <f t="shared" si="41"/>
        <v>-</v>
      </c>
      <c r="Y195" s="3" t="str">
        <f t="shared" si="42"/>
        <v>-</v>
      </c>
      <c r="Z195" s="3" t="str">
        <f t="shared" si="43"/>
        <v>-</v>
      </c>
    </row>
    <row r="196" spans="1:26" x14ac:dyDescent="0.2">
      <c r="A196" s="7">
        <v>193</v>
      </c>
      <c r="B196" s="18">
        <f>[1]d1!$G194</f>
        <v>0</v>
      </c>
      <c r="C196" s="37">
        <f>[1]d1!$L194</f>
        <v>0</v>
      </c>
      <c r="D196" s="39">
        <f>[1]d1!$N194</f>
        <v>0</v>
      </c>
      <c r="E196" s="9" t="str">
        <f>IF(ISBLANK([1]d1!I194),"",VLOOKUP([1]d1!I194,lytis,2,FALSE))</f>
        <v/>
      </c>
      <c r="F196" s="14">
        <f>[1]d1!H194</f>
        <v>0</v>
      </c>
      <c r="G196" s="8">
        <f>[1]d1!O194</f>
        <v>0</v>
      </c>
      <c r="H196" s="8">
        <f>[1]d1!R194</f>
        <v>0</v>
      </c>
      <c r="I196" s="10" t="str">
        <f>IF(ISBLANK([1]d1!J194),"",VLOOKUP([1]d1!J194,grupees,2,FALSE))</f>
        <v/>
      </c>
      <c r="J196" s="42">
        <f>[1]d1!S194</f>
        <v>0</v>
      </c>
      <c r="K196" s="25">
        <f>[1]d1!T194</f>
        <v>0</v>
      </c>
      <c r="L196" s="25">
        <f>[1]d1!U194</f>
        <v>0</v>
      </c>
      <c r="M196" s="14">
        <f>[1]d1!E194</f>
        <v>0</v>
      </c>
      <c r="N196" s="14">
        <f>[1]d1!F194</f>
        <v>0</v>
      </c>
      <c r="O196" s="14">
        <f t="shared" ref="O196:O259" si="44">SUMPRODUCT(--(R196=$R$4:$R$300),--(K196&gt;$K$4:$K$300))+1</f>
        <v>1</v>
      </c>
      <c r="P196" s="48">
        <f t="shared" ref="P196:P259" si="45">SUM(V196:Z196)</f>
        <v>0</v>
      </c>
      <c r="Q196" s="43">
        <f t="shared" ref="Q196:Q259" si="46">IF(OR(J196="B2",J196="B3"),"B2/3",J196)</f>
        <v>0</v>
      </c>
      <c r="R196" s="43" t="str">
        <f t="shared" ref="R196:R259" si="47">CONCATENATE(E196,I196,Q196)</f>
        <v>0</v>
      </c>
      <c r="S196" s="5" t="b">
        <f t="shared" si="36"/>
        <v>0</v>
      </c>
      <c r="T196" s="3" t="str">
        <f t="shared" si="37"/>
        <v>o</v>
      </c>
      <c r="U196" s="3">
        <f t="shared" si="38"/>
        <v>144</v>
      </c>
      <c r="V196" s="3" t="str">
        <f t="shared" si="39"/>
        <v>-</v>
      </c>
      <c r="W196" s="3" t="str">
        <f t="shared" si="40"/>
        <v>-</v>
      </c>
      <c r="X196" s="3" t="str">
        <f t="shared" si="41"/>
        <v>-</v>
      </c>
      <c r="Y196" s="3" t="str">
        <f t="shared" si="42"/>
        <v>-</v>
      </c>
      <c r="Z196" s="3" t="str">
        <f t="shared" si="43"/>
        <v>-</v>
      </c>
    </row>
    <row r="197" spans="1:26" x14ac:dyDescent="0.2">
      <c r="A197" s="7">
        <v>194</v>
      </c>
      <c r="B197" s="18">
        <f>[1]d1!$G195</f>
        <v>0</v>
      </c>
      <c r="C197" s="37">
        <f>[1]d1!$L195</f>
        <v>0</v>
      </c>
      <c r="D197" s="39">
        <f>[1]d1!$N195</f>
        <v>0</v>
      </c>
      <c r="E197" s="9" t="str">
        <f>IF(ISBLANK([1]d1!I195),"",VLOOKUP([1]d1!I195,lytis,2,FALSE))</f>
        <v/>
      </c>
      <c r="F197" s="14">
        <f>[1]d1!H195</f>
        <v>0</v>
      </c>
      <c r="G197" s="8">
        <f>[1]d1!O195</f>
        <v>0</v>
      </c>
      <c r="H197" s="8">
        <f>[1]d1!R195</f>
        <v>0</v>
      </c>
      <c r="I197" s="10" t="str">
        <f>IF(ISBLANK([1]d1!J195),"",VLOOKUP([1]d1!J195,grupees,2,FALSE))</f>
        <v/>
      </c>
      <c r="J197" s="42">
        <f>[1]d1!S195</f>
        <v>0</v>
      </c>
      <c r="K197" s="25">
        <f>[1]d1!T195</f>
        <v>0</v>
      </c>
      <c r="L197" s="25">
        <f>[1]d1!U195</f>
        <v>0</v>
      </c>
      <c r="M197" s="14">
        <f>[1]d1!E195</f>
        <v>0</v>
      </c>
      <c r="N197" s="14">
        <f>[1]d1!F195</f>
        <v>0</v>
      </c>
      <c r="O197" s="14">
        <f t="shared" si="44"/>
        <v>1</v>
      </c>
      <c r="P197" s="48">
        <f t="shared" si="45"/>
        <v>0</v>
      </c>
      <c r="Q197" s="43">
        <f t="shared" si="46"/>
        <v>0</v>
      </c>
      <c r="R197" s="43" t="str">
        <f t="shared" si="47"/>
        <v>0</v>
      </c>
      <c r="S197" s="5" t="b">
        <f t="shared" ref="S197:S260" si="48">NOT(OR(F197&lt;6,AND(F197&gt;13,F197&lt;50,J197&lt;&gt;"B1")))</f>
        <v>0</v>
      </c>
      <c r="T197" s="3" t="str">
        <f t="shared" ref="T197:T260" si="49">IF(AND(S197,COUNTIF($V$1:$X$1,J197)),"+","o")</f>
        <v>o</v>
      </c>
      <c r="U197" s="3">
        <f t="shared" ref="U197:U260" si="50">COUNTIF($R$4:$R$300,R197)</f>
        <v>144</v>
      </c>
      <c r="V197" s="3" t="str">
        <f t="shared" ref="V197:V260" si="51">IF(AND(T197="+",U197&gt;4),_xlfn.SWITCH(O197,1,6, 2,4, 3,3, 4,2, 5,1,"*"), "-")</f>
        <v>-</v>
      </c>
      <c r="W197" s="3" t="str">
        <f t="shared" ref="W197:W260" si="52">IF(AND(T197="+",U197=$W$3),_xlfn.SWITCH(O197,1,5,2,3,3,2,4,1), "-")</f>
        <v>-</v>
      </c>
      <c r="X197" s="3" t="str">
        <f t="shared" ref="X197:X260" si="53">IF(AND(T197="+",U197=$X$3),_xlfn.SWITCH(O197,1,4,2,2,3,1), "-")</f>
        <v>-</v>
      </c>
      <c r="Y197" s="3" t="str">
        <f t="shared" ref="Y197:Y260" si="54">IF(AND(T197="+",U197=$Y$3),_xlfn.SWITCH(O197,1,3,2,1), "-")</f>
        <v>-</v>
      </c>
      <c r="Z197" s="3" t="str">
        <f t="shared" ref="Z197:Z260" si="55">IF(AND(T197="+",U197=$Z$3),2, "-")</f>
        <v>-</v>
      </c>
    </row>
    <row r="198" spans="1:26" x14ac:dyDescent="0.2">
      <c r="A198" s="7">
        <v>195</v>
      </c>
      <c r="B198" s="18">
        <f>[1]d1!$G196</f>
        <v>0</v>
      </c>
      <c r="C198" s="37">
        <f>[1]d1!$L196</f>
        <v>0</v>
      </c>
      <c r="D198" s="39">
        <f>[1]d1!$N196</f>
        <v>0</v>
      </c>
      <c r="E198" s="9" t="str">
        <f>IF(ISBLANK([1]d1!I196),"",VLOOKUP([1]d1!I196,lytis,2,FALSE))</f>
        <v/>
      </c>
      <c r="F198" s="14">
        <f>[1]d1!H196</f>
        <v>0</v>
      </c>
      <c r="G198" s="8">
        <f>[1]d1!O196</f>
        <v>0</v>
      </c>
      <c r="H198" s="8">
        <f>[1]d1!R196</f>
        <v>0</v>
      </c>
      <c r="I198" s="10" t="str">
        <f>IF(ISBLANK([1]d1!J196),"",VLOOKUP([1]d1!J196,grupees,2,FALSE))</f>
        <v/>
      </c>
      <c r="J198" s="42">
        <f>[1]d1!S196</f>
        <v>0</v>
      </c>
      <c r="K198" s="25">
        <f>[1]d1!T196</f>
        <v>0</v>
      </c>
      <c r="L198" s="25">
        <f>[1]d1!U196</f>
        <v>0</v>
      </c>
      <c r="M198" s="14">
        <f>[1]d1!E196</f>
        <v>0</v>
      </c>
      <c r="N198" s="14">
        <f>[1]d1!F196</f>
        <v>0</v>
      </c>
      <c r="O198" s="14">
        <f t="shared" si="44"/>
        <v>1</v>
      </c>
      <c r="P198" s="48">
        <f t="shared" si="45"/>
        <v>0</v>
      </c>
      <c r="Q198" s="43">
        <f t="shared" si="46"/>
        <v>0</v>
      </c>
      <c r="R198" s="43" t="str">
        <f t="shared" si="47"/>
        <v>0</v>
      </c>
      <c r="S198" s="5" t="b">
        <f t="shared" si="48"/>
        <v>0</v>
      </c>
      <c r="T198" s="3" t="str">
        <f t="shared" si="49"/>
        <v>o</v>
      </c>
      <c r="U198" s="3">
        <f t="shared" si="50"/>
        <v>144</v>
      </c>
      <c r="V198" s="3" t="str">
        <f t="shared" si="51"/>
        <v>-</v>
      </c>
      <c r="W198" s="3" t="str">
        <f t="shared" si="52"/>
        <v>-</v>
      </c>
      <c r="X198" s="3" t="str">
        <f t="shared" si="53"/>
        <v>-</v>
      </c>
      <c r="Y198" s="3" t="str">
        <f t="shared" si="54"/>
        <v>-</v>
      </c>
      <c r="Z198" s="3" t="str">
        <f t="shared" si="55"/>
        <v>-</v>
      </c>
    </row>
    <row r="199" spans="1:26" x14ac:dyDescent="0.2">
      <c r="A199" s="7">
        <v>196</v>
      </c>
      <c r="B199" s="18">
        <f>[1]d1!$G197</f>
        <v>0</v>
      </c>
      <c r="C199" s="37">
        <f>[1]d1!$L197</f>
        <v>0</v>
      </c>
      <c r="D199" s="39">
        <f>[1]d1!$N197</f>
        <v>0</v>
      </c>
      <c r="E199" s="9" t="str">
        <f>IF(ISBLANK([1]d1!I197),"",VLOOKUP([1]d1!I197,lytis,2,FALSE))</f>
        <v/>
      </c>
      <c r="F199" s="14">
        <f>[1]d1!H197</f>
        <v>0</v>
      </c>
      <c r="G199" s="8">
        <f>[1]d1!O197</f>
        <v>0</v>
      </c>
      <c r="H199" s="8">
        <f>[1]d1!R197</f>
        <v>0</v>
      </c>
      <c r="I199" s="10" t="str">
        <f>IF(ISBLANK([1]d1!J197),"",VLOOKUP([1]d1!J197,grupees,2,FALSE))</f>
        <v/>
      </c>
      <c r="J199" s="42">
        <f>[1]d1!S197</f>
        <v>0</v>
      </c>
      <c r="K199" s="25">
        <f>[1]d1!T197</f>
        <v>0</v>
      </c>
      <c r="L199" s="25">
        <f>[1]d1!U197</f>
        <v>0</v>
      </c>
      <c r="M199" s="14">
        <f>[1]d1!E197</f>
        <v>0</v>
      </c>
      <c r="N199" s="14">
        <f>[1]d1!F197</f>
        <v>0</v>
      </c>
      <c r="O199" s="14">
        <f t="shared" si="44"/>
        <v>1</v>
      </c>
      <c r="P199" s="48">
        <f t="shared" si="45"/>
        <v>0</v>
      </c>
      <c r="Q199" s="43">
        <f t="shared" si="46"/>
        <v>0</v>
      </c>
      <c r="R199" s="43" t="str">
        <f t="shared" si="47"/>
        <v>0</v>
      </c>
      <c r="S199" s="5" t="b">
        <f t="shared" si="48"/>
        <v>0</v>
      </c>
      <c r="T199" s="3" t="str">
        <f t="shared" si="49"/>
        <v>o</v>
      </c>
      <c r="U199" s="3">
        <f t="shared" si="50"/>
        <v>144</v>
      </c>
      <c r="V199" s="3" t="str">
        <f t="shared" si="51"/>
        <v>-</v>
      </c>
      <c r="W199" s="3" t="str">
        <f t="shared" si="52"/>
        <v>-</v>
      </c>
      <c r="X199" s="3" t="str">
        <f t="shared" si="53"/>
        <v>-</v>
      </c>
      <c r="Y199" s="3" t="str">
        <f t="shared" si="54"/>
        <v>-</v>
      </c>
      <c r="Z199" s="3" t="str">
        <f t="shared" si="55"/>
        <v>-</v>
      </c>
    </row>
    <row r="200" spans="1:26" x14ac:dyDescent="0.2">
      <c r="A200" s="7">
        <v>197</v>
      </c>
      <c r="B200" s="18">
        <f>[1]d1!$G198</f>
        <v>0</v>
      </c>
      <c r="C200" s="37">
        <f>[1]d1!$L198</f>
        <v>0</v>
      </c>
      <c r="D200" s="39">
        <f>[1]d1!$N198</f>
        <v>0</v>
      </c>
      <c r="E200" s="9" t="str">
        <f>IF(ISBLANK([1]d1!I198),"",VLOOKUP([1]d1!I198,lytis,2,FALSE))</f>
        <v/>
      </c>
      <c r="F200" s="14">
        <f>[1]d1!H198</f>
        <v>0</v>
      </c>
      <c r="G200" s="8">
        <f>[1]d1!O198</f>
        <v>0</v>
      </c>
      <c r="H200" s="8">
        <f>[1]d1!R198</f>
        <v>0</v>
      </c>
      <c r="I200" s="10" t="str">
        <f>IF(ISBLANK([1]d1!J198),"",VLOOKUP([1]d1!J198,grupees,2,FALSE))</f>
        <v/>
      </c>
      <c r="J200" s="42">
        <f>[1]d1!S198</f>
        <v>0</v>
      </c>
      <c r="K200" s="25">
        <f>[1]d1!T198</f>
        <v>0</v>
      </c>
      <c r="L200" s="25">
        <f>[1]d1!U198</f>
        <v>0</v>
      </c>
      <c r="M200" s="14">
        <f>[1]d1!E198</f>
        <v>0</v>
      </c>
      <c r="N200" s="14">
        <f>[1]d1!F198</f>
        <v>0</v>
      </c>
      <c r="O200" s="14">
        <f t="shared" si="44"/>
        <v>1</v>
      </c>
      <c r="P200" s="48">
        <f t="shared" si="45"/>
        <v>0</v>
      </c>
      <c r="Q200" s="43">
        <f t="shared" si="46"/>
        <v>0</v>
      </c>
      <c r="R200" s="43" t="str">
        <f t="shared" si="47"/>
        <v>0</v>
      </c>
      <c r="S200" s="5" t="b">
        <f t="shared" si="48"/>
        <v>0</v>
      </c>
      <c r="T200" s="3" t="str">
        <f t="shared" si="49"/>
        <v>o</v>
      </c>
      <c r="U200" s="3">
        <f t="shared" si="50"/>
        <v>144</v>
      </c>
      <c r="V200" s="3" t="str">
        <f t="shared" si="51"/>
        <v>-</v>
      </c>
      <c r="W200" s="3" t="str">
        <f t="shared" si="52"/>
        <v>-</v>
      </c>
      <c r="X200" s="3" t="str">
        <f t="shared" si="53"/>
        <v>-</v>
      </c>
      <c r="Y200" s="3" t="str">
        <f t="shared" si="54"/>
        <v>-</v>
      </c>
      <c r="Z200" s="3" t="str">
        <f t="shared" si="55"/>
        <v>-</v>
      </c>
    </row>
    <row r="201" spans="1:26" x14ac:dyDescent="0.2">
      <c r="A201" s="7">
        <v>198</v>
      </c>
      <c r="B201" s="18">
        <f>[1]d1!$G199</f>
        <v>0</v>
      </c>
      <c r="C201" s="37">
        <f>[1]d1!$L199</f>
        <v>0</v>
      </c>
      <c r="D201" s="39">
        <f>[1]d1!$N199</f>
        <v>0</v>
      </c>
      <c r="E201" s="9" t="str">
        <f>IF(ISBLANK([1]d1!I199),"",VLOOKUP([1]d1!I199,lytis,2,FALSE))</f>
        <v/>
      </c>
      <c r="F201" s="14">
        <f>[1]d1!H199</f>
        <v>0</v>
      </c>
      <c r="G201" s="8">
        <f>[1]d1!O199</f>
        <v>0</v>
      </c>
      <c r="H201" s="8">
        <f>[1]d1!R199</f>
        <v>0</v>
      </c>
      <c r="I201" s="10" t="str">
        <f>IF(ISBLANK([1]d1!J199),"",VLOOKUP([1]d1!J199,grupees,2,FALSE))</f>
        <v/>
      </c>
      <c r="J201" s="42">
        <f>[1]d1!S199</f>
        <v>0</v>
      </c>
      <c r="K201" s="25">
        <f>[1]d1!T199</f>
        <v>0</v>
      </c>
      <c r="L201" s="25">
        <f>[1]d1!U199</f>
        <v>0</v>
      </c>
      <c r="M201" s="14">
        <f>[1]d1!E199</f>
        <v>0</v>
      </c>
      <c r="N201" s="14">
        <f>[1]d1!F199</f>
        <v>0</v>
      </c>
      <c r="O201" s="14">
        <f t="shared" si="44"/>
        <v>1</v>
      </c>
      <c r="P201" s="48">
        <f t="shared" si="45"/>
        <v>0</v>
      </c>
      <c r="Q201" s="43">
        <f t="shared" si="46"/>
        <v>0</v>
      </c>
      <c r="R201" s="43" t="str">
        <f t="shared" si="47"/>
        <v>0</v>
      </c>
      <c r="S201" s="5" t="b">
        <f t="shared" si="48"/>
        <v>0</v>
      </c>
      <c r="T201" s="3" t="str">
        <f t="shared" si="49"/>
        <v>o</v>
      </c>
      <c r="U201" s="3">
        <f t="shared" si="50"/>
        <v>144</v>
      </c>
      <c r="V201" s="3" t="str">
        <f t="shared" si="51"/>
        <v>-</v>
      </c>
      <c r="W201" s="3" t="str">
        <f t="shared" si="52"/>
        <v>-</v>
      </c>
      <c r="X201" s="3" t="str">
        <f t="shared" si="53"/>
        <v>-</v>
      </c>
      <c r="Y201" s="3" t="str">
        <f t="shared" si="54"/>
        <v>-</v>
      </c>
      <c r="Z201" s="3" t="str">
        <f t="shared" si="55"/>
        <v>-</v>
      </c>
    </row>
    <row r="202" spans="1:26" x14ac:dyDescent="0.2">
      <c r="A202" s="7">
        <v>199</v>
      </c>
      <c r="B202" s="18">
        <f>[1]d1!$G200</f>
        <v>0</v>
      </c>
      <c r="C202" s="37">
        <f>[1]d1!$L200</f>
        <v>0</v>
      </c>
      <c r="D202" s="39">
        <f>[1]d1!$N200</f>
        <v>0</v>
      </c>
      <c r="E202" s="9" t="str">
        <f>IF(ISBLANK([1]d1!I200),"",VLOOKUP([1]d1!I200,lytis,2,FALSE))</f>
        <v/>
      </c>
      <c r="F202" s="14">
        <f>[1]d1!H200</f>
        <v>0</v>
      </c>
      <c r="G202" s="8">
        <f>[1]d1!O200</f>
        <v>0</v>
      </c>
      <c r="H202" s="8">
        <f>[1]d1!R200</f>
        <v>0</v>
      </c>
      <c r="I202" s="10" t="str">
        <f>IF(ISBLANK([1]d1!J200),"",VLOOKUP([1]d1!J200,grupees,2,FALSE))</f>
        <v/>
      </c>
      <c r="J202" s="42">
        <f>[1]d1!S200</f>
        <v>0</v>
      </c>
      <c r="K202" s="25">
        <f>[1]d1!T200</f>
        <v>0</v>
      </c>
      <c r="L202" s="25">
        <f>[1]d1!U200</f>
        <v>0</v>
      </c>
      <c r="M202" s="14">
        <f>[1]d1!E200</f>
        <v>0</v>
      </c>
      <c r="N202" s="14">
        <f>[1]d1!F200</f>
        <v>0</v>
      </c>
      <c r="O202" s="14">
        <f t="shared" si="44"/>
        <v>1</v>
      </c>
      <c r="P202" s="48">
        <f t="shared" si="45"/>
        <v>0</v>
      </c>
      <c r="Q202" s="43">
        <f t="shared" si="46"/>
        <v>0</v>
      </c>
      <c r="R202" s="43" t="str">
        <f t="shared" si="47"/>
        <v>0</v>
      </c>
      <c r="S202" s="5" t="b">
        <f t="shared" si="48"/>
        <v>0</v>
      </c>
      <c r="T202" s="3" t="str">
        <f t="shared" si="49"/>
        <v>o</v>
      </c>
      <c r="U202" s="3">
        <f t="shared" si="50"/>
        <v>144</v>
      </c>
      <c r="V202" s="3" t="str">
        <f t="shared" si="51"/>
        <v>-</v>
      </c>
      <c r="W202" s="3" t="str">
        <f t="shared" si="52"/>
        <v>-</v>
      </c>
      <c r="X202" s="3" t="str">
        <f t="shared" si="53"/>
        <v>-</v>
      </c>
      <c r="Y202" s="3" t="str">
        <f t="shared" si="54"/>
        <v>-</v>
      </c>
      <c r="Z202" s="3" t="str">
        <f t="shared" si="55"/>
        <v>-</v>
      </c>
    </row>
    <row r="203" spans="1:26" x14ac:dyDescent="0.2">
      <c r="A203" s="7">
        <v>200</v>
      </c>
      <c r="B203" s="18">
        <f>[1]d1!$G201</f>
        <v>0</v>
      </c>
      <c r="C203" s="37">
        <f>[1]d1!$L201</f>
        <v>0</v>
      </c>
      <c r="D203" s="39">
        <f>[1]d1!$N201</f>
        <v>0</v>
      </c>
      <c r="E203" s="9" t="str">
        <f>IF(ISBLANK([1]d1!I201),"",VLOOKUP([1]d1!I201,lytis,2,FALSE))</f>
        <v/>
      </c>
      <c r="F203" s="14">
        <f>[1]d1!H201</f>
        <v>0</v>
      </c>
      <c r="G203" s="8">
        <f>[1]d1!O201</f>
        <v>0</v>
      </c>
      <c r="H203" s="8">
        <f>[1]d1!R201</f>
        <v>0</v>
      </c>
      <c r="I203" s="10" t="str">
        <f>IF(ISBLANK([1]d1!J201),"",VLOOKUP([1]d1!J201,grupees,2,FALSE))</f>
        <v/>
      </c>
      <c r="J203" s="42">
        <f>[1]d1!S201</f>
        <v>0</v>
      </c>
      <c r="K203" s="25">
        <f>[1]d1!T201</f>
        <v>0</v>
      </c>
      <c r="L203" s="25">
        <f>[1]d1!U201</f>
        <v>0</v>
      </c>
      <c r="M203" s="14">
        <f>[1]d1!E201</f>
        <v>0</v>
      </c>
      <c r="N203" s="14">
        <f>[1]d1!F201</f>
        <v>0</v>
      </c>
      <c r="O203" s="14">
        <f t="shared" si="44"/>
        <v>1</v>
      </c>
      <c r="P203" s="48">
        <f t="shared" si="45"/>
        <v>0</v>
      </c>
      <c r="Q203" s="43">
        <f t="shared" si="46"/>
        <v>0</v>
      </c>
      <c r="R203" s="43" t="str">
        <f t="shared" si="47"/>
        <v>0</v>
      </c>
      <c r="S203" s="5" t="b">
        <f t="shared" si="48"/>
        <v>0</v>
      </c>
      <c r="T203" s="3" t="str">
        <f t="shared" si="49"/>
        <v>o</v>
      </c>
      <c r="U203" s="3">
        <f t="shared" si="50"/>
        <v>144</v>
      </c>
      <c r="V203" s="3" t="str">
        <f t="shared" si="51"/>
        <v>-</v>
      </c>
      <c r="W203" s="3" t="str">
        <f t="shared" si="52"/>
        <v>-</v>
      </c>
      <c r="X203" s="3" t="str">
        <f t="shared" si="53"/>
        <v>-</v>
      </c>
      <c r="Y203" s="3" t="str">
        <f t="shared" si="54"/>
        <v>-</v>
      </c>
      <c r="Z203" s="3" t="str">
        <f t="shared" si="55"/>
        <v>-</v>
      </c>
    </row>
    <row r="204" spans="1:26" x14ac:dyDescent="0.2">
      <c r="A204" s="7">
        <v>201</v>
      </c>
      <c r="B204" s="18">
        <f>[1]d1!$G202</f>
        <v>0</v>
      </c>
      <c r="C204" s="37">
        <f>[1]d1!$L202</f>
        <v>0</v>
      </c>
      <c r="D204" s="39">
        <f>[1]d1!$N202</f>
        <v>0</v>
      </c>
      <c r="E204" s="9" t="str">
        <f>IF(ISBLANK([1]d1!I202),"",VLOOKUP([1]d1!I202,lytis,2,FALSE))</f>
        <v/>
      </c>
      <c r="F204" s="14">
        <f>[1]d1!H202</f>
        <v>0</v>
      </c>
      <c r="G204" s="8">
        <f>[1]d1!O202</f>
        <v>0</v>
      </c>
      <c r="H204" s="8">
        <f>[1]d1!R202</f>
        <v>0</v>
      </c>
      <c r="I204" s="10" t="str">
        <f>IF(ISBLANK([1]d1!J202),"",VLOOKUP([1]d1!J202,grupees,2,FALSE))</f>
        <v/>
      </c>
      <c r="J204" s="42">
        <f>[1]d1!S202</f>
        <v>0</v>
      </c>
      <c r="K204" s="25">
        <f>[1]d1!T202</f>
        <v>0</v>
      </c>
      <c r="L204" s="25">
        <f>[1]d1!U202</f>
        <v>0</v>
      </c>
      <c r="M204" s="14">
        <f>[1]d1!E202</f>
        <v>0</v>
      </c>
      <c r="N204" s="14">
        <f>[1]d1!F202</f>
        <v>0</v>
      </c>
      <c r="O204" s="14">
        <f t="shared" si="44"/>
        <v>1</v>
      </c>
      <c r="P204" s="48">
        <f t="shared" si="45"/>
        <v>0</v>
      </c>
      <c r="Q204" s="43">
        <f t="shared" si="46"/>
        <v>0</v>
      </c>
      <c r="R204" s="43" t="str">
        <f t="shared" si="47"/>
        <v>0</v>
      </c>
      <c r="S204" s="5" t="b">
        <f t="shared" si="48"/>
        <v>0</v>
      </c>
      <c r="T204" s="3" t="str">
        <f t="shared" si="49"/>
        <v>o</v>
      </c>
      <c r="U204" s="3">
        <f t="shared" si="50"/>
        <v>144</v>
      </c>
      <c r="V204" s="3" t="str">
        <f t="shared" si="51"/>
        <v>-</v>
      </c>
      <c r="W204" s="3" t="str">
        <f t="shared" si="52"/>
        <v>-</v>
      </c>
      <c r="X204" s="3" t="str">
        <f t="shared" si="53"/>
        <v>-</v>
      </c>
      <c r="Y204" s="3" t="str">
        <f t="shared" si="54"/>
        <v>-</v>
      </c>
      <c r="Z204" s="3" t="str">
        <f t="shared" si="55"/>
        <v>-</v>
      </c>
    </row>
    <row r="205" spans="1:26" x14ac:dyDescent="0.2">
      <c r="A205" s="7">
        <v>202</v>
      </c>
      <c r="B205" s="18">
        <f>[1]d1!$G203</f>
        <v>0</v>
      </c>
      <c r="C205" s="37">
        <f>[1]d1!$L203</f>
        <v>0</v>
      </c>
      <c r="D205" s="39">
        <f>[1]d1!$N203</f>
        <v>0</v>
      </c>
      <c r="E205" s="9" t="str">
        <f>IF(ISBLANK([1]d1!I203),"",VLOOKUP([1]d1!I203,lytis,2,FALSE))</f>
        <v/>
      </c>
      <c r="F205" s="14">
        <f>[1]d1!H203</f>
        <v>0</v>
      </c>
      <c r="G205" s="8">
        <f>[1]d1!O203</f>
        <v>0</v>
      </c>
      <c r="H205" s="8">
        <f>[1]d1!R203</f>
        <v>0</v>
      </c>
      <c r="I205" s="10" t="str">
        <f>IF(ISBLANK([1]d1!J203),"",VLOOKUP([1]d1!J203,grupees,2,FALSE))</f>
        <v/>
      </c>
      <c r="J205" s="42">
        <f>[1]d1!S203</f>
        <v>0</v>
      </c>
      <c r="K205" s="25">
        <f>[1]d1!T203</f>
        <v>0</v>
      </c>
      <c r="L205" s="25">
        <f>[1]d1!U203</f>
        <v>0</v>
      </c>
      <c r="M205" s="14">
        <f>[1]d1!E203</f>
        <v>0</v>
      </c>
      <c r="N205" s="14">
        <f>[1]d1!F203</f>
        <v>0</v>
      </c>
      <c r="O205" s="14">
        <f t="shared" si="44"/>
        <v>1</v>
      </c>
      <c r="P205" s="48">
        <f t="shared" si="45"/>
        <v>0</v>
      </c>
      <c r="Q205" s="43">
        <f t="shared" si="46"/>
        <v>0</v>
      </c>
      <c r="R205" s="43" t="str">
        <f t="shared" si="47"/>
        <v>0</v>
      </c>
      <c r="S205" s="5" t="b">
        <f t="shared" si="48"/>
        <v>0</v>
      </c>
      <c r="T205" s="3" t="str">
        <f t="shared" si="49"/>
        <v>o</v>
      </c>
      <c r="U205" s="3">
        <f t="shared" si="50"/>
        <v>144</v>
      </c>
      <c r="V205" s="3" t="str">
        <f t="shared" si="51"/>
        <v>-</v>
      </c>
      <c r="W205" s="3" t="str">
        <f t="shared" si="52"/>
        <v>-</v>
      </c>
      <c r="X205" s="3" t="str">
        <f t="shared" si="53"/>
        <v>-</v>
      </c>
      <c r="Y205" s="3" t="str">
        <f t="shared" si="54"/>
        <v>-</v>
      </c>
      <c r="Z205" s="3" t="str">
        <f t="shared" si="55"/>
        <v>-</v>
      </c>
    </row>
    <row r="206" spans="1:26" x14ac:dyDescent="0.2">
      <c r="A206" s="7">
        <v>203</v>
      </c>
      <c r="B206" s="18">
        <f>[1]d1!$G204</f>
        <v>0</v>
      </c>
      <c r="C206" s="37">
        <f>[1]d1!$L204</f>
        <v>0</v>
      </c>
      <c r="D206" s="39">
        <f>[1]d1!$N204</f>
        <v>0</v>
      </c>
      <c r="E206" s="9" t="str">
        <f>IF(ISBLANK([1]d1!I204),"",VLOOKUP([1]d1!I204,lytis,2,FALSE))</f>
        <v/>
      </c>
      <c r="F206" s="14">
        <f>[1]d1!H204</f>
        <v>0</v>
      </c>
      <c r="G206" s="8">
        <f>[1]d1!O204</f>
        <v>0</v>
      </c>
      <c r="H206" s="8">
        <f>[1]d1!R204</f>
        <v>0</v>
      </c>
      <c r="I206" s="10" t="str">
        <f>IF(ISBLANK([1]d1!J204),"",VLOOKUP([1]d1!J204,grupees,2,FALSE))</f>
        <v/>
      </c>
      <c r="J206" s="42">
        <f>[1]d1!S204</f>
        <v>0</v>
      </c>
      <c r="K206" s="25">
        <f>[1]d1!T204</f>
        <v>0</v>
      </c>
      <c r="L206" s="25">
        <f>[1]d1!U204</f>
        <v>0</v>
      </c>
      <c r="M206" s="14">
        <f>[1]d1!E204</f>
        <v>0</v>
      </c>
      <c r="N206" s="14">
        <f>[1]d1!F204</f>
        <v>0</v>
      </c>
      <c r="O206" s="14">
        <f t="shared" si="44"/>
        <v>1</v>
      </c>
      <c r="P206" s="48">
        <f t="shared" si="45"/>
        <v>0</v>
      </c>
      <c r="Q206" s="43">
        <f t="shared" si="46"/>
        <v>0</v>
      </c>
      <c r="R206" s="43" t="str">
        <f t="shared" si="47"/>
        <v>0</v>
      </c>
      <c r="S206" s="5" t="b">
        <f t="shared" si="48"/>
        <v>0</v>
      </c>
      <c r="T206" s="3" t="str">
        <f t="shared" si="49"/>
        <v>o</v>
      </c>
      <c r="U206" s="3">
        <f t="shared" si="50"/>
        <v>144</v>
      </c>
      <c r="V206" s="3" t="str">
        <f t="shared" si="51"/>
        <v>-</v>
      </c>
      <c r="W206" s="3" t="str">
        <f t="shared" si="52"/>
        <v>-</v>
      </c>
      <c r="X206" s="3" t="str">
        <f t="shared" si="53"/>
        <v>-</v>
      </c>
      <c r="Y206" s="3" t="str">
        <f t="shared" si="54"/>
        <v>-</v>
      </c>
      <c r="Z206" s="3" t="str">
        <f t="shared" si="55"/>
        <v>-</v>
      </c>
    </row>
    <row r="207" spans="1:26" x14ac:dyDescent="0.2">
      <c r="A207" s="7">
        <v>204</v>
      </c>
      <c r="B207" s="18">
        <f>[1]d1!$G205</f>
        <v>0</v>
      </c>
      <c r="C207" s="37">
        <f>[1]d1!$L205</f>
        <v>0</v>
      </c>
      <c r="D207" s="39">
        <f>[1]d1!$N205</f>
        <v>0</v>
      </c>
      <c r="E207" s="9" t="str">
        <f>IF(ISBLANK([1]d1!I205),"",VLOOKUP([1]d1!I205,lytis,2,FALSE))</f>
        <v/>
      </c>
      <c r="F207" s="14">
        <f>[1]d1!H205</f>
        <v>0</v>
      </c>
      <c r="G207" s="8">
        <f>[1]d1!O205</f>
        <v>0</v>
      </c>
      <c r="H207" s="8">
        <f>[1]d1!R205</f>
        <v>0</v>
      </c>
      <c r="I207" s="10" t="str">
        <f>IF(ISBLANK([1]d1!J205),"",VLOOKUP([1]d1!J205,grupees,2,FALSE))</f>
        <v/>
      </c>
      <c r="J207" s="42">
        <f>[1]d1!S205</f>
        <v>0</v>
      </c>
      <c r="K207" s="25">
        <f>[1]d1!T205</f>
        <v>0</v>
      </c>
      <c r="L207" s="25">
        <f>[1]d1!U205</f>
        <v>0</v>
      </c>
      <c r="M207" s="14">
        <f>[1]d1!E205</f>
        <v>0</v>
      </c>
      <c r="N207" s="14">
        <f>[1]d1!F205</f>
        <v>0</v>
      </c>
      <c r="O207" s="14">
        <f t="shared" si="44"/>
        <v>1</v>
      </c>
      <c r="P207" s="48">
        <f t="shared" si="45"/>
        <v>0</v>
      </c>
      <c r="Q207" s="43">
        <f t="shared" si="46"/>
        <v>0</v>
      </c>
      <c r="R207" s="43" t="str">
        <f t="shared" si="47"/>
        <v>0</v>
      </c>
      <c r="S207" s="5" t="b">
        <f t="shared" si="48"/>
        <v>0</v>
      </c>
      <c r="T207" s="3" t="str">
        <f t="shared" si="49"/>
        <v>o</v>
      </c>
      <c r="U207" s="3">
        <f t="shared" si="50"/>
        <v>144</v>
      </c>
      <c r="V207" s="3" t="str">
        <f t="shared" si="51"/>
        <v>-</v>
      </c>
      <c r="W207" s="3" t="str">
        <f t="shared" si="52"/>
        <v>-</v>
      </c>
      <c r="X207" s="3" t="str">
        <f t="shared" si="53"/>
        <v>-</v>
      </c>
      <c r="Y207" s="3" t="str">
        <f t="shared" si="54"/>
        <v>-</v>
      </c>
      <c r="Z207" s="3" t="str">
        <f t="shared" si="55"/>
        <v>-</v>
      </c>
    </row>
    <row r="208" spans="1:26" x14ac:dyDescent="0.2">
      <c r="A208" s="7">
        <v>205</v>
      </c>
      <c r="B208" s="18">
        <f>[1]d1!$G206</f>
        <v>0</v>
      </c>
      <c r="C208" s="37">
        <f>[1]d1!$L206</f>
        <v>0</v>
      </c>
      <c r="D208" s="39">
        <f>[1]d1!$N206</f>
        <v>0</v>
      </c>
      <c r="E208" s="9" t="str">
        <f>IF(ISBLANK([1]d1!I206),"",VLOOKUP([1]d1!I206,lytis,2,FALSE))</f>
        <v/>
      </c>
      <c r="F208" s="14">
        <f>[1]d1!H206</f>
        <v>0</v>
      </c>
      <c r="G208" s="8">
        <f>[1]d1!O206</f>
        <v>0</v>
      </c>
      <c r="H208" s="8">
        <f>[1]d1!R206</f>
        <v>0</v>
      </c>
      <c r="I208" s="10" t="str">
        <f>IF(ISBLANK([1]d1!J206),"",VLOOKUP([1]d1!J206,grupees,2,FALSE))</f>
        <v/>
      </c>
      <c r="J208" s="42">
        <f>[1]d1!S206</f>
        <v>0</v>
      </c>
      <c r="K208" s="25">
        <f>[1]d1!T206</f>
        <v>0</v>
      </c>
      <c r="L208" s="25">
        <f>[1]d1!U206</f>
        <v>0</v>
      </c>
      <c r="M208" s="14">
        <f>[1]d1!E206</f>
        <v>0</v>
      </c>
      <c r="N208" s="14">
        <f>[1]d1!F206</f>
        <v>0</v>
      </c>
      <c r="O208" s="14">
        <f t="shared" si="44"/>
        <v>1</v>
      </c>
      <c r="P208" s="48">
        <f t="shared" si="45"/>
        <v>0</v>
      </c>
      <c r="Q208" s="43">
        <f t="shared" si="46"/>
        <v>0</v>
      </c>
      <c r="R208" s="43" t="str">
        <f t="shared" si="47"/>
        <v>0</v>
      </c>
      <c r="S208" s="5" t="b">
        <f t="shared" si="48"/>
        <v>0</v>
      </c>
      <c r="T208" s="3" t="str">
        <f t="shared" si="49"/>
        <v>o</v>
      </c>
      <c r="U208" s="3">
        <f t="shared" si="50"/>
        <v>144</v>
      </c>
      <c r="V208" s="3" t="str">
        <f t="shared" si="51"/>
        <v>-</v>
      </c>
      <c r="W208" s="3" t="str">
        <f t="shared" si="52"/>
        <v>-</v>
      </c>
      <c r="X208" s="3" t="str">
        <f t="shared" si="53"/>
        <v>-</v>
      </c>
      <c r="Y208" s="3" t="str">
        <f t="shared" si="54"/>
        <v>-</v>
      </c>
      <c r="Z208" s="3" t="str">
        <f t="shared" si="55"/>
        <v>-</v>
      </c>
    </row>
    <row r="209" spans="1:26" x14ac:dyDescent="0.2">
      <c r="A209" s="7">
        <v>206</v>
      </c>
      <c r="B209" s="18">
        <f>[1]d1!$G207</f>
        <v>0</v>
      </c>
      <c r="C209" s="37">
        <f>[1]d1!$L207</f>
        <v>0</v>
      </c>
      <c r="D209" s="39">
        <f>[1]d1!$N207</f>
        <v>0</v>
      </c>
      <c r="E209" s="9" t="str">
        <f>IF(ISBLANK([1]d1!I207),"",VLOOKUP([1]d1!I207,lytis,2,FALSE))</f>
        <v/>
      </c>
      <c r="F209" s="14">
        <f>[1]d1!H207</f>
        <v>0</v>
      </c>
      <c r="G209" s="8">
        <f>[1]d1!O207</f>
        <v>0</v>
      </c>
      <c r="H209" s="8">
        <f>[1]d1!R207</f>
        <v>0</v>
      </c>
      <c r="I209" s="10" t="str">
        <f>IF(ISBLANK([1]d1!J207),"",VLOOKUP([1]d1!J207,grupees,2,FALSE))</f>
        <v/>
      </c>
      <c r="J209" s="42">
        <f>[1]d1!S207</f>
        <v>0</v>
      </c>
      <c r="K209" s="25">
        <f>[1]d1!T207</f>
        <v>0</v>
      </c>
      <c r="L209" s="25">
        <f>[1]d1!U207</f>
        <v>0</v>
      </c>
      <c r="M209" s="14">
        <f>[1]d1!E207</f>
        <v>0</v>
      </c>
      <c r="N209" s="14">
        <f>[1]d1!F207</f>
        <v>0</v>
      </c>
      <c r="O209" s="14">
        <f t="shared" si="44"/>
        <v>1</v>
      </c>
      <c r="P209" s="48">
        <f t="shared" si="45"/>
        <v>0</v>
      </c>
      <c r="Q209" s="43">
        <f t="shared" si="46"/>
        <v>0</v>
      </c>
      <c r="R209" s="43" t="str">
        <f t="shared" si="47"/>
        <v>0</v>
      </c>
      <c r="S209" s="5" t="b">
        <f t="shared" si="48"/>
        <v>0</v>
      </c>
      <c r="T209" s="3" t="str">
        <f t="shared" si="49"/>
        <v>o</v>
      </c>
      <c r="U209" s="3">
        <f t="shared" si="50"/>
        <v>144</v>
      </c>
      <c r="V209" s="3" t="str">
        <f t="shared" si="51"/>
        <v>-</v>
      </c>
      <c r="W209" s="3" t="str">
        <f t="shared" si="52"/>
        <v>-</v>
      </c>
      <c r="X209" s="3" t="str">
        <f t="shared" si="53"/>
        <v>-</v>
      </c>
      <c r="Y209" s="3" t="str">
        <f t="shared" si="54"/>
        <v>-</v>
      </c>
      <c r="Z209" s="3" t="str">
        <f t="shared" si="55"/>
        <v>-</v>
      </c>
    </row>
    <row r="210" spans="1:26" x14ac:dyDescent="0.2">
      <c r="A210" s="7">
        <v>207</v>
      </c>
      <c r="B210" s="18">
        <f>[1]d1!$G208</f>
        <v>0</v>
      </c>
      <c r="C210" s="37">
        <f>[1]d1!$L208</f>
        <v>0</v>
      </c>
      <c r="D210" s="39">
        <f>[1]d1!$N208</f>
        <v>0</v>
      </c>
      <c r="E210" s="9" t="str">
        <f>IF(ISBLANK([1]d1!I208),"",VLOOKUP([1]d1!I208,lytis,2,FALSE))</f>
        <v/>
      </c>
      <c r="F210" s="14">
        <f>[1]d1!H208</f>
        <v>0</v>
      </c>
      <c r="G210" s="8">
        <f>[1]d1!O208</f>
        <v>0</v>
      </c>
      <c r="H210" s="8">
        <f>[1]d1!R208</f>
        <v>0</v>
      </c>
      <c r="I210" s="10" t="str">
        <f>IF(ISBLANK([1]d1!J208),"",VLOOKUP([1]d1!J208,grupees,2,FALSE))</f>
        <v/>
      </c>
      <c r="J210" s="42">
        <f>[1]d1!S208</f>
        <v>0</v>
      </c>
      <c r="K210" s="25">
        <f>[1]d1!T208</f>
        <v>0</v>
      </c>
      <c r="L210" s="25">
        <f>[1]d1!U208</f>
        <v>0</v>
      </c>
      <c r="M210" s="14">
        <f>[1]d1!E208</f>
        <v>0</v>
      </c>
      <c r="N210" s="14">
        <f>[1]d1!F208</f>
        <v>0</v>
      </c>
      <c r="O210" s="14">
        <f t="shared" si="44"/>
        <v>1</v>
      </c>
      <c r="P210" s="48">
        <f t="shared" si="45"/>
        <v>0</v>
      </c>
      <c r="Q210" s="43">
        <f t="shared" si="46"/>
        <v>0</v>
      </c>
      <c r="R210" s="43" t="str">
        <f t="shared" si="47"/>
        <v>0</v>
      </c>
      <c r="S210" s="5" t="b">
        <f t="shared" si="48"/>
        <v>0</v>
      </c>
      <c r="T210" s="3" t="str">
        <f t="shared" si="49"/>
        <v>o</v>
      </c>
      <c r="U210" s="3">
        <f t="shared" si="50"/>
        <v>144</v>
      </c>
      <c r="V210" s="3" t="str">
        <f t="shared" si="51"/>
        <v>-</v>
      </c>
      <c r="W210" s="3" t="str">
        <f t="shared" si="52"/>
        <v>-</v>
      </c>
      <c r="X210" s="3" t="str">
        <f t="shared" si="53"/>
        <v>-</v>
      </c>
      <c r="Y210" s="3" t="str">
        <f t="shared" si="54"/>
        <v>-</v>
      </c>
      <c r="Z210" s="3" t="str">
        <f t="shared" si="55"/>
        <v>-</v>
      </c>
    </row>
    <row r="211" spans="1:26" x14ac:dyDescent="0.2">
      <c r="A211" s="7">
        <v>208</v>
      </c>
      <c r="B211" s="18">
        <f>[1]d1!$G209</f>
        <v>0</v>
      </c>
      <c r="C211" s="37">
        <f>[1]d1!$L209</f>
        <v>0</v>
      </c>
      <c r="D211" s="39">
        <f>[1]d1!$N209</f>
        <v>0</v>
      </c>
      <c r="E211" s="9" t="str">
        <f>IF(ISBLANK([1]d1!I209),"",VLOOKUP([1]d1!I209,lytis,2,FALSE))</f>
        <v/>
      </c>
      <c r="F211" s="14">
        <f>[1]d1!H209</f>
        <v>0</v>
      </c>
      <c r="G211" s="8">
        <f>[1]d1!O209</f>
        <v>0</v>
      </c>
      <c r="H211" s="8">
        <f>[1]d1!R209</f>
        <v>0</v>
      </c>
      <c r="I211" s="10" t="str">
        <f>IF(ISBLANK([1]d1!J209),"",VLOOKUP([1]d1!J209,grupees,2,FALSE))</f>
        <v/>
      </c>
      <c r="J211" s="42">
        <f>[1]d1!S209</f>
        <v>0</v>
      </c>
      <c r="K211" s="25">
        <f>[1]d1!T209</f>
        <v>0</v>
      </c>
      <c r="L211" s="25">
        <f>[1]d1!U209</f>
        <v>0</v>
      </c>
      <c r="M211" s="14">
        <f>[1]d1!E209</f>
        <v>0</v>
      </c>
      <c r="N211" s="14">
        <f>[1]d1!F209</f>
        <v>0</v>
      </c>
      <c r="O211" s="14">
        <f t="shared" si="44"/>
        <v>1</v>
      </c>
      <c r="P211" s="48">
        <f t="shared" si="45"/>
        <v>0</v>
      </c>
      <c r="Q211" s="43">
        <f t="shared" si="46"/>
        <v>0</v>
      </c>
      <c r="R211" s="43" t="str">
        <f t="shared" si="47"/>
        <v>0</v>
      </c>
      <c r="S211" s="5" t="b">
        <f t="shared" si="48"/>
        <v>0</v>
      </c>
      <c r="T211" s="3" t="str">
        <f t="shared" si="49"/>
        <v>o</v>
      </c>
      <c r="U211" s="3">
        <f t="shared" si="50"/>
        <v>144</v>
      </c>
      <c r="V211" s="3" t="str">
        <f t="shared" si="51"/>
        <v>-</v>
      </c>
      <c r="W211" s="3" t="str">
        <f t="shared" si="52"/>
        <v>-</v>
      </c>
      <c r="X211" s="3" t="str">
        <f t="shared" si="53"/>
        <v>-</v>
      </c>
      <c r="Y211" s="3" t="str">
        <f t="shared" si="54"/>
        <v>-</v>
      </c>
      <c r="Z211" s="3" t="str">
        <f t="shared" si="55"/>
        <v>-</v>
      </c>
    </row>
    <row r="212" spans="1:26" x14ac:dyDescent="0.2">
      <c r="A212" s="7">
        <v>209</v>
      </c>
      <c r="B212" s="18">
        <f>[1]d1!$G210</f>
        <v>0</v>
      </c>
      <c r="C212" s="37">
        <f>[1]d1!$L210</f>
        <v>0</v>
      </c>
      <c r="D212" s="39">
        <f>[1]d1!$N210</f>
        <v>0</v>
      </c>
      <c r="E212" s="9" t="str">
        <f>IF(ISBLANK([1]d1!I210),"",VLOOKUP([1]d1!I210,lytis,2,FALSE))</f>
        <v/>
      </c>
      <c r="F212" s="14">
        <f>[1]d1!H210</f>
        <v>0</v>
      </c>
      <c r="G212" s="8">
        <f>[1]d1!O210</f>
        <v>0</v>
      </c>
      <c r="H212" s="8">
        <f>[1]d1!R210</f>
        <v>0</v>
      </c>
      <c r="I212" s="10" t="str">
        <f>IF(ISBLANK([1]d1!J210),"",VLOOKUP([1]d1!J210,grupees,2,FALSE))</f>
        <v/>
      </c>
      <c r="J212" s="42">
        <f>[1]d1!S210</f>
        <v>0</v>
      </c>
      <c r="K212" s="25">
        <f>[1]d1!T210</f>
        <v>0</v>
      </c>
      <c r="L212" s="25">
        <f>[1]d1!U210</f>
        <v>0</v>
      </c>
      <c r="M212" s="14">
        <f>[1]d1!E210</f>
        <v>0</v>
      </c>
      <c r="N212" s="14">
        <f>[1]d1!F210</f>
        <v>0</v>
      </c>
      <c r="O212" s="14">
        <f t="shared" si="44"/>
        <v>1</v>
      </c>
      <c r="P212" s="48">
        <f t="shared" si="45"/>
        <v>0</v>
      </c>
      <c r="Q212" s="43">
        <f t="shared" si="46"/>
        <v>0</v>
      </c>
      <c r="R212" s="43" t="str">
        <f t="shared" si="47"/>
        <v>0</v>
      </c>
      <c r="S212" s="5" t="b">
        <f t="shared" si="48"/>
        <v>0</v>
      </c>
      <c r="T212" s="3" t="str">
        <f t="shared" si="49"/>
        <v>o</v>
      </c>
      <c r="U212" s="3">
        <f t="shared" si="50"/>
        <v>144</v>
      </c>
      <c r="V212" s="3" t="str">
        <f t="shared" si="51"/>
        <v>-</v>
      </c>
      <c r="W212" s="3" t="str">
        <f t="shared" si="52"/>
        <v>-</v>
      </c>
      <c r="X212" s="3" t="str">
        <f t="shared" si="53"/>
        <v>-</v>
      </c>
      <c r="Y212" s="3" t="str">
        <f t="shared" si="54"/>
        <v>-</v>
      </c>
      <c r="Z212" s="3" t="str">
        <f t="shared" si="55"/>
        <v>-</v>
      </c>
    </row>
    <row r="213" spans="1:26" x14ac:dyDescent="0.2">
      <c r="A213" s="7">
        <v>210</v>
      </c>
      <c r="B213" s="18">
        <f>[1]d1!$G211</f>
        <v>0</v>
      </c>
      <c r="C213" s="37">
        <f>[1]d1!$L211</f>
        <v>0</v>
      </c>
      <c r="D213" s="39">
        <f>[1]d1!$N211</f>
        <v>0</v>
      </c>
      <c r="E213" s="9" t="str">
        <f>IF(ISBLANK([1]d1!I211),"",VLOOKUP([1]d1!I211,lytis,2,FALSE))</f>
        <v/>
      </c>
      <c r="F213" s="14">
        <f>[1]d1!H211</f>
        <v>0</v>
      </c>
      <c r="G213" s="8">
        <f>[1]d1!O211</f>
        <v>0</v>
      </c>
      <c r="H213" s="8">
        <f>[1]d1!R211</f>
        <v>0</v>
      </c>
      <c r="I213" s="10" t="str">
        <f>IF(ISBLANK([1]d1!J211),"",VLOOKUP([1]d1!J211,grupees,2,FALSE))</f>
        <v/>
      </c>
      <c r="J213" s="42">
        <f>[1]d1!S211</f>
        <v>0</v>
      </c>
      <c r="K213" s="25">
        <f>[1]d1!T211</f>
        <v>0</v>
      </c>
      <c r="L213" s="25">
        <f>[1]d1!U211</f>
        <v>0</v>
      </c>
      <c r="M213" s="14">
        <f>[1]d1!E211</f>
        <v>0</v>
      </c>
      <c r="N213" s="14">
        <f>[1]d1!F211</f>
        <v>0</v>
      </c>
      <c r="O213" s="14">
        <f t="shared" si="44"/>
        <v>1</v>
      </c>
      <c r="P213" s="48">
        <f t="shared" si="45"/>
        <v>0</v>
      </c>
      <c r="Q213" s="43">
        <f t="shared" si="46"/>
        <v>0</v>
      </c>
      <c r="R213" s="43" t="str">
        <f t="shared" si="47"/>
        <v>0</v>
      </c>
      <c r="S213" s="5" t="b">
        <f t="shared" si="48"/>
        <v>0</v>
      </c>
      <c r="T213" s="3" t="str">
        <f t="shared" si="49"/>
        <v>o</v>
      </c>
      <c r="U213" s="3">
        <f t="shared" si="50"/>
        <v>144</v>
      </c>
      <c r="V213" s="3" t="str">
        <f t="shared" si="51"/>
        <v>-</v>
      </c>
      <c r="W213" s="3" t="str">
        <f t="shared" si="52"/>
        <v>-</v>
      </c>
      <c r="X213" s="3" t="str">
        <f t="shared" si="53"/>
        <v>-</v>
      </c>
      <c r="Y213" s="3" t="str">
        <f t="shared" si="54"/>
        <v>-</v>
      </c>
      <c r="Z213" s="3" t="str">
        <f t="shared" si="55"/>
        <v>-</v>
      </c>
    </row>
    <row r="214" spans="1:26" x14ac:dyDescent="0.2">
      <c r="A214" s="7">
        <v>211</v>
      </c>
      <c r="B214" s="18">
        <f>[1]d1!$G212</f>
        <v>0</v>
      </c>
      <c r="C214" s="37">
        <f>[1]d1!$L212</f>
        <v>0</v>
      </c>
      <c r="D214" s="39">
        <f>[1]d1!$N212</f>
        <v>0</v>
      </c>
      <c r="E214" s="9" t="str">
        <f>IF(ISBLANK([1]d1!I212),"",VLOOKUP([1]d1!I212,lytis,2,FALSE))</f>
        <v/>
      </c>
      <c r="F214" s="14">
        <f>[1]d1!H212</f>
        <v>0</v>
      </c>
      <c r="G214" s="8">
        <f>[1]d1!O212</f>
        <v>0</v>
      </c>
      <c r="H214" s="8">
        <f>[1]d1!R212</f>
        <v>0</v>
      </c>
      <c r="I214" s="10" t="str">
        <f>IF(ISBLANK([1]d1!J212),"",VLOOKUP([1]d1!J212,grupees,2,FALSE))</f>
        <v/>
      </c>
      <c r="J214" s="42">
        <f>[1]d1!S212</f>
        <v>0</v>
      </c>
      <c r="K214" s="25">
        <f>[1]d1!T212</f>
        <v>0</v>
      </c>
      <c r="L214" s="25">
        <f>[1]d1!U212</f>
        <v>0</v>
      </c>
      <c r="M214" s="14">
        <f>[1]d1!E212</f>
        <v>0</v>
      </c>
      <c r="N214" s="14">
        <f>[1]d1!F212</f>
        <v>0</v>
      </c>
      <c r="O214" s="14">
        <f t="shared" si="44"/>
        <v>1</v>
      </c>
      <c r="P214" s="48">
        <f t="shared" si="45"/>
        <v>0</v>
      </c>
      <c r="Q214" s="43">
        <f t="shared" si="46"/>
        <v>0</v>
      </c>
      <c r="R214" s="43" t="str">
        <f t="shared" si="47"/>
        <v>0</v>
      </c>
      <c r="S214" s="5" t="b">
        <f t="shared" si="48"/>
        <v>0</v>
      </c>
      <c r="T214" s="3" t="str">
        <f t="shared" si="49"/>
        <v>o</v>
      </c>
      <c r="U214" s="3">
        <f t="shared" si="50"/>
        <v>144</v>
      </c>
      <c r="V214" s="3" t="str">
        <f t="shared" si="51"/>
        <v>-</v>
      </c>
      <c r="W214" s="3" t="str">
        <f t="shared" si="52"/>
        <v>-</v>
      </c>
      <c r="X214" s="3" t="str">
        <f t="shared" si="53"/>
        <v>-</v>
      </c>
      <c r="Y214" s="3" t="str">
        <f t="shared" si="54"/>
        <v>-</v>
      </c>
      <c r="Z214" s="3" t="str">
        <f t="shared" si="55"/>
        <v>-</v>
      </c>
    </row>
    <row r="215" spans="1:26" x14ac:dyDescent="0.2">
      <c r="A215" s="7">
        <v>212</v>
      </c>
      <c r="B215" s="18">
        <f>[1]d1!$G213</f>
        <v>0</v>
      </c>
      <c r="C215" s="37">
        <f>[1]d1!$L213</f>
        <v>0</v>
      </c>
      <c r="D215" s="39">
        <f>[1]d1!$N213</f>
        <v>0</v>
      </c>
      <c r="E215" s="9" t="str">
        <f>IF(ISBLANK([1]d1!I213),"",VLOOKUP([1]d1!I213,lytis,2,FALSE))</f>
        <v/>
      </c>
      <c r="F215" s="14">
        <f>[1]d1!H213</f>
        <v>0</v>
      </c>
      <c r="G215" s="8">
        <f>[1]d1!O213</f>
        <v>0</v>
      </c>
      <c r="H215" s="8">
        <f>[1]d1!R213</f>
        <v>0</v>
      </c>
      <c r="I215" s="10" t="str">
        <f>IF(ISBLANK([1]d1!J213),"",VLOOKUP([1]d1!J213,grupees,2,FALSE))</f>
        <v/>
      </c>
      <c r="J215" s="42">
        <f>[1]d1!S213</f>
        <v>0</v>
      </c>
      <c r="K215" s="25">
        <f>[1]d1!T213</f>
        <v>0</v>
      </c>
      <c r="L215" s="25">
        <f>[1]d1!U213</f>
        <v>0</v>
      </c>
      <c r="M215" s="14">
        <f>[1]d1!E213</f>
        <v>0</v>
      </c>
      <c r="N215" s="14">
        <f>[1]d1!F213</f>
        <v>0</v>
      </c>
      <c r="O215" s="14">
        <f t="shared" si="44"/>
        <v>1</v>
      </c>
      <c r="P215" s="48">
        <f t="shared" si="45"/>
        <v>0</v>
      </c>
      <c r="Q215" s="43">
        <f t="shared" si="46"/>
        <v>0</v>
      </c>
      <c r="R215" s="43" t="str">
        <f t="shared" si="47"/>
        <v>0</v>
      </c>
      <c r="S215" s="5" t="b">
        <f t="shared" si="48"/>
        <v>0</v>
      </c>
      <c r="T215" s="3" t="str">
        <f t="shared" si="49"/>
        <v>o</v>
      </c>
      <c r="U215" s="3">
        <f t="shared" si="50"/>
        <v>144</v>
      </c>
      <c r="V215" s="3" t="str">
        <f t="shared" si="51"/>
        <v>-</v>
      </c>
      <c r="W215" s="3" t="str">
        <f t="shared" si="52"/>
        <v>-</v>
      </c>
      <c r="X215" s="3" t="str">
        <f t="shared" si="53"/>
        <v>-</v>
      </c>
      <c r="Y215" s="3" t="str">
        <f t="shared" si="54"/>
        <v>-</v>
      </c>
      <c r="Z215" s="3" t="str">
        <f t="shared" si="55"/>
        <v>-</v>
      </c>
    </row>
    <row r="216" spans="1:26" x14ac:dyDescent="0.2">
      <c r="A216" s="7">
        <v>213</v>
      </c>
      <c r="B216" s="18">
        <f>[1]d1!$G214</f>
        <v>0</v>
      </c>
      <c r="C216" s="37">
        <f>[1]d1!$L214</f>
        <v>0</v>
      </c>
      <c r="D216" s="39">
        <f>[1]d1!$N214</f>
        <v>0</v>
      </c>
      <c r="E216" s="9" t="str">
        <f>IF(ISBLANK([1]d1!I214),"",VLOOKUP([1]d1!I214,lytis,2,FALSE))</f>
        <v/>
      </c>
      <c r="F216" s="14">
        <f>[1]d1!H214</f>
        <v>0</v>
      </c>
      <c r="G216" s="8">
        <f>[1]d1!O214</f>
        <v>0</v>
      </c>
      <c r="H216" s="8">
        <f>[1]d1!R214</f>
        <v>0</v>
      </c>
      <c r="I216" s="10" t="str">
        <f>IF(ISBLANK([1]d1!J214),"",VLOOKUP([1]d1!J214,grupees,2,FALSE))</f>
        <v/>
      </c>
      <c r="J216" s="42">
        <f>[1]d1!S214</f>
        <v>0</v>
      </c>
      <c r="K216" s="25">
        <f>[1]d1!T214</f>
        <v>0</v>
      </c>
      <c r="L216" s="25">
        <f>[1]d1!U214</f>
        <v>0</v>
      </c>
      <c r="M216" s="14">
        <f>[1]d1!E214</f>
        <v>0</v>
      </c>
      <c r="N216" s="14">
        <f>[1]d1!F214</f>
        <v>0</v>
      </c>
      <c r="O216" s="14">
        <f t="shared" si="44"/>
        <v>1</v>
      </c>
      <c r="P216" s="48">
        <f t="shared" si="45"/>
        <v>0</v>
      </c>
      <c r="Q216" s="43">
        <f t="shared" si="46"/>
        <v>0</v>
      </c>
      <c r="R216" s="43" t="str">
        <f t="shared" si="47"/>
        <v>0</v>
      </c>
      <c r="S216" s="5" t="b">
        <f t="shared" si="48"/>
        <v>0</v>
      </c>
      <c r="T216" s="3" t="str">
        <f t="shared" si="49"/>
        <v>o</v>
      </c>
      <c r="U216" s="3">
        <f t="shared" si="50"/>
        <v>144</v>
      </c>
      <c r="V216" s="3" t="str">
        <f t="shared" si="51"/>
        <v>-</v>
      </c>
      <c r="W216" s="3" t="str">
        <f t="shared" si="52"/>
        <v>-</v>
      </c>
      <c r="X216" s="3" t="str">
        <f t="shared" si="53"/>
        <v>-</v>
      </c>
      <c r="Y216" s="3" t="str">
        <f t="shared" si="54"/>
        <v>-</v>
      </c>
      <c r="Z216" s="3" t="str">
        <f t="shared" si="55"/>
        <v>-</v>
      </c>
    </row>
    <row r="217" spans="1:26" x14ac:dyDescent="0.2">
      <c r="A217" s="7">
        <v>214</v>
      </c>
      <c r="B217" s="18">
        <f>[1]d1!$G215</f>
        <v>0</v>
      </c>
      <c r="C217" s="37">
        <f>[1]d1!$L215</f>
        <v>0</v>
      </c>
      <c r="D217" s="39">
        <f>[1]d1!$N215</f>
        <v>0</v>
      </c>
      <c r="E217" s="9" t="str">
        <f>IF(ISBLANK([1]d1!I215),"",VLOOKUP([1]d1!I215,lytis,2,FALSE))</f>
        <v/>
      </c>
      <c r="F217" s="14">
        <f>[1]d1!H215</f>
        <v>0</v>
      </c>
      <c r="G217" s="8">
        <f>[1]d1!O215</f>
        <v>0</v>
      </c>
      <c r="H217" s="8">
        <f>[1]d1!R215</f>
        <v>0</v>
      </c>
      <c r="I217" s="10" t="str">
        <f>IF(ISBLANK([1]d1!J215),"",VLOOKUP([1]d1!J215,grupees,2,FALSE))</f>
        <v/>
      </c>
      <c r="J217" s="42">
        <f>[1]d1!S215</f>
        <v>0</v>
      </c>
      <c r="K217" s="25">
        <f>[1]d1!T215</f>
        <v>0</v>
      </c>
      <c r="L217" s="25">
        <f>[1]d1!U215</f>
        <v>0</v>
      </c>
      <c r="M217" s="14">
        <f>[1]d1!E215</f>
        <v>0</v>
      </c>
      <c r="N217" s="14">
        <f>[1]d1!F215</f>
        <v>0</v>
      </c>
      <c r="O217" s="14">
        <f t="shared" si="44"/>
        <v>1</v>
      </c>
      <c r="P217" s="48">
        <f t="shared" si="45"/>
        <v>0</v>
      </c>
      <c r="Q217" s="43">
        <f t="shared" si="46"/>
        <v>0</v>
      </c>
      <c r="R217" s="43" t="str">
        <f t="shared" si="47"/>
        <v>0</v>
      </c>
      <c r="S217" s="5" t="b">
        <f t="shared" si="48"/>
        <v>0</v>
      </c>
      <c r="T217" s="3" t="str">
        <f t="shared" si="49"/>
        <v>o</v>
      </c>
      <c r="U217" s="3">
        <f t="shared" si="50"/>
        <v>144</v>
      </c>
      <c r="V217" s="3" t="str">
        <f t="shared" si="51"/>
        <v>-</v>
      </c>
      <c r="W217" s="3" t="str">
        <f t="shared" si="52"/>
        <v>-</v>
      </c>
      <c r="X217" s="3" t="str">
        <f t="shared" si="53"/>
        <v>-</v>
      </c>
      <c r="Y217" s="3" t="str">
        <f t="shared" si="54"/>
        <v>-</v>
      </c>
      <c r="Z217" s="3" t="str">
        <f t="shared" si="55"/>
        <v>-</v>
      </c>
    </row>
    <row r="218" spans="1:26" x14ac:dyDescent="0.2">
      <c r="A218" s="7">
        <v>215</v>
      </c>
      <c r="B218" s="18">
        <f>[1]d1!$G216</f>
        <v>0</v>
      </c>
      <c r="C218" s="37">
        <f>[1]d1!$L216</f>
        <v>0</v>
      </c>
      <c r="D218" s="39">
        <f>[1]d1!$N216</f>
        <v>0</v>
      </c>
      <c r="E218" s="9" t="str">
        <f>IF(ISBLANK([1]d1!I216),"",VLOOKUP([1]d1!I216,lytis,2,FALSE))</f>
        <v/>
      </c>
      <c r="F218" s="14">
        <f>[1]d1!H216</f>
        <v>0</v>
      </c>
      <c r="G218" s="8">
        <f>[1]d1!O216</f>
        <v>0</v>
      </c>
      <c r="H218" s="8">
        <f>[1]d1!R216</f>
        <v>0</v>
      </c>
      <c r="I218" s="10" t="str">
        <f>IF(ISBLANK([1]d1!J216),"",VLOOKUP([1]d1!J216,grupees,2,FALSE))</f>
        <v/>
      </c>
      <c r="J218" s="42">
        <f>[1]d1!S216</f>
        <v>0</v>
      </c>
      <c r="K218" s="25">
        <f>[1]d1!T216</f>
        <v>0</v>
      </c>
      <c r="L218" s="25">
        <f>[1]d1!U216</f>
        <v>0</v>
      </c>
      <c r="M218" s="14">
        <f>[1]d1!E216</f>
        <v>0</v>
      </c>
      <c r="N218" s="14">
        <f>[1]d1!F216</f>
        <v>0</v>
      </c>
      <c r="O218" s="14">
        <f t="shared" si="44"/>
        <v>1</v>
      </c>
      <c r="P218" s="48">
        <f t="shared" si="45"/>
        <v>0</v>
      </c>
      <c r="Q218" s="43">
        <f t="shared" si="46"/>
        <v>0</v>
      </c>
      <c r="R218" s="43" t="str">
        <f t="shared" si="47"/>
        <v>0</v>
      </c>
      <c r="S218" s="5" t="b">
        <f t="shared" si="48"/>
        <v>0</v>
      </c>
      <c r="T218" s="3" t="str">
        <f t="shared" si="49"/>
        <v>o</v>
      </c>
      <c r="U218" s="3">
        <f t="shared" si="50"/>
        <v>144</v>
      </c>
      <c r="V218" s="3" t="str">
        <f t="shared" si="51"/>
        <v>-</v>
      </c>
      <c r="W218" s="3" t="str">
        <f t="shared" si="52"/>
        <v>-</v>
      </c>
      <c r="X218" s="3" t="str">
        <f t="shared" si="53"/>
        <v>-</v>
      </c>
      <c r="Y218" s="3" t="str">
        <f t="shared" si="54"/>
        <v>-</v>
      </c>
      <c r="Z218" s="3" t="str">
        <f t="shared" si="55"/>
        <v>-</v>
      </c>
    </row>
    <row r="219" spans="1:26" x14ac:dyDescent="0.2">
      <c r="A219" s="7">
        <v>216</v>
      </c>
      <c r="B219" s="18">
        <f>[1]d1!$G217</f>
        <v>0</v>
      </c>
      <c r="C219" s="37">
        <f>[1]d1!$L217</f>
        <v>0</v>
      </c>
      <c r="D219" s="39">
        <f>[1]d1!$N217</f>
        <v>0</v>
      </c>
      <c r="E219" s="9" t="str">
        <f>IF(ISBLANK([1]d1!I217),"",VLOOKUP([1]d1!I217,lytis,2,FALSE))</f>
        <v/>
      </c>
      <c r="F219" s="14">
        <f>[1]d1!H217</f>
        <v>0</v>
      </c>
      <c r="G219" s="8">
        <f>[1]d1!O217</f>
        <v>0</v>
      </c>
      <c r="H219" s="8">
        <f>[1]d1!R217</f>
        <v>0</v>
      </c>
      <c r="I219" s="10" t="str">
        <f>IF(ISBLANK([1]d1!J217),"",VLOOKUP([1]d1!J217,grupees,2,FALSE))</f>
        <v/>
      </c>
      <c r="J219" s="42">
        <f>[1]d1!S217</f>
        <v>0</v>
      </c>
      <c r="K219" s="25">
        <f>[1]d1!T217</f>
        <v>0</v>
      </c>
      <c r="L219" s="25">
        <f>[1]d1!U217</f>
        <v>0</v>
      </c>
      <c r="M219" s="14">
        <f>[1]d1!E217</f>
        <v>0</v>
      </c>
      <c r="N219" s="14">
        <f>[1]d1!F217</f>
        <v>0</v>
      </c>
      <c r="O219" s="14">
        <f t="shared" si="44"/>
        <v>1</v>
      </c>
      <c r="P219" s="48">
        <f t="shared" si="45"/>
        <v>0</v>
      </c>
      <c r="Q219" s="43">
        <f t="shared" si="46"/>
        <v>0</v>
      </c>
      <c r="R219" s="43" t="str">
        <f t="shared" si="47"/>
        <v>0</v>
      </c>
      <c r="S219" s="5" t="b">
        <f t="shared" si="48"/>
        <v>0</v>
      </c>
      <c r="T219" s="3" t="str">
        <f t="shared" si="49"/>
        <v>o</v>
      </c>
      <c r="U219" s="3">
        <f t="shared" si="50"/>
        <v>144</v>
      </c>
      <c r="V219" s="3" t="str">
        <f t="shared" si="51"/>
        <v>-</v>
      </c>
      <c r="W219" s="3" t="str">
        <f t="shared" si="52"/>
        <v>-</v>
      </c>
      <c r="X219" s="3" t="str">
        <f t="shared" si="53"/>
        <v>-</v>
      </c>
      <c r="Y219" s="3" t="str">
        <f t="shared" si="54"/>
        <v>-</v>
      </c>
      <c r="Z219" s="3" t="str">
        <f t="shared" si="55"/>
        <v>-</v>
      </c>
    </row>
    <row r="220" spans="1:26" x14ac:dyDescent="0.2">
      <c r="A220" s="7">
        <v>217</v>
      </c>
      <c r="B220" s="18">
        <f>[1]d1!$G218</f>
        <v>0</v>
      </c>
      <c r="C220" s="37">
        <f>[1]d1!$L218</f>
        <v>0</v>
      </c>
      <c r="D220" s="39">
        <f>[1]d1!$N218</f>
        <v>0</v>
      </c>
      <c r="E220" s="9" t="str">
        <f>IF(ISBLANK([1]d1!I218),"",VLOOKUP([1]d1!I218,lytis,2,FALSE))</f>
        <v/>
      </c>
      <c r="F220" s="14">
        <f>[1]d1!H218</f>
        <v>0</v>
      </c>
      <c r="G220" s="8">
        <f>[1]d1!O218</f>
        <v>0</v>
      </c>
      <c r="H220" s="8">
        <f>[1]d1!R218</f>
        <v>0</v>
      </c>
      <c r="I220" s="10" t="str">
        <f>IF(ISBLANK([1]d1!J218),"",VLOOKUP([1]d1!J218,grupees,2,FALSE))</f>
        <v/>
      </c>
      <c r="J220" s="42">
        <f>[1]d1!S218</f>
        <v>0</v>
      </c>
      <c r="K220" s="25">
        <f>[1]d1!T218</f>
        <v>0</v>
      </c>
      <c r="L220" s="25">
        <f>[1]d1!U218</f>
        <v>0</v>
      </c>
      <c r="M220" s="14">
        <f>[1]d1!E218</f>
        <v>0</v>
      </c>
      <c r="N220" s="14">
        <f>[1]d1!F218</f>
        <v>0</v>
      </c>
      <c r="O220" s="14">
        <f t="shared" si="44"/>
        <v>1</v>
      </c>
      <c r="P220" s="48">
        <f t="shared" si="45"/>
        <v>0</v>
      </c>
      <c r="Q220" s="43">
        <f t="shared" si="46"/>
        <v>0</v>
      </c>
      <c r="R220" s="43" t="str">
        <f t="shared" si="47"/>
        <v>0</v>
      </c>
      <c r="S220" s="5" t="b">
        <f t="shared" si="48"/>
        <v>0</v>
      </c>
      <c r="T220" s="3" t="str">
        <f t="shared" si="49"/>
        <v>o</v>
      </c>
      <c r="U220" s="3">
        <f t="shared" si="50"/>
        <v>144</v>
      </c>
      <c r="V220" s="3" t="str">
        <f t="shared" si="51"/>
        <v>-</v>
      </c>
      <c r="W220" s="3" t="str">
        <f t="shared" si="52"/>
        <v>-</v>
      </c>
      <c r="X220" s="3" t="str">
        <f t="shared" si="53"/>
        <v>-</v>
      </c>
      <c r="Y220" s="3" t="str">
        <f t="shared" si="54"/>
        <v>-</v>
      </c>
      <c r="Z220" s="3" t="str">
        <f t="shared" si="55"/>
        <v>-</v>
      </c>
    </row>
    <row r="221" spans="1:26" x14ac:dyDescent="0.2">
      <c r="A221" s="7">
        <v>218</v>
      </c>
      <c r="B221" s="18">
        <f>[1]d1!$G219</f>
        <v>0</v>
      </c>
      <c r="C221" s="37">
        <f>[1]d1!$L219</f>
        <v>0</v>
      </c>
      <c r="D221" s="39">
        <f>[1]d1!$N219</f>
        <v>0</v>
      </c>
      <c r="E221" s="9" t="str">
        <f>IF(ISBLANK([1]d1!I219),"",VLOOKUP([1]d1!I219,lytis,2,FALSE))</f>
        <v/>
      </c>
      <c r="F221" s="14">
        <f>[1]d1!H219</f>
        <v>0</v>
      </c>
      <c r="G221" s="8">
        <f>[1]d1!O219</f>
        <v>0</v>
      </c>
      <c r="H221" s="8">
        <f>[1]d1!R219</f>
        <v>0</v>
      </c>
      <c r="I221" s="10" t="str">
        <f>IF(ISBLANK([1]d1!J219),"",VLOOKUP([1]d1!J219,grupees,2,FALSE))</f>
        <v/>
      </c>
      <c r="J221" s="42">
        <f>[1]d1!S219</f>
        <v>0</v>
      </c>
      <c r="K221" s="25">
        <f>[1]d1!T219</f>
        <v>0</v>
      </c>
      <c r="L221" s="25">
        <f>[1]d1!U219</f>
        <v>0</v>
      </c>
      <c r="M221" s="14">
        <f>[1]d1!E219</f>
        <v>0</v>
      </c>
      <c r="N221" s="14">
        <f>[1]d1!F219</f>
        <v>0</v>
      </c>
      <c r="O221" s="14">
        <f t="shared" si="44"/>
        <v>1</v>
      </c>
      <c r="P221" s="48">
        <f t="shared" si="45"/>
        <v>0</v>
      </c>
      <c r="Q221" s="43">
        <f t="shared" si="46"/>
        <v>0</v>
      </c>
      <c r="R221" s="43" t="str">
        <f t="shared" si="47"/>
        <v>0</v>
      </c>
      <c r="S221" s="5" t="b">
        <f t="shared" si="48"/>
        <v>0</v>
      </c>
      <c r="T221" s="3" t="str">
        <f t="shared" si="49"/>
        <v>o</v>
      </c>
      <c r="U221" s="3">
        <f t="shared" si="50"/>
        <v>144</v>
      </c>
      <c r="V221" s="3" t="str">
        <f t="shared" si="51"/>
        <v>-</v>
      </c>
      <c r="W221" s="3" t="str">
        <f t="shared" si="52"/>
        <v>-</v>
      </c>
      <c r="X221" s="3" t="str">
        <f t="shared" si="53"/>
        <v>-</v>
      </c>
      <c r="Y221" s="3" t="str">
        <f t="shared" si="54"/>
        <v>-</v>
      </c>
      <c r="Z221" s="3" t="str">
        <f t="shared" si="55"/>
        <v>-</v>
      </c>
    </row>
    <row r="222" spans="1:26" x14ac:dyDescent="0.2">
      <c r="A222" s="7">
        <v>219</v>
      </c>
      <c r="B222" s="18">
        <f>[1]d1!$G220</f>
        <v>0</v>
      </c>
      <c r="C222" s="37">
        <f>[1]d1!$L220</f>
        <v>0</v>
      </c>
      <c r="D222" s="39">
        <f>[1]d1!$N220</f>
        <v>0</v>
      </c>
      <c r="E222" s="9" t="str">
        <f>IF(ISBLANK([1]d1!I220),"",VLOOKUP([1]d1!I220,lytis,2,FALSE))</f>
        <v/>
      </c>
      <c r="F222" s="14">
        <f>[1]d1!H220</f>
        <v>0</v>
      </c>
      <c r="G222" s="8">
        <f>[1]d1!O220</f>
        <v>0</v>
      </c>
      <c r="H222" s="8">
        <f>[1]d1!R220</f>
        <v>0</v>
      </c>
      <c r="I222" s="10" t="str">
        <f>IF(ISBLANK([1]d1!J220),"",VLOOKUP([1]d1!J220,grupees,2,FALSE))</f>
        <v/>
      </c>
      <c r="J222" s="42">
        <f>[1]d1!S220</f>
        <v>0</v>
      </c>
      <c r="K222" s="25">
        <f>[1]d1!T220</f>
        <v>0</v>
      </c>
      <c r="L222" s="25">
        <f>[1]d1!U220</f>
        <v>0</v>
      </c>
      <c r="M222" s="14">
        <f>[1]d1!E220</f>
        <v>0</v>
      </c>
      <c r="N222" s="14">
        <f>[1]d1!F220</f>
        <v>0</v>
      </c>
      <c r="O222" s="14">
        <f t="shared" si="44"/>
        <v>1</v>
      </c>
      <c r="P222" s="48">
        <f t="shared" si="45"/>
        <v>0</v>
      </c>
      <c r="Q222" s="43">
        <f t="shared" si="46"/>
        <v>0</v>
      </c>
      <c r="R222" s="43" t="str">
        <f t="shared" si="47"/>
        <v>0</v>
      </c>
      <c r="S222" s="5" t="b">
        <f t="shared" si="48"/>
        <v>0</v>
      </c>
      <c r="T222" s="3" t="str">
        <f t="shared" si="49"/>
        <v>o</v>
      </c>
      <c r="U222" s="3">
        <f t="shared" si="50"/>
        <v>144</v>
      </c>
      <c r="V222" s="3" t="str">
        <f t="shared" si="51"/>
        <v>-</v>
      </c>
      <c r="W222" s="3" t="str">
        <f t="shared" si="52"/>
        <v>-</v>
      </c>
      <c r="X222" s="3" t="str">
        <f t="shared" si="53"/>
        <v>-</v>
      </c>
      <c r="Y222" s="3" t="str">
        <f t="shared" si="54"/>
        <v>-</v>
      </c>
      <c r="Z222" s="3" t="str">
        <f t="shared" si="55"/>
        <v>-</v>
      </c>
    </row>
    <row r="223" spans="1:26" x14ac:dyDescent="0.2">
      <c r="A223" s="7">
        <v>220</v>
      </c>
      <c r="B223" s="18">
        <f>[1]d1!$G221</f>
        <v>0</v>
      </c>
      <c r="C223" s="37">
        <f>[1]d1!$L221</f>
        <v>0</v>
      </c>
      <c r="D223" s="39">
        <f>[1]d1!$N221</f>
        <v>0</v>
      </c>
      <c r="E223" s="9" t="str">
        <f>IF(ISBLANK([1]d1!I221),"",VLOOKUP([1]d1!I221,lytis,2,FALSE))</f>
        <v/>
      </c>
      <c r="F223" s="14">
        <f>[1]d1!H221</f>
        <v>0</v>
      </c>
      <c r="G223" s="8">
        <f>[1]d1!O221</f>
        <v>0</v>
      </c>
      <c r="H223" s="8">
        <f>[1]d1!R221</f>
        <v>0</v>
      </c>
      <c r="I223" s="10" t="str">
        <f>IF(ISBLANK([1]d1!J221),"",VLOOKUP([1]d1!J221,grupees,2,FALSE))</f>
        <v/>
      </c>
      <c r="J223" s="42">
        <f>[1]d1!S221</f>
        <v>0</v>
      </c>
      <c r="K223" s="25">
        <f>[1]d1!T221</f>
        <v>0</v>
      </c>
      <c r="L223" s="25">
        <f>[1]d1!U221</f>
        <v>0</v>
      </c>
      <c r="M223" s="14">
        <f>[1]d1!E221</f>
        <v>0</v>
      </c>
      <c r="N223" s="14">
        <f>[1]d1!F221</f>
        <v>0</v>
      </c>
      <c r="O223" s="14">
        <f t="shared" si="44"/>
        <v>1</v>
      </c>
      <c r="P223" s="48">
        <f t="shared" si="45"/>
        <v>0</v>
      </c>
      <c r="Q223" s="43">
        <f t="shared" si="46"/>
        <v>0</v>
      </c>
      <c r="R223" s="43" t="str">
        <f t="shared" si="47"/>
        <v>0</v>
      </c>
      <c r="S223" s="5" t="b">
        <f t="shared" si="48"/>
        <v>0</v>
      </c>
      <c r="T223" s="3" t="str">
        <f t="shared" si="49"/>
        <v>o</v>
      </c>
      <c r="U223" s="3">
        <f t="shared" si="50"/>
        <v>144</v>
      </c>
      <c r="V223" s="3" t="str">
        <f t="shared" si="51"/>
        <v>-</v>
      </c>
      <c r="W223" s="3" t="str">
        <f t="shared" si="52"/>
        <v>-</v>
      </c>
      <c r="X223" s="3" t="str">
        <f t="shared" si="53"/>
        <v>-</v>
      </c>
      <c r="Y223" s="3" t="str">
        <f t="shared" si="54"/>
        <v>-</v>
      </c>
      <c r="Z223" s="3" t="str">
        <f t="shared" si="55"/>
        <v>-</v>
      </c>
    </row>
    <row r="224" spans="1:26" x14ac:dyDescent="0.2">
      <c r="A224" s="7">
        <v>221</v>
      </c>
      <c r="B224" s="18">
        <f>[1]d1!$G222</f>
        <v>0</v>
      </c>
      <c r="C224" s="37">
        <f>[1]d1!$L222</f>
        <v>0</v>
      </c>
      <c r="D224" s="39">
        <f>[1]d1!$N222</f>
        <v>0</v>
      </c>
      <c r="E224" s="9" t="str">
        <f>IF(ISBLANK([1]d1!I222),"",VLOOKUP([1]d1!I222,lytis,2,FALSE))</f>
        <v/>
      </c>
      <c r="F224" s="14">
        <f>[1]d1!H222</f>
        <v>0</v>
      </c>
      <c r="G224" s="8">
        <f>[1]d1!O222</f>
        <v>0</v>
      </c>
      <c r="H224" s="8">
        <f>[1]d1!R222</f>
        <v>0</v>
      </c>
      <c r="I224" s="10" t="str">
        <f>IF(ISBLANK([1]d1!J222),"",VLOOKUP([1]d1!J222,grupees,2,FALSE))</f>
        <v/>
      </c>
      <c r="J224" s="42">
        <f>[1]d1!S222</f>
        <v>0</v>
      </c>
      <c r="K224" s="25">
        <f>[1]d1!T222</f>
        <v>0</v>
      </c>
      <c r="L224" s="25">
        <f>[1]d1!U222</f>
        <v>0</v>
      </c>
      <c r="M224" s="14">
        <f>[1]d1!E222</f>
        <v>0</v>
      </c>
      <c r="N224" s="14">
        <f>[1]d1!F222</f>
        <v>0</v>
      </c>
      <c r="O224" s="14">
        <f t="shared" si="44"/>
        <v>1</v>
      </c>
      <c r="P224" s="48">
        <f t="shared" si="45"/>
        <v>0</v>
      </c>
      <c r="Q224" s="43">
        <f t="shared" si="46"/>
        <v>0</v>
      </c>
      <c r="R224" s="43" t="str">
        <f t="shared" si="47"/>
        <v>0</v>
      </c>
      <c r="S224" s="5" t="b">
        <f t="shared" si="48"/>
        <v>0</v>
      </c>
      <c r="T224" s="3" t="str">
        <f t="shared" si="49"/>
        <v>o</v>
      </c>
      <c r="U224" s="3">
        <f t="shared" si="50"/>
        <v>144</v>
      </c>
      <c r="V224" s="3" t="str">
        <f t="shared" si="51"/>
        <v>-</v>
      </c>
      <c r="W224" s="3" t="str">
        <f t="shared" si="52"/>
        <v>-</v>
      </c>
      <c r="X224" s="3" t="str">
        <f t="shared" si="53"/>
        <v>-</v>
      </c>
      <c r="Y224" s="3" t="str">
        <f t="shared" si="54"/>
        <v>-</v>
      </c>
      <c r="Z224" s="3" t="str">
        <f t="shared" si="55"/>
        <v>-</v>
      </c>
    </row>
    <row r="225" spans="1:26" x14ac:dyDescent="0.2">
      <c r="A225" s="7">
        <v>222</v>
      </c>
      <c r="B225" s="18">
        <f>[1]d1!$G223</f>
        <v>0</v>
      </c>
      <c r="C225" s="37">
        <f>[1]d1!$L223</f>
        <v>0</v>
      </c>
      <c r="D225" s="39">
        <f>[1]d1!$N223</f>
        <v>0</v>
      </c>
      <c r="E225" s="9" t="str">
        <f>IF(ISBLANK([1]d1!I223),"",VLOOKUP([1]d1!I223,lytis,2,FALSE))</f>
        <v/>
      </c>
      <c r="F225" s="14">
        <f>[1]d1!H223</f>
        <v>0</v>
      </c>
      <c r="G225" s="8">
        <f>[1]d1!O223</f>
        <v>0</v>
      </c>
      <c r="H225" s="8">
        <f>[1]d1!R223</f>
        <v>0</v>
      </c>
      <c r="I225" s="10" t="str">
        <f>IF(ISBLANK([1]d1!J223),"",VLOOKUP([1]d1!J223,grupees,2,FALSE))</f>
        <v/>
      </c>
      <c r="J225" s="42">
        <f>[1]d1!S223</f>
        <v>0</v>
      </c>
      <c r="K225" s="25">
        <f>[1]d1!T223</f>
        <v>0</v>
      </c>
      <c r="L225" s="25">
        <f>[1]d1!U223</f>
        <v>0</v>
      </c>
      <c r="M225" s="14">
        <f>[1]d1!E223</f>
        <v>0</v>
      </c>
      <c r="N225" s="14">
        <f>[1]d1!F223</f>
        <v>0</v>
      </c>
      <c r="O225" s="14">
        <f t="shared" si="44"/>
        <v>1</v>
      </c>
      <c r="P225" s="48">
        <f t="shared" si="45"/>
        <v>0</v>
      </c>
      <c r="Q225" s="43">
        <f t="shared" si="46"/>
        <v>0</v>
      </c>
      <c r="R225" s="43" t="str">
        <f t="shared" si="47"/>
        <v>0</v>
      </c>
      <c r="S225" s="5" t="b">
        <f t="shared" si="48"/>
        <v>0</v>
      </c>
      <c r="T225" s="3" t="str">
        <f t="shared" si="49"/>
        <v>o</v>
      </c>
      <c r="U225" s="3">
        <f t="shared" si="50"/>
        <v>144</v>
      </c>
      <c r="V225" s="3" t="str">
        <f t="shared" si="51"/>
        <v>-</v>
      </c>
      <c r="W225" s="3" t="str">
        <f t="shared" si="52"/>
        <v>-</v>
      </c>
      <c r="X225" s="3" t="str">
        <f t="shared" si="53"/>
        <v>-</v>
      </c>
      <c r="Y225" s="3" t="str">
        <f t="shared" si="54"/>
        <v>-</v>
      </c>
      <c r="Z225" s="3" t="str">
        <f t="shared" si="55"/>
        <v>-</v>
      </c>
    </row>
    <row r="226" spans="1:26" x14ac:dyDescent="0.2">
      <c r="A226" s="7">
        <v>223</v>
      </c>
      <c r="B226" s="18">
        <f>[1]d1!$G224</f>
        <v>0</v>
      </c>
      <c r="C226" s="37">
        <f>[1]d1!$L224</f>
        <v>0</v>
      </c>
      <c r="D226" s="39">
        <f>[1]d1!$N224</f>
        <v>0</v>
      </c>
      <c r="E226" s="9" t="str">
        <f>IF(ISBLANK([1]d1!I224),"",VLOOKUP([1]d1!I224,lytis,2,FALSE))</f>
        <v/>
      </c>
      <c r="F226" s="14">
        <f>[1]d1!H224</f>
        <v>0</v>
      </c>
      <c r="G226" s="8">
        <f>[1]d1!O224</f>
        <v>0</v>
      </c>
      <c r="H226" s="8">
        <f>[1]d1!R224</f>
        <v>0</v>
      </c>
      <c r="I226" s="10" t="str">
        <f>IF(ISBLANK([1]d1!J224),"",VLOOKUP([1]d1!J224,grupees,2,FALSE))</f>
        <v/>
      </c>
      <c r="J226" s="42">
        <f>[1]d1!S224</f>
        <v>0</v>
      </c>
      <c r="K226" s="25">
        <f>[1]d1!T224</f>
        <v>0</v>
      </c>
      <c r="L226" s="25">
        <f>[1]d1!U224</f>
        <v>0</v>
      </c>
      <c r="M226" s="14">
        <f>[1]d1!E224</f>
        <v>0</v>
      </c>
      <c r="N226" s="14">
        <f>[1]d1!F224</f>
        <v>0</v>
      </c>
      <c r="O226" s="14">
        <f t="shared" si="44"/>
        <v>1</v>
      </c>
      <c r="P226" s="48">
        <f t="shared" si="45"/>
        <v>0</v>
      </c>
      <c r="Q226" s="43">
        <f t="shared" si="46"/>
        <v>0</v>
      </c>
      <c r="R226" s="43" t="str">
        <f t="shared" si="47"/>
        <v>0</v>
      </c>
      <c r="S226" s="5" t="b">
        <f t="shared" si="48"/>
        <v>0</v>
      </c>
      <c r="T226" s="3" t="str">
        <f t="shared" si="49"/>
        <v>o</v>
      </c>
      <c r="U226" s="3">
        <f t="shared" si="50"/>
        <v>144</v>
      </c>
      <c r="V226" s="3" t="str">
        <f t="shared" si="51"/>
        <v>-</v>
      </c>
      <c r="W226" s="3" t="str">
        <f t="shared" si="52"/>
        <v>-</v>
      </c>
      <c r="X226" s="3" t="str">
        <f t="shared" si="53"/>
        <v>-</v>
      </c>
      <c r="Y226" s="3" t="str">
        <f t="shared" si="54"/>
        <v>-</v>
      </c>
      <c r="Z226" s="3" t="str">
        <f t="shared" si="55"/>
        <v>-</v>
      </c>
    </row>
    <row r="227" spans="1:26" x14ac:dyDescent="0.2">
      <c r="A227" s="7">
        <v>224</v>
      </c>
      <c r="B227" s="18">
        <f>[1]d1!$G225</f>
        <v>0</v>
      </c>
      <c r="C227" s="37">
        <f>[1]d1!$L225</f>
        <v>0</v>
      </c>
      <c r="D227" s="39">
        <f>[1]d1!$N225</f>
        <v>0</v>
      </c>
      <c r="E227" s="9" t="str">
        <f>IF(ISBLANK([1]d1!I225),"",VLOOKUP([1]d1!I225,lytis,2,FALSE))</f>
        <v/>
      </c>
      <c r="F227" s="14">
        <f>[1]d1!H225</f>
        <v>0</v>
      </c>
      <c r="G227" s="8">
        <f>[1]d1!O225</f>
        <v>0</v>
      </c>
      <c r="H227" s="8">
        <f>[1]d1!R225</f>
        <v>0</v>
      </c>
      <c r="I227" s="10" t="str">
        <f>IF(ISBLANK([1]d1!J225),"",VLOOKUP([1]d1!J225,grupees,2,FALSE))</f>
        <v/>
      </c>
      <c r="J227" s="42">
        <f>[1]d1!S225</f>
        <v>0</v>
      </c>
      <c r="K227" s="25">
        <f>[1]d1!T225</f>
        <v>0</v>
      </c>
      <c r="L227" s="25">
        <f>[1]d1!U225</f>
        <v>0</v>
      </c>
      <c r="M227" s="14">
        <f>[1]d1!E225</f>
        <v>0</v>
      </c>
      <c r="N227" s="14">
        <f>[1]d1!F225</f>
        <v>0</v>
      </c>
      <c r="O227" s="14">
        <f t="shared" si="44"/>
        <v>1</v>
      </c>
      <c r="P227" s="48">
        <f t="shared" si="45"/>
        <v>0</v>
      </c>
      <c r="Q227" s="43">
        <f t="shared" si="46"/>
        <v>0</v>
      </c>
      <c r="R227" s="43" t="str">
        <f t="shared" si="47"/>
        <v>0</v>
      </c>
      <c r="S227" s="5" t="b">
        <f t="shared" si="48"/>
        <v>0</v>
      </c>
      <c r="T227" s="3" t="str">
        <f t="shared" si="49"/>
        <v>o</v>
      </c>
      <c r="U227" s="3">
        <f t="shared" si="50"/>
        <v>144</v>
      </c>
      <c r="V227" s="3" t="str">
        <f t="shared" si="51"/>
        <v>-</v>
      </c>
      <c r="W227" s="3" t="str">
        <f t="shared" si="52"/>
        <v>-</v>
      </c>
      <c r="X227" s="3" t="str">
        <f t="shared" si="53"/>
        <v>-</v>
      </c>
      <c r="Y227" s="3" t="str">
        <f t="shared" si="54"/>
        <v>-</v>
      </c>
      <c r="Z227" s="3" t="str">
        <f t="shared" si="55"/>
        <v>-</v>
      </c>
    </row>
    <row r="228" spans="1:26" x14ac:dyDescent="0.2">
      <c r="A228" s="7">
        <v>225</v>
      </c>
      <c r="B228" s="18">
        <f>[1]d1!$G226</f>
        <v>0</v>
      </c>
      <c r="C228" s="37">
        <f>[1]d1!$L226</f>
        <v>0</v>
      </c>
      <c r="D228" s="39">
        <f>[1]d1!$N226</f>
        <v>0</v>
      </c>
      <c r="E228" s="9" t="str">
        <f>IF(ISBLANK([1]d1!I226),"",VLOOKUP([1]d1!I226,lytis,2,FALSE))</f>
        <v/>
      </c>
      <c r="F228" s="14">
        <f>[1]d1!H226</f>
        <v>0</v>
      </c>
      <c r="G228" s="8">
        <f>[1]d1!O226</f>
        <v>0</v>
      </c>
      <c r="H228" s="8">
        <f>[1]d1!R226</f>
        <v>0</v>
      </c>
      <c r="I228" s="10" t="str">
        <f>IF(ISBLANK([1]d1!J226),"",VLOOKUP([1]d1!J226,grupees,2,FALSE))</f>
        <v/>
      </c>
      <c r="J228" s="42">
        <f>[1]d1!S226</f>
        <v>0</v>
      </c>
      <c r="K228" s="25">
        <f>[1]d1!T226</f>
        <v>0</v>
      </c>
      <c r="L228" s="25">
        <f>[1]d1!U226</f>
        <v>0</v>
      </c>
      <c r="M228" s="14">
        <f>[1]d1!E226</f>
        <v>0</v>
      </c>
      <c r="N228" s="14">
        <f>[1]d1!F226</f>
        <v>0</v>
      </c>
      <c r="O228" s="14">
        <f t="shared" si="44"/>
        <v>1</v>
      </c>
      <c r="P228" s="48">
        <f t="shared" si="45"/>
        <v>0</v>
      </c>
      <c r="Q228" s="43">
        <f t="shared" si="46"/>
        <v>0</v>
      </c>
      <c r="R228" s="43" t="str">
        <f t="shared" si="47"/>
        <v>0</v>
      </c>
      <c r="S228" s="5" t="b">
        <f t="shared" si="48"/>
        <v>0</v>
      </c>
      <c r="T228" s="3" t="str">
        <f t="shared" si="49"/>
        <v>o</v>
      </c>
      <c r="U228" s="3">
        <f t="shared" si="50"/>
        <v>144</v>
      </c>
      <c r="V228" s="3" t="str">
        <f t="shared" si="51"/>
        <v>-</v>
      </c>
      <c r="W228" s="3" t="str">
        <f t="shared" si="52"/>
        <v>-</v>
      </c>
      <c r="X228" s="3" t="str">
        <f t="shared" si="53"/>
        <v>-</v>
      </c>
      <c r="Y228" s="3" t="str">
        <f t="shared" si="54"/>
        <v>-</v>
      </c>
      <c r="Z228" s="3" t="str">
        <f t="shared" si="55"/>
        <v>-</v>
      </c>
    </row>
    <row r="229" spans="1:26" x14ac:dyDescent="0.2">
      <c r="A229" s="7">
        <v>226</v>
      </c>
      <c r="B229" s="18">
        <f>[1]d1!$G227</f>
        <v>0</v>
      </c>
      <c r="C229" s="37">
        <f>[1]d1!$L227</f>
        <v>0</v>
      </c>
      <c r="D229" s="39">
        <f>[1]d1!$N227</f>
        <v>0</v>
      </c>
      <c r="E229" s="9" t="str">
        <f>IF(ISBLANK([1]d1!I227),"",VLOOKUP([1]d1!I227,lytis,2,FALSE))</f>
        <v/>
      </c>
      <c r="F229" s="14">
        <f>[1]d1!H227</f>
        <v>0</v>
      </c>
      <c r="G229" s="8">
        <f>[1]d1!O227</f>
        <v>0</v>
      </c>
      <c r="H229" s="8">
        <f>[1]d1!R227</f>
        <v>0</v>
      </c>
      <c r="I229" s="10" t="str">
        <f>IF(ISBLANK([1]d1!J227),"",VLOOKUP([1]d1!J227,grupees,2,FALSE))</f>
        <v/>
      </c>
      <c r="J229" s="42">
        <f>[1]d1!S227</f>
        <v>0</v>
      </c>
      <c r="K229" s="25">
        <f>[1]d1!T227</f>
        <v>0</v>
      </c>
      <c r="L229" s="25">
        <f>[1]d1!U227</f>
        <v>0</v>
      </c>
      <c r="M229" s="14">
        <f>[1]d1!E227</f>
        <v>0</v>
      </c>
      <c r="N229" s="14">
        <f>[1]d1!F227</f>
        <v>0</v>
      </c>
      <c r="O229" s="14">
        <f t="shared" si="44"/>
        <v>1</v>
      </c>
      <c r="P229" s="48">
        <f t="shared" si="45"/>
        <v>0</v>
      </c>
      <c r="Q229" s="43">
        <f t="shared" si="46"/>
        <v>0</v>
      </c>
      <c r="R229" s="43" t="str">
        <f t="shared" si="47"/>
        <v>0</v>
      </c>
      <c r="S229" s="5" t="b">
        <f t="shared" si="48"/>
        <v>0</v>
      </c>
      <c r="T229" s="3" t="str">
        <f t="shared" si="49"/>
        <v>o</v>
      </c>
      <c r="U229" s="3">
        <f t="shared" si="50"/>
        <v>144</v>
      </c>
      <c r="V229" s="3" t="str">
        <f t="shared" si="51"/>
        <v>-</v>
      </c>
      <c r="W229" s="3" t="str">
        <f t="shared" si="52"/>
        <v>-</v>
      </c>
      <c r="X229" s="3" t="str">
        <f t="shared" si="53"/>
        <v>-</v>
      </c>
      <c r="Y229" s="3" t="str">
        <f t="shared" si="54"/>
        <v>-</v>
      </c>
      <c r="Z229" s="3" t="str">
        <f t="shared" si="55"/>
        <v>-</v>
      </c>
    </row>
    <row r="230" spans="1:26" x14ac:dyDescent="0.2">
      <c r="A230" s="7">
        <v>227</v>
      </c>
      <c r="B230" s="18">
        <f>[1]d1!$G228</f>
        <v>0</v>
      </c>
      <c r="C230" s="37">
        <f>[1]d1!$L228</f>
        <v>0</v>
      </c>
      <c r="D230" s="39">
        <f>[1]d1!$N228</f>
        <v>0</v>
      </c>
      <c r="E230" s="9" t="str">
        <f>IF(ISBLANK([1]d1!I228),"",VLOOKUP([1]d1!I228,lytis,2,FALSE))</f>
        <v/>
      </c>
      <c r="F230" s="14">
        <f>[1]d1!H228</f>
        <v>0</v>
      </c>
      <c r="G230" s="8">
        <f>[1]d1!O228</f>
        <v>0</v>
      </c>
      <c r="H230" s="8">
        <f>[1]d1!R228</f>
        <v>0</v>
      </c>
      <c r="I230" s="10" t="str">
        <f>IF(ISBLANK([1]d1!J228),"",VLOOKUP([1]d1!J228,grupees,2,FALSE))</f>
        <v/>
      </c>
      <c r="J230" s="42">
        <f>[1]d1!S228</f>
        <v>0</v>
      </c>
      <c r="K230" s="25">
        <f>[1]d1!T228</f>
        <v>0</v>
      </c>
      <c r="L230" s="25">
        <f>[1]d1!U228</f>
        <v>0</v>
      </c>
      <c r="M230" s="14">
        <f>[1]d1!E228</f>
        <v>0</v>
      </c>
      <c r="N230" s="14">
        <f>[1]d1!F228</f>
        <v>0</v>
      </c>
      <c r="O230" s="14">
        <f t="shared" si="44"/>
        <v>1</v>
      </c>
      <c r="P230" s="48">
        <f t="shared" si="45"/>
        <v>0</v>
      </c>
      <c r="Q230" s="43">
        <f t="shared" si="46"/>
        <v>0</v>
      </c>
      <c r="R230" s="43" t="str">
        <f t="shared" si="47"/>
        <v>0</v>
      </c>
      <c r="S230" s="5" t="b">
        <f t="shared" si="48"/>
        <v>0</v>
      </c>
      <c r="T230" s="3" t="str">
        <f t="shared" si="49"/>
        <v>o</v>
      </c>
      <c r="U230" s="3">
        <f t="shared" si="50"/>
        <v>144</v>
      </c>
      <c r="V230" s="3" t="str">
        <f t="shared" si="51"/>
        <v>-</v>
      </c>
      <c r="W230" s="3" t="str">
        <f t="shared" si="52"/>
        <v>-</v>
      </c>
      <c r="X230" s="3" t="str">
        <f t="shared" si="53"/>
        <v>-</v>
      </c>
      <c r="Y230" s="3" t="str">
        <f t="shared" si="54"/>
        <v>-</v>
      </c>
      <c r="Z230" s="3" t="str">
        <f t="shared" si="55"/>
        <v>-</v>
      </c>
    </row>
    <row r="231" spans="1:26" x14ac:dyDescent="0.2">
      <c r="A231" s="7">
        <v>228</v>
      </c>
      <c r="B231" s="18">
        <f>[1]d1!$G229</f>
        <v>0</v>
      </c>
      <c r="C231" s="37">
        <f>[1]d1!$L229</f>
        <v>0</v>
      </c>
      <c r="D231" s="39">
        <f>[1]d1!$N229</f>
        <v>0</v>
      </c>
      <c r="E231" s="9" t="str">
        <f>IF(ISBLANK([1]d1!I229),"",VLOOKUP([1]d1!I229,lytis,2,FALSE))</f>
        <v/>
      </c>
      <c r="F231" s="14">
        <f>[1]d1!H229</f>
        <v>0</v>
      </c>
      <c r="G231" s="8">
        <f>[1]d1!O229</f>
        <v>0</v>
      </c>
      <c r="H231" s="8">
        <f>[1]d1!R229</f>
        <v>0</v>
      </c>
      <c r="I231" s="10" t="str">
        <f>IF(ISBLANK([1]d1!J229),"",VLOOKUP([1]d1!J229,grupees,2,FALSE))</f>
        <v/>
      </c>
      <c r="J231" s="42">
        <f>[1]d1!S229</f>
        <v>0</v>
      </c>
      <c r="K231" s="25">
        <f>[1]d1!T229</f>
        <v>0</v>
      </c>
      <c r="L231" s="25">
        <f>[1]d1!U229</f>
        <v>0</v>
      </c>
      <c r="M231" s="14">
        <f>[1]d1!E229</f>
        <v>0</v>
      </c>
      <c r="N231" s="14">
        <f>[1]d1!F229</f>
        <v>0</v>
      </c>
      <c r="O231" s="14">
        <f t="shared" si="44"/>
        <v>1</v>
      </c>
      <c r="P231" s="48">
        <f t="shared" si="45"/>
        <v>0</v>
      </c>
      <c r="Q231" s="43">
        <f t="shared" si="46"/>
        <v>0</v>
      </c>
      <c r="R231" s="43" t="str">
        <f t="shared" si="47"/>
        <v>0</v>
      </c>
      <c r="S231" s="5" t="b">
        <f t="shared" si="48"/>
        <v>0</v>
      </c>
      <c r="T231" s="3" t="str">
        <f t="shared" si="49"/>
        <v>o</v>
      </c>
      <c r="U231" s="3">
        <f t="shared" si="50"/>
        <v>144</v>
      </c>
      <c r="V231" s="3" t="str">
        <f t="shared" si="51"/>
        <v>-</v>
      </c>
      <c r="W231" s="3" t="str">
        <f t="shared" si="52"/>
        <v>-</v>
      </c>
      <c r="X231" s="3" t="str">
        <f t="shared" si="53"/>
        <v>-</v>
      </c>
      <c r="Y231" s="3" t="str">
        <f t="shared" si="54"/>
        <v>-</v>
      </c>
      <c r="Z231" s="3" t="str">
        <f t="shared" si="55"/>
        <v>-</v>
      </c>
    </row>
    <row r="232" spans="1:26" x14ac:dyDescent="0.2">
      <c r="A232" s="7">
        <v>229</v>
      </c>
      <c r="B232" s="18">
        <f>[1]d1!$G230</f>
        <v>0</v>
      </c>
      <c r="C232" s="37">
        <f>[1]d1!$L230</f>
        <v>0</v>
      </c>
      <c r="D232" s="39">
        <f>[1]d1!$N230</f>
        <v>0</v>
      </c>
      <c r="E232" s="9" t="str">
        <f>IF(ISBLANK([1]d1!I230),"",VLOOKUP([1]d1!I230,lytis,2,FALSE))</f>
        <v/>
      </c>
      <c r="F232" s="14">
        <f>[1]d1!H230</f>
        <v>0</v>
      </c>
      <c r="G232" s="8">
        <f>[1]d1!O230</f>
        <v>0</v>
      </c>
      <c r="H232" s="8">
        <f>[1]d1!R230</f>
        <v>0</v>
      </c>
      <c r="I232" s="10" t="str">
        <f>IF(ISBLANK([1]d1!J230),"",VLOOKUP([1]d1!J230,grupees,2,FALSE))</f>
        <v/>
      </c>
      <c r="J232" s="42">
        <f>[1]d1!S230</f>
        <v>0</v>
      </c>
      <c r="K232" s="25">
        <f>[1]d1!T230</f>
        <v>0</v>
      </c>
      <c r="L232" s="25">
        <f>[1]d1!U230</f>
        <v>0</v>
      </c>
      <c r="M232" s="14">
        <f>[1]d1!E230</f>
        <v>0</v>
      </c>
      <c r="N232" s="14">
        <f>[1]d1!F230</f>
        <v>0</v>
      </c>
      <c r="O232" s="14">
        <f t="shared" si="44"/>
        <v>1</v>
      </c>
      <c r="P232" s="48">
        <f t="shared" si="45"/>
        <v>0</v>
      </c>
      <c r="Q232" s="43">
        <f t="shared" si="46"/>
        <v>0</v>
      </c>
      <c r="R232" s="43" t="str">
        <f t="shared" si="47"/>
        <v>0</v>
      </c>
      <c r="S232" s="5" t="b">
        <f t="shared" si="48"/>
        <v>0</v>
      </c>
      <c r="T232" s="3" t="str">
        <f t="shared" si="49"/>
        <v>o</v>
      </c>
      <c r="U232" s="3">
        <f t="shared" si="50"/>
        <v>144</v>
      </c>
      <c r="V232" s="3" t="str">
        <f t="shared" si="51"/>
        <v>-</v>
      </c>
      <c r="W232" s="3" t="str">
        <f t="shared" si="52"/>
        <v>-</v>
      </c>
      <c r="X232" s="3" t="str">
        <f t="shared" si="53"/>
        <v>-</v>
      </c>
      <c r="Y232" s="3" t="str">
        <f t="shared" si="54"/>
        <v>-</v>
      </c>
      <c r="Z232" s="3" t="str">
        <f t="shared" si="55"/>
        <v>-</v>
      </c>
    </row>
    <row r="233" spans="1:26" x14ac:dyDescent="0.2">
      <c r="A233" s="7">
        <v>230</v>
      </c>
      <c r="B233" s="18">
        <f>[1]d1!$G231</f>
        <v>0</v>
      </c>
      <c r="C233" s="37">
        <f>[1]d1!$L231</f>
        <v>0</v>
      </c>
      <c r="D233" s="39">
        <f>[1]d1!$N231</f>
        <v>0</v>
      </c>
      <c r="E233" s="9" t="str">
        <f>IF(ISBLANK([1]d1!I231),"",VLOOKUP([1]d1!I231,lytis,2,FALSE))</f>
        <v/>
      </c>
      <c r="F233" s="14">
        <f>[1]d1!H231</f>
        <v>0</v>
      </c>
      <c r="G233" s="8">
        <f>[1]d1!O231</f>
        <v>0</v>
      </c>
      <c r="H233" s="8">
        <f>[1]d1!R231</f>
        <v>0</v>
      </c>
      <c r="I233" s="10" t="str">
        <f>IF(ISBLANK([1]d1!J231),"",VLOOKUP([1]d1!J231,grupees,2,FALSE))</f>
        <v/>
      </c>
      <c r="J233" s="42">
        <f>[1]d1!S231</f>
        <v>0</v>
      </c>
      <c r="K233" s="25">
        <f>[1]d1!T231</f>
        <v>0</v>
      </c>
      <c r="L233" s="25">
        <f>[1]d1!U231</f>
        <v>0</v>
      </c>
      <c r="M233" s="14">
        <f>[1]d1!E231</f>
        <v>0</v>
      </c>
      <c r="N233" s="14">
        <f>[1]d1!F231</f>
        <v>0</v>
      </c>
      <c r="O233" s="14">
        <f t="shared" si="44"/>
        <v>1</v>
      </c>
      <c r="P233" s="48">
        <f t="shared" si="45"/>
        <v>0</v>
      </c>
      <c r="Q233" s="43">
        <f t="shared" si="46"/>
        <v>0</v>
      </c>
      <c r="R233" s="43" t="str">
        <f t="shared" si="47"/>
        <v>0</v>
      </c>
      <c r="S233" s="5" t="b">
        <f t="shared" si="48"/>
        <v>0</v>
      </c>
      <c r="T233" s="3" t="str">
        <f t="shared" si="49"/>
        <v>o</v>
      </c>
      <c r="U233" s="3">
        <f t="shared" si="50"/>
        <v>144</v>
      </c>
      <c r="V233" s="3" t="str">
        <f t="shared" si="51"/>
        <v>-</v>
      </c>
      <c r="W233" s="3" t="str">
        <f t="shared" si="52"/>
        <v>-</v>
      </c>
      <c r="X233" s="3" t="str">
        <f t="shared" si="53"/>
        <v>-</v>
      </c>
      <c r="Y233" s="3" t="str">
        <f t="shared" si="54"/>
        <v>-</v>
      </c>
      <c r="Z233" s="3" t="str">
        <f t="shared" si="55"/>
        <v>-</v>
      </c>
    </row>
    <row r="234" spans="1:26" x14ac:dyDescent="0.2">
      <c r="A234" s="7">
        <v>231</v>
      </c>
      <c r="B234" s="18">
        <f>[1]d1!$G232</f>
        <v>0</v>
      </c>
      <c r="C234" s="37">
        <f>[1]d1!$L232</f>
        <v>0</v>
      </c>
      <c r="D234" s="39">
        <f>[1]d1!$N232</f>
        <v>0</v>
      </c>
      <c r="E234" s="9" t="str">
        <f>IF(ISBLANK([1]d1!I232),"",VLOOKUP([1]d1!I232,lytis,2,FALSE))</f>
        <v/>
      </c>
      <c r="F234" s="14">
        <f>[1]d1!H232</f>
        <v>0</v>
      </c>
      <c r="G234" s="8">
        <f>[1]d1!O232</f>
        <v>0</v>
      </c>
      <c r="H234" s="8">
        <f>[1]d1!R232</f>
        <v>0</v>
      </c>
      <c r="I234" s="10" t="str">
        <f>IF(ISBLANK([1]d1!J232),"",VLOOKUP([1]d1!J232,grupees,2,FALSE))</f>
        <v/>
      </c>
      <c r="J234" s="42">
        <f>[1]d1!S232</f>
        <v>0</v>
      </c>
      <c r="K234" s="25">
        <f>[1]d1!T232</f>
        <v>0</v>
      </c>
      <c r="L234" s="25">
        <f>[1]d1!U232</f>
        <v>0</v>
      </c>
      <c r="M234" s="14">
        <f>[1]d1!E232</f>
        <v>0</v>
      </c>
      <c r="N234" s="14">
        <f>[1]d1!F232</f>
        <v>0</v>
      </c>
      <c r="O234" s="14">
        <f t="shared" si="44"/>
        <v>1</v>
      </c>
      <c r="P234" s="48">
        <f t="shared" si="45"/>
        <v>0</v>
      </c>
      <c r="Q234" s="43">
        <f t="shared" si="46"/>
        <v>0</v>
      </c>
      <c r="R234" s="43" t="str">
        <f t="shared" si="47"/>
        <v>0</v>
      </c>
      <c r="S234" s="5" t="b">
        <f t="shared" si="48"/>
        <v>0</v>
      </c>
      <c r="T234" s="3" t="str">
        <f t="shared" si="49"/>
        <v>o</v>
      </c>
      <c r="U234" s="3">
        <f t="shared" si="50"/>
        <v>144</v>
      </c>
      <c r="V234" s="3" t="str">
        <f t="shared" si="51"/>
        <v>-</v>
      </c>
      <c r="W234" s="3" t="str">
        <f t="shared" si="52"/>
        <v>-</v>
      </c>
      <c r="X234" s="3" t="str">
        <f t="shared" si="53"/>
        <v>-</v>
      </c>
      <c r="Y234" s="3" t="str">
        <f t="shared" si="54"/>
        <v>-</v>
      </c>
      <c r="Z234" s="3" t="str">
        <f t="shared" si="55"/>
        <v>-</v>
      </c>
    </row>
    <row r="235" spans="1:26" x14ac:dyDescent="0.2">
      <c r="A235" s="7">
        <v>232</v>
      </c>
      <c r="B235" s="18">
        <f>[1]d1!$G233</f>
        <v>0</v>
      </c>
      <c r="C235" s="37">
        <f>[1]d1!$L233</f>
        <v>0</v>
      </c>
      <c r="D235" s="39">
        <f>[1]d1!$N233</f>
        <v>0</v>
      </c>
      <c r="E235" s="9" t="str">
        <f>IF(ISBLANK([1]d1!I233),"",VLOOKUP([1]d1!I233,lytis,2,FALSE))</f>
        <v/>
      </c>
      <c r="F235" s="14">
        <f>[1]d1!H233</f>
        <v>0</v>
      </c>
      <c r="G235" s="8">
        <f>[1]d1!O233</f>
        <v>0</v>
      </c>
      <c r="H235" s="8">
        <f>[1]d1!R233</f>
        <v>0</v>
      </c>
      <c r="I235" s="10" t="str">
        <f>IF(ISBLANK([1]d1!J233),"",VLOOKUP([1]d1!J233,grupees,2,FALSE))</f>
        <v/>
      </c>
      <c r="J235" s="42">
        <f>[1]d1!S233</f>
        <v>0</v>
      </c>
      <c r="K235" s="25">
        <f>[1]d1!T233</f>
        <v>0</v>
      </c>
      <c r="L235" s="25">
        <f>[1]d1!U233</f>
        <v>0</v>
      </c>
      <c r="M235" s="14">
        <f>[1]d1!E233</f>
        <v>0</v>
      </c>
      <c r="N235" s="14">
        <f>[1]d1!F233</f>
        <v>0</v>
      </c>
      <c r="O235" s="14">
        <f t="shared" si="44"/>
        <v>1</v>
      </c>
      <c r="P235" s="48">
        <f t="shared" si="45"/>
        <v>0</v>
      </c>
      <c r="Q235" s="43">
        <f t="shared" si="46"/>
        <v>0</v>
      </c>
      <c r="R235" s="43" t="str">
        <f t="shared" si="47"/>
        <v>0</v>
      </c>
      <c r="S235" s="5" t="b">
        <f t="shared" si="48"/>
        <v>0</v>
      </c>
      <c r="T235" s="3" t="str">
        <f t="shared" si="49"/>
        <v>o</v>
      </c>
      <c r="U235" s="3">
        <f t="shared" si="50"/>
        <v>144</v>
      </c>
      <c r="V235" s="3" t="str">
        <f t="shared" si="51"/>
        <v>-</v>
      </c>
      <c r="W235" s="3" t="str">
        <f t="shared" si="52"/>
        <v>-</v>
      </c>
      <c r="X235" s="3" t="str">
        <f t="shared" si="53"/>
        <v>-</v>
      </c>
      <c r="Y235" s="3" t="str">
        <f t="shared" si="54"/>
        <v>-</v>
      </c>
      <c r="Z235" s="3" t="str">
        <f t="shared" si="55"/>
        <v>-</v>
      </c>
    </row>
    <row r="236" spans="1:26" x14ac:dyDescent="0.2">
      <c r="A236" s="7">
        <v>233</v>
      </c>
      <c r="B236" s="18">
        <f>[1]d1!$G234</f>
        <v>0</v>
      </c>
      <c r="C236" s="37">
        <f>[1]d1!$L234</f>
        <v>0</v>
      </c>
      <c r="D236" s="39">
        <f>[1]d1!$N234</f>
        <v>0</v>
      </c>
      <c r="E236" s="9" t="str">
        <f>IF(ISBLANK([1]d1!I234),"",VLOOKUP([1]d1!I234,lytis,2,FALSE))</f>
        <v/>
      </c>
      <c r="F236" s="14">
        <f>[1]d1!H234</f>
        <v>0</v>
      </c>
      <c r="G236" s="8">
        <f>[1]d1!O234</f>
        <v>0</v>
      </c>
      <c r="H236" s="8">
        <f>[1]d1!R234</f>
        <v>0</v>
      </c>
      <c r="I236" s="10" t="str">
        <f>IF(ISBLANK([1]d1!J234),"",VLOOKUP([1]d1!J234,grupees,2,FALSE))</f>
        <v/>
      </c>
      <c r="J236" s="42">
        <f>[1]d1!S234</f>
        <v>0</v>
      </c>
      <c r="K236" s="25">
        <f>[1]d1!T234</f>
        <v>0</v>
      </c>
      <c r="L236" s="25">
        <f>[1]d1!U234</f>
        <v>0</v>
      </c>
      <c r="M236" s="14">
        <f>[1]d1!E234</f>
        <v>0</v>
      </c>
      <c r="N236" s="14">
        <f>[1]d1!F234</f>
        <v>0</v>
      </c>
      <c r="O236" s="14">
        <f t="shared" si="44"/>
        <v>1</v>
      </c>
      <c r="P236" s="48">
        <f t="shared" si="45"/>
        <v>0</v>
      </c>
      <c r="Q236" s="43">
        <f t="shared" si="46"/>
        <v>0</v>
      </c>
      <c r="R236" s="43" t="str">
        <f t="shared" si="47"/>
        <v>0</v>
      </c>
      <c r="S236" s="5" t="b">
        <f t="shared" si="48"/>
        <v>0</v>
      </c>
      <c r="T236" s="3" t="str">
        <f t="shared" si="49"/>
        <v>o</v>
      </c>
      <c r="U236" s="3">
        <f t="shared" si="50"/>
        <v>144</v>
      </c>
      <c r="V236" s="3" t="str">
        <f t="shared" si="51"/>
        <v>-</v>
      </c>
      <c r="W236" s="3" t="str">
        <f t="shared" si="52"/>
        <v>-</v>
      </c>
      <c r="X236" s="3" t="str">
        <f t="shared" si="53"/>
        <v>-</v>
      </c>
      <c r="Y236" s="3" t="str">
        <f t="shared" si="54"/>
        <v>-</v>
      </c>
      <c r="Z236" s="3" t="str">
        <f t="shared" si="55"/>
        <v>-</v>
      </c>
    </row>
    <row r="237" spans="1:26" x14ac:dyDescent="0.2">
      <c r="A237" s="7">
        <v>234</v>
      </c>
      <c r="B237" s="18">
        <f>[1]d1!$G235</f>
        <v>0</v>
      </c>
      <c r="C237" s="37">
        <f>[1]d1!$L235</f>
        <v>0</v>
      </c>
      <c r="D237" s="39">
        <f>[1]d1!$N235</f>
        <v>0</v>
      </c>
      <c r="E237" s="9" t="str">
        <f>IF(ISBLANK([1]d1!I235),"",VLOOKUP([1]d1!I235,lytis,2,FALSE))</f>
        <v/>
      </c>
      <c r="F237" s="14">
        <f>[1]d1!H235</f>
        <v>0</v>
      </c>
      <c r="G237" s="8">
        <f>[1]d1!O235</f>
        <v>0</v>
      </c>
      <c r="H237" s="8">
        <f>[1]d1!R235</f>
        <v>0</v>
      </c>
      <c r="I237" s="10" t="str">
        <f>IF(ISBLANK([1]d1!J235),"",VLOOKUP([1]d1!J235,grupees,2,FALSE))</f>
        <v/>
      </c>
      <c r="J237" s="42">
        <f>[1]d1!S235</f>
        <v>0</v>
      </c>
      <c r="K237" s="25">
        <f>[1]d1!T235</f>
        <v>0</v>
      </c>
      <c r="L237" s="25">
        <f>[1]d1!U235</f>
        <v>0</v>
      </c>
      <c r="M237" s="14">
        <f>[1]d1!E235</f>
        <v>0</v>
      </c>
      <c r="N237" s="14">
        <f>[1]d1!F235</f>
        <v>0</v>
      </c>
      <c r="O237" s="14">
        <f t="shared" si="44"/>
        <v>1</v>
      </c>
      <c r="P237" s="48">
        <f t="shared" si="45"/>
        <v>0</v>
      </c>
      <c r="Q237" s="43">
        <f t="shared" si="46"/>
        <v>0</v>
      </c>
      <c r="R237" s="43" t="str">
        <f t="shared" si="47"/>
        <v>0</v>
      </c>
      <c r="S237" s="5" t="b">
        <f t="shared" si="48"/>
        <v>0</v>
      </c>
      <c r="T237" s="3" t="str">
        <f t="shared" si="49"/>
        <v>o</v>
      </c>
      <c r="U237" s="3">
        <f t="shared" si="50"/>
        <v>144</v>
      </c>
      <c r="V237" s="3" t="str">
        <f t="shared" si="51"/>
        <v>-</v>
      </c>
      <c r="W237" s="3" t="str">
        <f t="shared" si="52"/>
        <v>-</v>
      </c>
      <c r="X237" s="3" t="str">
        <f t="shared" si="53"/>
        <v>-</v>
      </c>
      <c r="Y237" s="3" t="str">
        <f t="shared" si="54"/>
        <v>-</v>
      </c>
      <c r="Z237" s="3" t="str">
        <f t="shared" si="55"/>
        <v>-</v>
      </c>
    </row>
    <row r="238" spans="1:26" x14ac:dyDescent="0.2">
      <c r="A238" s="7">
        <v>235</v>
      </c>
      <c r="B238" s="18">
        <f>[1]d1!$G236</f>
        <v>0</v>
      </c>
      <c r="C238" s="37">
        <f>[1]d1!$L236</f>
        <v>0</v>
      </c>
      <c r="D238" s="39">
        <f>[1]d1!$N236</f>
        <v>0</v>
      </c>
      <c r="E238" s="9" t="str">
        <f>IF(ISBLANK([1]d1!I236),"",VLOOKUP([1]d1!I236,lytis,2,FALSE))</f>
        <v/>
      </c>
      <c r="F238" s="14">
        <f>[1]d1!H236</f>
        <v>0</v>
      </c>
      <c r="G238" s="8">
        <f>[1]d1!O236</f>
        <v>0</v>
      </c>
      <c r="H238" s="8">
        <f>[1]d1!R236</f>
        <v>0</v>
      </c>
      <c r="I238" s="10" t="str">
        <f>IF(ISBLANK([1]d1!J236),"",VLOOKUP([1]d1!J236,grupees,2,FALSE))</f>
        <v/>
      </c>
      <c r="J238" s="42">
        <f>[1]d1!S236</f>
        <v>0</v>
      </c>
      <c r="K238" s="25">
        <f>[1]d1!T236</f>
        <v>0</v>
      </c>
      <c r="L238" s="25">
        <f>[1]d1!U236</f>
        <v>0</v>
      </c>
      <c r="M238" s="14">
        <f>[1]d1!E236</f>
        <v>0</v>
      </c>
      <c r="N238" s="14">
        <f>[1]d1!F236</f>
        <v>0</v>
      </c>
      <c r="O238" s="14">
        <f t="shared" si="44"/>
        <v>1</v>
      </c>
      <c r="P238" s="48">
        <f t="shared" si="45"/>
        <v>0</v>
      </c>
      <c r="Q238" s="43">
        <f t="shared" si="46"/>
        <v>0</v>
      </c>
      <c r="R238" s="43" t="str">
        <f t="shared" si="47"/>
        <v>0</v>
      </c>
      <c r="S238" s="5" t="b">
        <f t="shared" si="48"/>
        <v>0</v>
      </c>
      <c r="T238" s="3" t="str">
        <f t="shared" si="49"/>
        <v>o</v>
      </c>
      <c r="U238" s="3">
        <f t="shared" si="50"/>
        <v>144</v>
      </c>
      <c r="V238" s="3" t="str">
        <f t="shared" si="51"/>
        <v>-</v>
      </c>
      <c r="W238" s="3" t="str">
        <f t="shared" si="52"/>
        <v>-</v>
      </c>
      <c r="X238" s="3" t="str">
        <f t="shared" si="53"/>
        <v>-</v>
      </c>
      <c r="Y238" s="3" t="str">
        <f t="shared" si="54"/>
        <v>-</v>
      </c>
      <c r="Z238" s="3" t="str">
        <f t="shared" si="55"/>
        <v>-</v>
      </c>
    </row>
    <row r="239" spans="1:26" x14ac:dyDescent="0.2">
      <c r="A239" s="7">
        <v>236</v>
      </c>
      <c r="B239" s="18">
        <f>[1]d1!$G237</f>
        <v>0</v>
      </c>
      <c r="C239" s="37">
        <f>[1]d1!$L237</f>
        <v>0</v>
      </c>
      <c r="D239" s="39">
        <f>[1]d1!$N237</f>
        <v>0</v>
      </c>
      <c r="E239" s="9" t="str">
        <f>IF(ISBLANK([1]d1!I237),"",VLOOKUP([1]d1!I237,lytis,2,FALSE))</f>
        <v/>
      </c>
      <c r="F239" s="14">
        <f>[1]d1!H237</f>
        <v>0</v>
      </c>
      <c r="G239" s="8">
        <f>[1]d1!O237</f>
        <v>0</v>
      </c>
      <c r="H239" s="8">
        <f>[1]d1!R237</f>
        <v>0</v>
      </c>
      <c r="I239" s="10" t="str">
        <f>IF(ISBLANK([1]d1!J237),"",VLOOKUP([1]d1!J237,grupees,2,FALSE))</f>
        <v/>
      </c>
      <c r="J239" s="42">
        <f>[1]d1!S237</f>
        <v>0</v>
      </c>
      <c r="K239" s="25">
        <f>[1]d1!T237</f>
        <v>0</v>
      </c>
      <c r="L239" s="25">
        <f>[1]d1!U237</f>
        <v>0</v>
      </c>
      <c r="M239" s="14">
        <f>[1]d1!E237</f>
        <v>0</v>
      </c>
      <c r="N239" s="14">
        <f>[1]d1!F237</f>
        <v>0</v>
      </c>
      <c r="O239" s="14">
        <f t="shared" si="44"/>
        <v>1</v>
      </c>
      <c r="P239" s="48">
        <f t="shared" si="45"/>
        <v>0</v>
      </c>
      <c r="Q239" s="43">
        <f t="shared" si="46"/>
        <v>0</v>
      </c>
      <c r="R239" s="43" t="str">
        <f t="shared" si="47"/>
        <v>0</v>
      </c>
      <c r="S239" s="5" t="b">
        <f t="shared" si="48"/>
        <v>0</v>
      </c>
      <c r="T239" s="3" t="str">
        <f t="shared" si="49"/>
        <v>o</v>
      </c>
      <c r="U239" s="3">
        <f t="shared" si="50"/>
        <v>144</v>
      </c>
      <c r="V239" s="3" t="str">
        <f t="shared" si="51"/>
        <v>-</v>
      </c>
      <c r="W239" s="3" t="str">
        <f t="shared" si="52"/>
        <v>-</v>
      </c>
      <c r="X239" s="3" t="str">
        <f t="shared" si="53"/>
        <v>-</v>
      </c>
      <c r="Y239" s="3" t="str">
        <f t="shared" si="54"/>
        <v>-</v>
      </c>
      <c r="Z239" s="3" t="str">
        <f t="shared" si="55"/>
        <v>-</v>
      </c>
    </row>
    <row r="240" spans="1:26" x14ac:dyDescent="0.2">
      <c r="A240" s="7">
        <v>237</v>
      </c>
      <c r="B240" s="18">
        <f>[1]d1!$G238</f>
        <v>0</v>
      </c>
      <c r="C240" s="37">
        <f>[1]d1!$L238</f>
        <v>0</v>
      </c>
      <c r="D240" s="39">
        <f>[1]d1!$N238</f>
        <v>0</v>
      </c>
      <c r="E240" s="9" t="str">
        <f>IF(ISBLANK([1]d1!I238),"",VLOOKUP([1]d1!I238,lytis,2,FALSE))</f>
        <v/>
      </c>
      <c r="F240" s="14">
        <f>[1]d1!H238</f>
        <v>0</v>
      </c>
      <c r="G240" s="8">
        <f>[1]d1!O238</f>
        <v>0</v>
      </c>
      <c r="H240" s="8">
        <f>[1]d1!R238</f>
        <v>0</v>
      </c>
      <c r="I240" s="10" t="str">
        <f>IF(ISBLANK([1]d1!J238),"",VLOOKUP([1]d1!J238,grupees,2,FALSE))</f>
        <v/>
      </c>
      <c r="J240" s="42">
        <f>[1]d1!S238</f>
        <v>0</v>
      </c>
      <c r="K240" s="25">
        <f>[1]d1!T238</f>
        <v>0</v>
      </c>
      <c r="L240" s="25">
        <f>[1]d1!U238</f>
        <v>0</v>
      </c>
      <c r="M240" s="14">
        <f>[1]d1!E238</f>
        <v>0</v>
      </c>
      <c r="N240" s="14">
        <f>[1]d1!F238</f>
        <v>0</v>
      </c>
      <c r="O240" s="14">
        <f t="shared" si="44"/>
        <v>1</v>
      </c>
      <c r="P240" s="48">
        <f t="shared" si="45"/>
        <v>0</v>
      </c>
      <c r="Q240" s="43">
        <f t="shared" si="46"/>
        <v>0</v>
      </c>
      <c r="R240" s="43" t="str">
        <f t="shared" si="47"/>
        <v>0</v>
      </c>
      <c r="S240" s="5" t="b">
        <f t="shared" si="48"/>
        <v>0</v>
      </c>
      <c r="T240" s="3" t="str">
        <f t="shared" si="49"/>
        <v>o</v>
      </c>
      <c r="U240" s="3">
        <f t="shared" si="50"/>
        <v>144</v>
      </c>
      <c r="V240" s="3" t="str">
        <f t="shared" si="51"/>
        <v>-</v>
      </c>
      <c r="W240" s="3" t="str">
        <f t="shared" si="52"/>
        <v>-</v>
      </c>
      <c r="X240" s="3" t="str">
        <f t="shared" si="53"/>
        <v>-</v>
      </c>
      <c r="Y240" s="3" t="str">
        <f t="shared" si="54"/>
        <v>-</v>
      </c>
      <c r="Z240" s="3" t="str">
        <f t="shared" si="55"/>
        <v>-</v>
      </c>
    </row>
    <row r="241" spans="1:26" x14ac:dyDescent="0.2">
      <c r="A241" s="7">
        <v>238</v>
      </c>
      <c r="B241" s="18">
        <f>[1]d1!$G239</f>
        <v>0</v>
      </c>
      <c r="C241" s="37">
        <f>[1]d1!$L239</f>
        <v>0</v>
      </c>
      <c r="D241" s="39">
        <f>[1]d1!$N239</f>
        <v>0</v>
      </c>
      <c r="E241" s="9" t="str">
        <f>IF(ISBLANK([1]d1!I239),"",VLOOKUP([1]d1!I239,lytis,2,FALSE))</f>
        <v/>
      </c>
      <c r="F241" s="14">
        <f>[1]d1!H239</f>
        <v>0</v>
      </c>
      <c r="G241" s="8">
        <f>[1]d1!O239</f>
        <v>0</v>
      </c>
      <c r="H241" s="8">
        <f>[1]d1!R239</f>
        <v>0</v>
      </c>
      <c r="I241" s="10" t="str">
        <f>IF(ISBLANK([1]d1!J239),"",VLOOKUP([1]d1!J239,grupees,2,FALSE))</f>
        <v/>
      </c>
      <c r="J241" s="42">
        <f>[1]d1!S239</f>
        <v>0</v>
      </c>
      <c r="K241" s="25">
        <f>[1]d1!T239</f>
        <v>0</v>
      </c>
      <c r="L241" s="25">
        <f>[1]d1!U239</f>
        <v>0</v>
      </c>
      <c r="M241" s="14">
        <f>[1]d1!E239</f>
        <v>0</v>
      </c>
      <c r="N241" s="14">
        <f>[1]d1!F239</f>
        <v>0</v>
      </c>
      <c r="O241" s="14">
        <f t="shared" si="44"/>
        <v>1</v>
      </c>
      <c r="P241" s="48">
        <f t="shared" si="45"/>
        <v>0</v>
      </c>
      <c r="Q241" s="43">
        <f t="shared" si="46"/>
        <v>0</v>
      </c>
      <c r="R241" s="43" t="str">
        <f t="shared" si="47"/>
        <v>0</v>
      </c>
      <c r="S241" s="5" t="b">
        <f t="shared" si="48"/>
        <v>0</v>
      </c>
      <c r="T241" s="3" t="str">
        <f t="shared" si="49"/>
        <v>o</v>
      </c>
      <c r="U241" s="3">
        <f t="shared" si="50"/>
        <v>144</v>
      </c>
      <c r="V241" s="3" t="str">
        <f t="shared" si="51"/>
        <v>-</v>
      </c>
      <c r="W241" s="3" t="str">
        <f t="shared" si="52"/>
        <v>-</v>
      </c>
      <c r="X241" s="3" t="str">
        <f t="shared" si="53"/>
        <v>-</v>
      </c>
      <c r="Y241" s="3" t="str">
        <f t="shared" si="54"/>
        <v>-</v>
      </c>
      <c r="Z241" s="3" t="str">
        <f t="shared" si="55"/>
        <v>-</v>
      </c>
    </row>
    <row r="242" spans="1:26" x14ac:dyDescent="0.2">
      <c r="A242" s="7">
        <v>239</v>
      </c>
      <c r="B242" s="18">
        <f>[1]d1!$G240</f>
        <v>0</v>
      </c>
      <c r="C242" s="37">
        <f>[1]d1!$L240</f>
        <v>0</v>
      </c>
      <c r="D242" s="39">
        <f>[1]d1!$N240</f>
        <v>0</v>
      </c>
      <c r="E242" s="9" t="str">
        <f>IF(ISBLANK([1]d1!I240),"",VLOOKUP([1]d1!I240,lytis,2,FALSE))</f>
        <v/>
      </c>
      <c r="F242" s="14">
        <f>[1]d1!H240</f>
        <v>0</v>
      </c>
      <c r="G242" s="8">
        <f>[1]d1!O240</f>
        <v>0</v>
      </c>
      <c r="H242" s="8">
        <f>[1]d1!R240</f>
        <v>0</v>
      </c>
      <c r="I242" s="10" t="str">
        <f>IF(ISBLANK([1]d1!J240),"",VLOOKUP([1]d1!J240,grupees,2,FALSE))</f>
        <v/>
      </c>
      <c r="J242" s="42">
        <f>[1]d1!S240</f>
        <v>0</v>
      </c>
      <c r="K242" s="25">
        <f>[1]d1!T240</f>
        <v>0</v>
      </c>
      <c r="L242" s="25">
        <f>[1]d1!U240</f>
        <v>0</v>
      </c>
      <c r="M242" s="14">
        <f>[1]d1!E240</f>
        <v>0</v>
      </c>
      <c r="N242" s="14">
        <f>[1]d1!F240</f>
        <v>0</v>
      </c>
      <c r="O242" s="14">
        <f t="shared" si="44"/>
        <v>1</v>
      </c>
      <c r="P242" s="48">
        <f t="shared" si="45"/>
        <v>0</v>
      </c>
      <c r="Q242" s="43">
        <f t="shared" si="46"/>
        <v>0</v>
      </c>
      <c r="R242" s="43" t="str">
        <f t="shared" si="47"/>
        <v>0</v>
      </c>
      <c r="S242" s="5" t="b">
        <f t="shared" si="48"/>
        <v>0</v>
      </c>
      <c r="T242" s="3" t="str">
        <f t="shared" si="49"/>
        <v>o</v>
      </c>
      <c r="U242" s="3">
        <f t="shared" si="50"/>
        <v>144</v>
      </c>
      <c r="V242" s="3" t="str">
        <f t="shared" si="51"/>
        <v>-</v>
      </c>
      <c r="W242" s="3" t="str">
        <f t="shared" si="52"/>
        <v>-</v>
      </c>
      <c r="X242" s="3" t="str">
        <f t="shared" si="53"/>
        <v>-</v>
      </c>
      <c r="Y242" s="3" t="str">
        <f t="shared" si="54"/>
        <v>-</v>
      </c>
      <c r="Z242" s="3" t="str">
        <f t="shared" si="55"/>
        <v>-</v>
      </c>
    </row>
    <row r="243" spans="1:26" x14ac:dyDescent="0.2">
      <c r="A243" s="7">
        <v>240</v>
      </c>
      <c r="B243" s="18">
        <f>[1]d1!$G241</f>
        <v>0</v>
      </c>
      <c r="C243" s="37">
        <f>[1]d1!$L241</f>
        <v>0</v>
      </c>
      <c r="D243" s="39">
        <f>[1]d1!$N241</f>
        <v>0</v>
      </c>
      <c r="E243" s="9" t="str">
        <f>IF(ISBLANK([1]d1!I241),"",VLOOKUP([1]d1!I241,lytis,2,FALSE))</f>
        <v/>
      </c>
      <c r="F243" s="14">
        <f>[1]d1!H241</f>
        <v>0</v>
      </c>
      <c r="G243" s="8">
        <f>[1]d1!O241</f>
        <v>0</v>
      </c>
      <c r="H243" s="8">
        <f>[1]d1!R241</f>
        <v>0</v>
      </c>
      <c r="I243" s="10" t="str">
        <f>IF(ISBLANK([1]d1!J241),"",VLOOKUP([1]d1!J241,grupees,2,FALSE))</f>
        <v/>
      </c>
      <c r="J243" s="42">
        <f>[1]d1!S241</f>
        <v>0</v>
      </c>
      <c r="K243" s="25">
        <f>[1]d1!T241</f>
        <v>0</v>
      </c>
      <c r="L243" s="25">
        <f>[1]d1!U241</f>
        <v>0</v>
      </c>
      <c r="M243" s="14">
        <f>[1]d1!E241</f>
        <v>0</v>
      </c>
      <c r="N243" s="14">
        <f>[1]d1!F241</f>
        <v>0</v>
      </c>
      <c r="O243" s="14">
        <f t="shared" si="44"/>
        <v>1</v>
      </c>
      <c r="P243" s="48">
        <f t="shared" si="45"/>
        <v>0</v>
      </c>
      <c r="Q243" s="43">
        <f t="shared" si="46"/>
        <v>0</v>
      </c>
      <c r="R243" s="43" t="str">
        <f t="shared" si="47"/>
        <v>0</v>
      </c>
      <c r="S243" s="5" t="b">
        <f t="shared" si="48"/>
        <v>0</v>
      </c>
      <c r="T243" s="3" t="str">
        <f t="shared" si="49"/>
        <v>o</v>
      </c>
      <c r="U243" s="3">
        <f t="shared" si="50"/>
        <v>144</v>
      </c>
      <c r="V243" s="3" t="str">
        <f t="shared" si="51"/>
        <v>-</v>
      </c>
      <c r="W243" s="3" t="str">
        <f t="shared" si="52"/>
        <v>-</v>
      </c>
      <c r="X243" s="3" t="str">
        <f t="shared" si="53"/>
        <v>-</v>
      </c>
      <c r="Y243" s="3" t="str">
        <f t="shared" si="54"/>
        <v>-</v>
      </c>
      <c r="Z243" s="3" t="str">
        <f t="shared" si="55"/>
        <v>-</v>
      </c>
    </row>
    <row r="244" spans="1:26" x14ac:dyDescent="0.2">
      <c r="A244" s="7">
        <v>241</v>
      </c>
      <c r="B244" s="18">
        <f>[1]d1!$G242</f>
        <v>0</v>
      </c>
      <c r="C244" s="37">
        <f>[1]d1!$L242</f>
        <v>0</v>
      </c>
      <c r="D244" s="39">
        <f>[1]d1!$N242</f>
        <v>0</v>
      </c>
      <c r="E244" s="9" t="str">
        <f>IF(ISBLANK([1]d1!I242),"",VLOOKUP([1]d1!I242,lytis,2,FALSE))</f>
        <v/>
      </c>
      <c r="F244" s="14">
        <f>[1]d1!H242</f>
        <v>0</v>
      </c>
      <c r="G244" s="8">
        <f>[1]d1!O242</f>
        <v>0</v>
      </c>
      <c r="H244" s="8">
        <f>[1]d1!R242</f>
        <v>0</v>
      </c>
      <c r="I244" s="10" t="str">
        <f>IF(ISBLANK([1]d1!J242),"",VLOOKUP([1]d1!J242,grupees,2,FALSE))</f>
        <v/>
      </c>
      <c r="J244" s="42">
        <f>[1]d1!S242</f>
        <v>0</v>
      </c>
      <c r="K244" s="25">
        <f>[1]d1!T242</f>
        <v>0</v>
      </c>
      <c r="L244" s="25">
        <f>[1]d1!U242</f>
        <v>0</v>
      </c>
      <c r="M244" s="14">
        <f>[1]d1!E242</f>
        <v>0</v>
      </c>
      <c r="N244" s="14">
        <f>[1]d1!F242</f>
        <v>0</v>
      </c>
      <c r="O244" s="14">
        <f t="shared" si="44"/>
        <v>1</v>
      </c>
      <c r="P244" s="48">
        <f t="shared" si="45"/>
        <v>0</v>
      </c>
      <c r="Q244" s="43">
        <f t="shared" si="46"/>
        <v>0</v>
      </c>
      <c r="R244" s="43" t="str">
        <f t="shared" si="47"/>
        <v>0</v>
      </c>
      <c r="S244" s="5" t="b">
        <f t="shared" si="48"/>
        <v>0</v>
      </c>
      <c r="T244" s="3" t="str">
        <f t="shared" si="49"/>
        <v>o</v>
      </c>
      <c r="U244" s="3">
        <f t="shared" si="50"/>
        <v>144</v>
      </c>
      <c r="V244" s="3" t="str">
        <f t="shared" si="51"/>
        <v>-</v>
      </c>
      <c r="W244" s="3" t="str">
        <f t="shared" si="52"/>
        <v>-</v>
      </c>
      <c r="X244" s="3" t="str">
        <f t="shared" si="53"/>
        <v>-</v>
      </c>
      <c r="Y244" s="3" t="str">
        <f t="shared" si="54"/>
        <v>-</v>
      </c>
      <c r="Z244" s="3" t="str">
        <f t="shared" si="55"/>
        <v>-</v>
      </c>
    </row>
    <row r="245" spans="1:26" x14ac:dyDescent="0.2">
      <c r="A245" s="7">
        <v>242</v>
      </c>
      <c r="B245" s="18">
        <f>[1]d1!$G243</f>
        <v>0</v>
      </c>
      <c r="C245" s="37">
        <f>[1]d1!$L243</f>
        <v>0</v>
      </c>
      <c r="D245" s="39">
        <f>[1]d1!$N243</f>
        <v>0</v>
      </c>
      <c r="E245" s="9" t="str">
        <f>IF(ISBLANK([1]d1!I243),"",VLOOKUP([1]d1!I243,lytis,2,FALSE))</f>
        <v/>
      </c>
      <c r="F245" s="14">
        <f>[1]d1!H243</f>
        <v>0</v>
      </c>
      <c r="G245" s="8">
        <f>[1]d1!O243</f>
        <v>0</v>
      </c>
      <c r="H245" s="8">
        <f>[1]d1!R243</f>
        <v>0</v>
      </c>
      <c r="I245" s="10" t="str">
        <f>IF(ISBLANK([1]d1!J243),"",VLOOKUP([1]d1!J243,grupees,2,FALSE))</f>
        <v/>
      </c>
      <c r="J245" s="42">
        <f>[1]d1!S243</f>
        <v>0</v>
      </c>
      <c r="K245" s="25">
        <f>[1]d1!T243</f>
        <v>0</v>
      </c>
      <c r="L245" s="25">
        <f>[1]d1!U243</f>
        <v>0</v>
      </c>
      <c r="M245" s="14">
        <f>[1]d1!E243</f>
        <v>0</v>
      </c>
      <c r="N245" s="14">
        <f>[1]d1!F243</f>
        <v>0</v>
      </c>
      <c r="O245" s="14">
        <f t="shared" si="44"/>
        <v>1</v>
      </c>
      <c r="P245" s="48">
        <f t="shared" si="45"/>
        <v>0</v>
      </c>
      <c r="Q245" s="43">
        <f t="shared" si="46"/>
        <v>0</v>
      </c>
      <c r="R245" s="43" t="str">
        <f t="shared" si="47"/>
        <v>0</v>
      </c>
      <c r="S245" s="5" t="b">
        <f t="shared" si="48"/>
        <v>0</v>
      </c>
      <c r="T245" s="3" t="str">
        <f t="shared" si="49"/>
        <v>o</v>
      </c>
      <c r="U245" s="3">
        <f t="shared" si="50"/>
        <v>144</v>
      </c>
      <c r="V245" s="3" t="str">
        <f t="shared" si="51"/>
        <v>-</v>
      </c>
      <c r="W245" s="3" t="str">
        <f t="shared" si="52"/>
        <v>-</v>
      </c>
      <c r="X245" s="3" t="str">
        <f t="shared" si="53"/>
        <v>-</v>
      </c>
      <c r="Y245" s="3" t="str">
        <f t="shared" si="54"/>
        <v>-</v>
      </c>
      <c r="Z245" s="3" t="str">
        <f t="shared" si="55"/>
        <v>-</v>
      </c>
    </row>
    <row r="246" spans="1:26" x14ac:dyDescent="0.2">
      <c r="A246" s="7">
        <v>243</v>
      </c>
      <c r="B246" s="18">
        <f>[1]d1!$G244</f>
        <v>0</v>
      </c>
      <c r="C246" s="37">
        <f>[1]d1!$L244</f>
        <v>0</v>
      </c>
      <c r="D246" s="39">
        <f>[1]d1!$N244</f>
        <v>0</v>
      </c>
      <c r="E246" s="9" t="str">
        <f>IF(ISBLANK([1]d1!I244),"",VLOOKUP([1]d1!I244,lytis,2,FALSE))</f>
        <v/>
      </c>
      <c r="F246" s="14">
        <f>[1]d1!H244</f>
        <v>0</v>
      </c>
      <c r="G246" s="8">
        <f>[1]d1!O244</f>
        <v>0</v>
      </c>
      <c r="H246" s="8">
        <f>[1]d1!R244</f>
        <v>0</v>
      </c>
      <c r="I246" s="10" t="str">
        <f>IF(ISBLANK([1]d1!J244),"",VLOOKUP([1]d1!J244,grupees,2,FALSE))</f>
        <v/>
      </c>
      <c r="J246" s="42">
        <f>[1]d1!S244</f>
        <v>0</v>
      </c>
      <c r="K246" s="25">
        <f>[1]d1!T244</f>
        <v>0</v>
      </c>
      <c r="L246" s="25">
        <f>[1]d1!U244</f>
        <v>0</v>
      </c>
      <c r="M246" s="14">
        <f>[1]d1!E244</f>
        <v>0</v>
      </c>
      <c r="N246" s="14">
        <f>[1]d1!F244</f>
        <v>0</v>
      </c>
      <c r="O246" s="14">
        <f t="shared" si="44"/>
        <v>1</v>
      </c>
      <c r="P246" s="48">
        <f t="shared" si="45"/>
        <v>0</v>
      </c>
      <c r="Q246" s="43">
        <f t="shared" si="46"/>
        <v>0</v>
      </c>
      <c r="R246" s="43" t="str">
        <f t="shared" si="47"/>
        <v>0</v>
      </c>
      <c r="S246" s="5" t="b">
        <f t="shared" si="48"/>
        <v>0</v>
      </c>
      <c r="T246" s="3" t="str">
        <f t="shared" si="49"/>
        <v>o</v>
      </c>
      <c r="U246" s="3">
        <f t="shared" si="50"/>
        <v>144</v>
      </c>
      <c r="V246" s="3" t="str">
        <f t="shared" si="51"/>
        <v>-</v>
      </c>
      <c r="W246" s="3" t="str">
        <f t="shared" si="52"/>
        <v>-</v>
      </c>
      <c r="X246" s="3" t="str">
        <f t="shared" si="53"/>
        <v>-</v>
      </c>
      <c r="Y246" s="3" t="str">
        <f t="shared" si="54"/>
        <v>-</v>
      </c>
      <c r="Z246" s="3" t="str">
        <f t="shared" si="55"/>
        <v>-</v>
      </c>
    </row>
    <row r="247" spans="1:26" x14ac:dyDescent="0.2">
      <c r="A247" s="7">
        <v>244</v>
      </c>
      <c r="B247" s="18">
        <f>[1]d1!$G245</f>
        <v>0</v>
      </c>
      <c r="C247" s="37">
        <f>[1]d1!$L245</f>
        <v>0</v>
      </c>
      <c r="D247" s="39">
        <f>[1]d1!$N245</f>
        <v>0</v>
      </c>
      <c r="E247" s="9" t="str">
        <f>IF(ISBLANK([1]d1!I245),"",VLOOKUP([1]d1!I245,lytis,2,FALSE))</f>
        <v/>
      </c>
      <c r="F247" s="14">
        <f>[1]d1!H245</f>
        <v>0</v>
      </c>
      <c r="G247" s="8">
        <f>[1]d1!O245</f>
        <v>0</v>
      </c>
      <c r="H247" s="8">
        <f>[1]d1!R245</f>
        <v>0</v>
      </c>
      <c r="I247" s="10" t="str">
        <f>IF(ISBLANK([1]d1!J245),"",VLOOKUP([1]d1!J245,grupees,2,FALSE))</f>
        <v/>
      </c>
      <c r="J247" s="42">
        <f>[1]d1!S245</f>
        <v>0</v>
      </c>
      <c r="K247" s="25">
        <f>[1]d1!T245</f>
        <v>0</v>
      </c>
      <c r="L247" s="25">
        <f>[1]d1!U245</f>
        <v>0</v>
      </c>
      <c r="M247" s="14">
        <f>[1]d1!E245</f>
        <v>0</v>
      </c>
      <c r="N247" s="14">
        <f>[1]d1!F245</f>
        <v>0</v>
      </c>
      <c r="O247" s="14">
        <f t="shared" si="44"/>
        <v>1</v>
      </c>
      <c r="P247" s="48">
        <f t="shared" si="45"/>
        <v>0</v>
      </c>
      <c r="Q247" s="43">
        <f t="shared" si="46"/>
        <v>0</v>
      </c>
      <c r="R247" s="43" t="str">
        <f t="shared" si="47"/>
        <v>0</v>
      </c>
      <c r="S247" s="5" t="b">
        <f t="shared" si="48"/>
        <v>0</v>
      </c>
      <c r="T247" s="3" t="str">
        <f t="shared" si="49"/>
        <v>o</v>
      </c>
      <c r="U247" s="3">
        <f t="shared" si="50"/>
        <v>144</v>
      </c>
      <c r="V247" s="3" t="str">
        <f t="shared" si="51"/>
        <v>-</v>
      </c>
      <c r="W247" s="3" t="str">
        <f t="shared" si="52"/>
        <v>-</v>
      </c>
      <c r="X247" s="3" t="str">
        <f t="shared" si="53"/>
        <v>-</v>
      </c>
      <c r="Y247" s="3" t="str">
        <f t="shared" si="54"/>
        <v>-</v>
      </c>
      <c r="Z247" s="3" t="str">
        <f t="shared" si="55"/>
        <v>-</v>
      </c>
    </row>
    <row r="248" spans="1:26" x14ac:dyDescent="0.2">
      <c r="A248" s="7">
        <v>245</v>
      </c>
      <c r="B248" s="18">
        <f>[1]d1!$G246</f>
        <v>0</v>
      </c>
      <c r="C248" s="37">
        <f>[1]d1!$L246</f>
        <v>0</v>
      </c>
      <c r="D248" s="39">
        <f>[1]d1!$N246</f>
        <v>0</v>
      </c>
      <c r="E248" s="9" t="str">
        <f>IF(ISBLANK([1]d1!I246),"",VLOOKUP([1]d1!I246,lytis,2,FALSE))</f>
        <v/>
      </c>
      <c r="F248" s="14">
        <f>[1]d1!H246</f>
        <v>0</v>
      </c>
      <c r="G248" s="8">
        <f>[1]d1!O246</f>
        <v>0</v>
      </c>
      <c r="H248" s="8">
        <f>[1]d1!R246</f>
        <v>0</v>
      </c>
      <c r="I248" s="10" t="str">
        <f>IF(ISBLANK([1]d1!J246),"",VLOOKUP([1]d1!J246,grupees,2,FALSE))</f>
        <v/>
      </c>
      <c r="J248" s="42">
        <f>[1]d1!S246</f>
        <v>0</v>
      </c>
      <c r="K248" s="25">
        <f>[1]d1!T246</f>
        <v>0</v>
      </c>
      <c r="L248" s="25">
        <f>[1]d1!U246</f>
        <v>0</v>
      </c>
      <c r="M248" s="14">
        <f>[1]d1!E246</f>
        <v>0</v>
      </c>
      <c r="N248" s="14">
        <f>[1]d1!F246</f>
        <v>0</v>
      </c>
      <c r="O248" s="14">
        <f t="shared" si="44"/>
        <v>1</v>
      </c>
      <c r="P248" s="48">
        <f t="shared" si="45"/>
        <v>0</v>
      </c>
      <c r="Q248" s="43">
        <f t="shared" si="46"/>
        <v>0</v>
      </c>
      <c r="R248" s="43" t="str">
        <f t="shared" si="47"/>
        <v>0</v>
      </c>
      <c r="S248" s="5" t="b">
        <f t="shared" si="48"/>
        <v>0</v>
      </c>
      <c r="T248" s="3" t="str">
        <f t="shared" si="49"/>
        <v>o</v>
      </c>
      <c r="U248" s="3">
        <f t="shared" si="50"/>
        <v>144</v>
      </c>
      <c r="V248" s="3" t="str">
        <f t="shared" si="51"/>
        <v>-</v>
      </c>
      <c r="W248" s="3" t="str">
        <f t="shared" si="52"/>
        <v>-</v>
      </c>
      <c r="X248" s="3" t="str">
        <f t="shared" si="53"/>
        <v>-</v>
      </c>
      <c r="Y248" s="3" t="str">
        <f t="shared" si="54"/>
        <v>-</v>
      </c>
      <c r="Z248" s="3" t="str">
        <f t="shared" si="55"/>
        <v>-</v>
      </c>
    </row>
    <row r="249" spans="1:26" x14ac:dyDescent="0.2">
      <c r="A249" s="7">
        <v>246</v>
      </c>
      <c r="B249" s="18">
        <f>[1]d1!$G247</f>
        <v>0</v>
      </c>
      <c r="C249" s="37">
        <f>[1]d1!$L247</f>
        <v>0</v>
      </c>
      <c r="D249" s="39">
        <f>[1]d1!$N247</f>
        <v>0</v>
      </c>
      <c r="E249" s="9" t="str">
        <f>IF(ISBLANK([1]d1!I247),"",VLOOKUP([1]d1!I247,lytis,2,FALSE))</f>
        <v/>
      </c>
      <c r="F249" s="14">
        <f>[1]d1!H247</f>
        <v>0</v>
      </c>
      <c r="G249" s="8">
        <f>[1]d1!O247</f>
        <v>0</v>
      </c>
      <c r="H249" s="8">
        <f>[1]d1!R247</f>
        <v>0</v>
      </c>
      <c r="I249" s="10" t="str">
        <f>IF(ISBLANK([1]d1!J247),"",VLOOKUP([1]d1!J247,grupees,2,FALSE))</f>
        <v/>
      </c>
      <c r="J249" s="42">
        <f>[1]d1!S247</f>
        <v>0</v>
      </c>
      <c r="K249" s="25">
        <f>[1]d1!T247</f>
        <v>0</v>
      </c>
      <c r="L249" s="25">
        <f>[1]d1!U247</f>
        <v>0</v>
      </c>
      <c r="M249" s="14">
        <f>[1]d1!E247</f>
        <v>0</v>
      </c>
      <c r="N249" s="14">
        <f>[1]d1!F247</f>
        <v>0</v>
      </c>
      <c r="O249" s="14">
        <f t="shared" si="44"/>
        <v>1</v>
      </c>
      <c r="P249" s="48">
        <f t="shared" si="45"/>
        <v>0</v>
      </c>
      <c r="Q249" s="43">
        <f t="shared" si="46"/>
        <v>0</v>
      </c>
      <c r="R249" s="43" t="str">
        <f t="shared" si="47"/>
        <v>0</v>
      </c>
      <c r="S249" s="5" t="b">
        <f t="shared" si="48"/>
        <v>0</v>
      </c>
      <c r="T249" s="3" t="str">
        <f t="shared" si="49"/>
        <v>o</v>
      </c>
      <c r="U249" s="3">
        <f t="shared" si="50"/>
        <v>144</v>
      </c>
      <c r="V249" s="3" t="str">
        <f t="shared" si="51"/>
        <v>-</v>
      </c>
      <c r="W249" s="3" t="str">
        <f t="shared" si="52"/>
        <v>-</v>
      </c>
      <c r="X249" s="3" t="str">
        <f t="shared" si="53"/>
        <v>-</v>
      </c>
      <c r="Y249" s="3" t="str">
        <f t="shared" si="54"/>
        <v>-</v>
      </c>
      <c r="Z249" s="3" t="str">
        <f t="shared" si="55"/>
        <v>-</v>
      </c>
    </row>
    <row r="250" spans="1:26" x14ac:dyDescent="0.2">
      <c r="A250" s="7">
        <v>247</v>
      </c>
      <c r="B250" s="18">
        <f>[1]d1!$G248</f>
        <v>0</v>
      </c>
      <c r="C250" s="37">
        <f>[1]d1!$L248</f>
        <v>0</v>
      </c>
      <c r="D250" s="39">
        <f>[1]d1!$N248</f>
        <v>0</v>
      </c>
      <c r="E250" s="9" t="str">
        <f>IF(ISBLANK([1]d1!I248),"",VLOOKUP([1]d1!I248,lytis,2,FALSE))</f>
        <v/>
      </c>
      <c r="F250" s="14">
        <f>[1]d1!H248</f>
        <v>0</v>
      </c>
      <c r="G250" s="8">
        <f>[1]d1!O248</f>
        <v>0</v>
      </c>
      <c r="H250" s="8">
        <f>[1]d1!R248</f>
        <v>0</v>
      </c>
      <c r="I250" s="10" t="str">
        <f>IF(ISBLANK([1]d1!J248),"",VLOOKUP([1]d1!J248,grupees,2,FALSE))</f>
        <v/>
      </c>
      <c r="J250" s="42">
        <f>[1]d1!S248</f>
        <v>0</v>
      </c>
      <c r="K250" s="25">
        <f>[1]d1!T248</f>
        <v>0</v>
      </c>
      <c r="L250" s="25">
        <f>[1]d1!U248</f>
        <v>0</v>
      </c>
      <c r="M250" s="14">
        <f>[1]d1!E248</f>
        <v>0</v>
      </c>
      <c r="N250" s="14">
        <f>[1]d1!F248</f>
        <v>0</v>
      </c>
      <c r="O250" s="14">
        <f t="shared" si="44"/>
        <v>1</v>
      </c>
      <c r="P250" s="48">
        <f t="shared" si="45"/>
        <v>0</v>
      </c>
      <c r="Q250" s="43">
        <f t="shared" si="46"/>
        <v>0</v>
      </c>
      <c r="R250" s="43" t="str">
        <f t="shared" si="47"/>
        <v>0</v>
      </c>
      <c r="S250" s="5" t="b">
        <f t="shared" si="48"/>
        <v>0</v>
      </c>
      <c r="T250" s="3" t="str">
        <f t="shared" si="49"/>
        <v>o</v>
      </c>
      <c r="U250" s="3">
        <f t="shared" si="50"/>
        <v>144</v>
      </c>
      <c r="V250" s="3" t="str">
        <f t="shared" si="51"/>
        <v>-</v>
      </c>
      <c r="W250" s="3" t="str">
        <f t="shared" si="52"/>
        <v>-</v>
      </c>
      <c r="X250" s="3" t="str">
        <f t="shared" si="53"/>
        <v>-</v>
      </c>
      <c r="Y250" s="3" t="str">
        <f t="shared" si="54"/>
        <v>-</v>
      </c>
      <c r="Z250" s="3" t="str">
        <f t="shared" si="55"/>
        <v>-</v>
      </c>
    </row>
    <row r="251" spans="1:26" x14ac:dyDescent="0.2">
      <c r="A251" s="7">
        <v>248</v>
      </c>
      <c r="B251" s="18">
        <f>[1]d1!$G249</f>
        <v>0</v>
      </c>
      <c r="C251" s="37">
        <f>[1]d1!$L249</f>
        <v>0</v>
      </c>
      <c r="D251" s="39">
        <f>[1]d1!$N249</f>
        <v>0</v>
      </c>
      <c r="E251" s="9" t="str">
        <f>IF(ISBLANK([1]d1!I249),"",VLOOKUP([1]d1!I249,lytis,2,FALSE))</f>
        <v/>
      </c>
      <c r="F251" s="14">
        <f>[1]d1!H249</f>
        <v>0</v>
      </c>
      <c r="G251" s="8">
        <f>[1]d1!O249</f>
        <v>0</v>
      </c>
      <c r="H251" s="8">
        <f>[1]d1!R249</f>
        <v>0</v>
      </c>
      <c r="I251" s="10" t="str">
        <f>IF(ISBLANK([1]d1!J249),"",VLOOKUP([1]d1!J249,grupees,2,FALSE))</f>
        <v/>
      </c>
      <c r="J251" s="42">
        <f>[1]d1!S249</f>
        <v>0</v>
      </c>
      <c r="K251" s="25">
        <f>[1]d1!T249</f>
        <v>0</v>
      </c>
      <c r="L251" s="25">
        <f>[1]d1!U249</f>
        <v>0</v>
      </c>
      <c r="M251" s="14">
        <f>[1]d1!E249</f>
        <v>0</v>
      </c>
      <c r="N251" s="14">
        <f>[1]d1!F249</f>
        <v>0</v>
      </c>
      <c r="O251" s="14">
        <f t="shared" si="44"/>
        <v>1</v>
      </c>
      <c r="P251" s="48">
        <f t="shared" si="45"/>
        <v>0</v>
      </c>
      <c r="Q251" s="43">
        <f t="shared" si="46"/>
        <v>0</v>
      </c>
      <c r="R251" s="43" t="str">
        <f t="shared" si="47"/>
        <v>0</v>
      </c>
      <c r="S251" s="5" t="b">
        <f t="shared" si="48"/>
        <v>0</v>
      </c>
      <c r="T251" s="3" t="str">
        <f t="shared" si="49"/>
        <v>o</v>
      </c>
      <c r="U251" s="3">
        <f t="shared" si="50"/>
        <v>144</v>
      </c>
      <c r="V251" s="3" t="str">
        <f t="shared" si="51"/>
        <v>-</v>
      </c>
      <c r="W251" s="3" t="str">
        <f t="shared" si="52"/>
        <v>-</v>
      </c>
      <c r="X251" s="3" t="str">
        <f t="shared" si="53"/>
        <v>-</v>
      </c>
      <c r="Y251" s="3" t="str">
        <f t="shared" si="54"/>
        <v>-</v>
      </c>
      <c r="Z251" s="3" t="str">
        <f t="shared" si="55"/>
        <v>-</v>
      </c>
    </row>
    <row r="252" spans="1:26" x14ac:dyDescent="0.2">
      <c r="A252" s="7">
        <v>249</v>
      </c>
      <c r="B252" s="18">
        <f>[1]d1!$G250</f>
        <v>0</v>
      </c>
      <c r="C252" s="37">
        <f>[1]d1!$L250</f>
        <v>0</v>
      </c>
      <c r="D252" s="39">
        <f>[1]d1!$N250</f>
        <v>0</v>
      </c>
      <c r="E252" s="9" t="str">
        <f>IF(ISBLANK([1]d1!I250),"",VLOOKUP([1]d1!I250,lytis,2,FALSE))</f>
        <v/>
      </c>
      <c r="F252" s="14">
        <f>[1]d1!H250</f>
        <v>0</v>
      </c>
      <c r="G252" s="8">
        <f>[1]d1!O250</f>
        <v>0</v>
      </c>
      <c r="H252" s="8">
        <f>[1]d1!R250</f>
        <v>0</v>
      </c>
      <c r="I252" s="10" t="str">
        <f>IF(ISBLANK([1]d1!J250),"",VLOOKUP([1]d1!J250,grupees,2,FALSE))</f>
        <v/>
      </c>
      <c r="J252" s="42">
        <f>[1]d1!S250</f>
        <v>0</v>
      </c>
      <c r="K252" s="25">
        <f>[1]d1!T250</f>
        <v>0</v>
      </c>
      <c r="L252" s="25">
        <f>[1]d1!U250</f>
        <v>0</v>
      </c>
      <c r="M252" s="14">
        <f>[1]d1!E250</f>
        <v>0</v>
      </c>
      <c r="N252" s="14">
        <f>[1]d1!F250</f>
        <v>0</v>
      </c>
      <c r="O252" s="14">
        <f t="shared" si="44"/>
        <v>1</v>
      </c>
      <c r="P252" s="48">
        <f t="shared" si="45"/>
        <v>0</v>
      </c>
      <c r="Q252" s="43">
        <f t="shared" si="46"/>
        <v>0</v>
      </c>
      <c r="R252" s="43" t="str">
        <f t="shared" si="47"/>
        <v>0</v>
      </c>
      <c r="S252" s="5" t="b">
        <f t="shared" si="48"/>
        <v>0</v>
      </c>
      <c r="T252" s="3" t="str">
        <f t="shared" si="49"/>
        <v>o</v>
      </c>
      <c r="U252" s="3">
        <f t="shared" si="50"/>
        <v>144</v>
      </c>
      <c r="V252" s="3" t="str">
        <f t="shared" si="51"/>
        <v>-</v>
      </c>
      <c r="W252" s="3" t="str">
        <f t="shared" si="52"/>
        <v>-</v>
      </c>
      <c r="X252" s="3" t="str">
        <f t="shared" si="53"/>
        <v>-</v>
      </c>
      <c r="Y252" s="3" t="str">
        <f t="shared" si="54"/>
        <v>-</v>
      </c>
      <c r="Z252" s="3" t="str">
        <f t="shared" si="55"/>
        <v>-</v>
      </c>
    </row>
    <row r="253" spans="1:26" x14ac:dyDescent="0.2">
      <c r="A253" s="7">
        <v>250</v>
      </c>
      <c r="B253" s="18">
        <f>[1]d1!$G251</f>
        <v>0</v>
      </c>
      <c r="C253" s="37">
        <f>[1]d1!$L251</f>
        <v>0</v>
      </c>
      <c r="D253" s="39">
        <f>[1]d1!$N251</f>
        <v>0</v>
      </c>
      <c r="E253" s="9" t="str">
        <f>IF(ISBLANK([1]d1!I251),"",VLOOKUP([1]d1!I251,lytis,2,FALSE))</f>
        <v/>
      </c>
      <c r="F253" s="14">
        <f>[1]d1!H251</f>
        <v>0</v>
      </c>
      <c r="G253" s="8">
        <f>[1]d1!O251</f>
        <v>0</v>
      </c>
      <c r="H253" s="8">
        <f>[1]d1!R251</f>
        <v>0</v>
      </c>
      <c r="I253" s="10" t="str">
        <f>IF(ISBLANK([1]d1!J251),"",VLOOKUP([1]d1!J251,grupees,2,FALSE))</f>
        <v/>
      </c>
      <c r="J253" s="42">
        <f>[1]d1!S251</f>
        <v>0</v>
      </c>
      <c r="K253" s="25">
        <f>[1]d1!T251</f>
        <v>0</v>
      </c>
      <c r="L253" s="25">
        <f>[1]d1!U251</f>
        <v>0</v>
      </c>
      <c r="M253" s="14">
        <f>[1]d1!E251</f>
        <v>0</v>
      </c>
      <c r="N253" s="14">
        <f>[1]d1!F251</f>
        <v>0</v>
      </c>
      <c r="O253" s="14">
        <f t="shared" si="44"/>
        <v>1</v>
      </c>
      <c r="P253" s="48">
        <f t="shared" si="45"/>
        <v>0</v>
      </c>
      <c r="Q253" s="43">
        <f t="shared" si="46"/>
        <v>0</v>
      </c>
      <c r="R253" s="43" t="str">
        <f t="shared" si="47"/>
        <v>0</v>
      </c>
      <c r="S253" s="5" t="b">
        <f t="shared" si="48"/>
        <v>0</v>
      </c>
      <c r="T253" s="3" t="str">
        <f t="shared" si="49"/>
        <v>o</v>
      </c>
      <c r="U253" s="3">
        <f t="shared" si="50"/>
        <v>144</v>
      </c>
      <c r="V253" s="3" t="str">
        <f t="shared" si="51"/>
        <v>-</v>
      </c>
      <c r="W253" s="3" t="str">
        <f t="shared" si="52"/>
        <v>-</v>
      </c>
      <c r="X253" s="3" t="str">
        <f t="shared" si="53"/>
        <v>-</v>
      </c>
      <c r="Y253" s="3" t="str">
        <f t="shared" si="54"/>
        <v>-</v>
      </c>
      <c r="Z253" s="3" t="str">
        <f t="shared" si="55"/>
        <v>-</v>
      </c>
    </row>
    <row r="254" spans="1:26" x14ac:dyDescent="0.2">
      <c r="A254" s="7">
        <v>251</v>
      </c>
      <c r="B254" s="18">
        <f>[1]d1!$G252</f>
        <v>0</v>
      </c>
      <c r="C254" s="37">
        <f>[1]d1!$L252</f>
        <v>0</v>
      </c>
      <c r="D254" s="39">
        <f>[1]d1!$N252</f>
        <v>0</v>
      </c>
      <c r="E254" s="9" t="str">
        <f>IF(ISBLANK([1]d1!I252),"",VLOOKUP([1]d1!I252,lytis,2,FALSE))</f>
        <v/>
      </c>
      <c r="F254" s="14">
        <f>[1]d1!H252</f>
        <v>0</v>
      </c>
      <c r="G254" s="8">
        <f>[1]d1!O252</f>
        <v>0</v>
      </c>
      <c r="H254" s="8">
        <f>[1]d1!R252</f>
        <v>0</v>
      </c>
      <c r="I254" s="10" t="str">
        <f>IF(ISBLANK([1]d1!J252),"",VLOOKUP([1]d1!J252,grupees,2,FALSE))</f>
        <v/>
      </c>
      <c r="J254" s="42">
        <f>[1]d1!S252</f>
        <v>0</v>
      </c>
      <c r="K254" s="25">
        <f>[1]d1!T252</f>
        <v>0</v>
      </c>
      <c r="L254" s="25">
        <f>[1]d1!U252</f>
        <v>0</v>
      </c>
      <c r="M254" s="14">
        <f>[1]d1!E252</f>
        <v>0</v>
      </c>
      <c r="N254" s="14">
        <f>[1]d1!F252</f>
        <v>0</v>
      </c>
      <c r="O254" s="14">
        <f t="shared" si="44"/>
        <v>1</v>
      </c>
      <c r="P254" s="48">
        <f t="shared" si="45"/>
        <v>0</v>
      </c>
      <c r="Q254" s="43">
        <f t="shared" si="46"/>
        <v>0</v>
      </c>
      <c r="R254" s="43" t="str">
        <f t="shared" si="47"/>
        <v>0</v>
      </c>
      <c r="S254" s="5" t="b">
        <f t="shared" si="48"/>
        <v>0</v>
      </c>
      <c r="T254" s="3" t="str">
        <f t="shared" si="49"/>
        <v>o</v>
      </c>
      <c r="U254" s="3">
        <f t="shared" si="50"/>
        <v>144</v>
      </c>
      <c r="V254" s="3" t="str">
        <f t="shared" si="51"/>
        <v>-</v>
      </c>
      <c r="W254" s="3" t="str">
        <f t="shared" si="52"/>
        <v>-</v>
      </c>
      <c r="X254" s="3" t="str">
        <f t="shared" si="53"/>
        <v>-</v>
      </c>
      <c r="Y254" s="3" t="str">
        <f t="shared" si="54"/>
        <v>-</v>
      </c>
      <c r="Z254" s="3" t="str">
        <f t="shared" si="55"/>
        <v>-</v>
      </c>
    </row>
    <row r="255" spans="1:26" x14ac:dyDescent="0.2">
      <c r="A255" s="7">
        <v>252</v>
      </c>
      <c r="B255" s="18">
        <f>[1]d1!$G253</f>
        <v>0</v>
      </c>
      <c r="C255" s="37">
        <f>[1]d1!$L253</f>
        <v>0</v>
      </c>
      <c r="D255" s="39">
        <f>[1]d1!$N253</f>
        <v>0</v>
      </c>
      <c r="E255" s="9" t="str">
        <f>IF(ISBLANK([1]d1!I253),"",VLOOKUP([1]d1!I253,lytis,2,FALSE))</f>
        <v/>
      </c>
      <c r="F255" s="14">
        <f>[1]d1!H253</f>
        <v>0</v>
      </c>
      <c r="G255" s="8">
        <f>[1]d1!O253</f>
        <v>0</v>
      </c>
      <c r="H255" s="8">
        <f>[1]d1!R253</f>
        <v>0</v>
      </c>
      <c r="I255" s="10" t="str">
        <f>IF(ISBLANK([1]d1!J253),"",VLOOKUP([1]d1!J253,grupees,2,FALSE))</f>
        <v/>
      </c>
      <c r="J255" s="42">
        <f>[1]d1!S253</f>
        <v>0</v>
      </c>
      <c r="K255" s="25">
        <f>[1]d1!T253</f>
        <v>0</v>
      </c>
      <c r="L255" s="25">
        <f>[1]d1!U253</f>
        <v>0</v>
      </c>
      <c r="M255" s="14">
        <f>[1]d1!E253</f>
        <v>0</v>
      </c>
      <c r="N255" s="14">
        <f>[1]d1!F253</f>
        <v>0</v>
      </c>
      <c r="O255" s="14">
        <f t="shared" si="44"/>
        <v>1</v>
      </c>
      <c r="P255" s="48">
        <f t="shared" si="45"/>
        <v>0</v>
      </c>
      <c r="Q255" s="43">
        <f t="shared" si="46"/>
        <v>0</v>
      </c>
      <c r="R255" s="43" t="str">
        <f t="shared" si="47"/>
        <v>0</v>
      </c>
      <c r="S255" s="5" t="b">
        <f t="shared" si="48"/>
        <v>0</v>
      </c>
      <c r="T255" s="3" t="str">
        <f t="shared" si="49"/>
        <v>o</v>
      </c>
      <c r="U255" s="3">
        <f t="shared" si="50"/>
        <v>144</v>
      </c>
      <c r="V255" s="3" t="str">
        <f t="shared" si="51"/>
        <v>-</v>
      </c>
      <c r="W255" s="3" t="str">
        <f t="shared" si="52"/>
        <v>-</v>
      </c>
      <c r="X255" s="3" t="str">
        <f t="shared" si="53"/>
        <v>-</v>
      </c>
      <c r="Y255" s="3" t="str">
        <f t="shared" si="54"/>
        <v>-</v>
      </c>
      <c r="Z255" s="3" t="str">
        <f t="shared" si="55"/>
        <v>-</v>
      </c>
    </row>
    <row r="256" spans="1:26" x14ac:dyDescent="0.2">
      <c r="A256" s="7">
        <v>253</v>
      </c>
      <c r="B256" s="18">
        <f>[1]d1!$G254</f>
        <v>0</v>
      </c>
      <c r="C256" s="37">
        <f>[1]d1!$L254</f>
        <v>0</v>
      </c>
      <c r="D256" s="39">
        <f>[1]d1!$N254</f>
        <v>0</v>
      </c>
      <c r="E256" s="9" t="str">
        <f>IF(ISBLANK([1]d1!I254),"",VLOOKUP([1]d1!I254,lytis,2,FALSE))</f>
        <v/>
      </c>
      <c r="F256" s="14">
        <f>[1]d1!H254</f>
        <v>0</v>
      </c>
      <c r="G256" s="8">
        <f>[1]d1!O254</f>
        <v>0</v>
      </c>
      <c r="H256" s="8">
        <f>[1]d1!R254</f>
        <v>0</v>
      </c>
      <c r="I256" s="10" t="str">
        <f>IF(ISBLANK([1]d1!J254),"",VLOOKUP([1]d1!J254,grupees,2,FALSE))</f>
        <v/>
      </c>
      <c r="J256" s="42">
        <f>[1]d1!S254</f>
        <v>0</v>
      </c>
      <c r="K256" s="25">
        <f>[1]d1!T254</f>
        <v>0</v>
      </c>
      <c r="L256" s="25">
        <f>[1]d1!U254</f>
        <v>0</v>
      </c>
      <c r="M256" s="14">
        <f>[1]d1!E254</f>
        <v>0</v>
      </c>
      <c r="N256" s="14">
        <f>[1]d1!F254</f>
        <v>0</v>
      </c>
      <c r="O256" s="14">
        <f t="shared" si="44"/>
        <v>1</v>
      </c>
      <c r="P256" s="48">
        <f t="shared" si="45"/>
        <v>0</v>
      </c>
      <c r="Q256" s="43">
        <f t="shared" si="46"/>
        <v>0</v>
      </c>
      <c r="R256" s="43" t="str">
        <f t="shared" si="47"/>
        <v>0</v>
      </c>
      <c r="S256" s="5" t="b">
        <f t="shared" si="48"/>
        <v>0</v>
      </c>
      <c r="T256" s="3" t="str">
        <f t="shared" si="49"/>
        <v>o</v>
      </c>
      <c r="U256" s="3">
        <f t="shared" si="50"/>
        <v>144</v>
      </c>
      <c r="V256" s="3" t="str">
        <f t="shared" si="51"/>
        <v>-</v>
      </c>
      <c r="W256" s="3" t="str">
        <f t="shared" si="52"/>
        <v>-</v>
      </c>
      <c r="X256" s="3" t="str">
        <f t="shared" si="53"/>
        <v>-</v>
      </c>
      <c r="Y256" s="3" t="str">
        <f t="shared" si="54"/>
        <v>-</v>
      </c>
      <c r="Z256" s="3" t="str">
        <f t="shared" si="55"/>
        <v>-</v>
      </c>
    </row>
    <row r="257" spans="1:26" x14ac:dyDescent="0.2">
      <c r="A257" s="7">
        <v>254</v>
      </c>
      <c r="B257" s="18">
        <f>[1]d1!$G255</f>
        <v>0</v>
      </c>
      <c r="C257" s="37">
        <f>[1]d1!$L255</f>
        <v>0</v>
      </c>
      <c r="D257" s="39">
        <f>[1]d1!$N255</f>
        <v>0</v>
      </c>
      <c r="E257" s="9" t="str">
        <f>IF(ISBLANK([1]d1!I255),"",VLOOKUP([1]d1!I255,lytis,2,FALSE))</f>
        <v/>
      </c>
      <c r="F257" s="14">
        <f>[1]d1!H255</f>
        <v>0</v>
      </c>
      <c r="G257" s="8">
        <f>[1]d1!O255</f>
        <v>0</v>
      </c>
      <c r="H257" s="8">
        <f>[1]d1!R255</f>
        <v>0</v>
      </c>
      <c r="I257" s="10" t="str">
        <f>IF(ISBLANK([1]d1!J255),"",VLOOKUP([1]d1!J255,grupees,2,FALSE))</f>
        <v/>
      </c>
      <c r="J257" s="42">
        <f>[1]d1!S255</f>
        <v>0</v>
      </c>
      <c r="K257" s="25">
        <f>[1]d1!T255</f>
        <v>0</v>
      </c>
      <c r="L257" s="25">
        <f>[1]d1!U255</f>
        <v>0</v>
      </c>
      <c r="M257" s="14">
        <f>[1]d1!E255</f>
        <v>0</v>
      </c>
      <c r="N257" s="14">
        <f>[1]d1!F255</f>
        <v>0</v>
      </c>
      <c r="O257" s="14">
        <f t="shared" si="44"/>
        <v>1</v>
      </c>
      <c r="P257" s="48">
        <f t="shared" si="45"/>
        <v>0</v>
      </c>
      <c r="Q257" s="43">
        <f t="shared" si="46"/>
        <v>0</v>
      </c>
      <c r="R257" s="43" t="str">
        <f t="shared" si="47"/>
        <v>0</v>
      </c>
      <c r="S257" s="5" t="b">
        <f t="shared" si="48"/>
        <v>0</v>
      </c>
      <c r="T257" s="3" t="str">
        <f t="shared" si="49"/>
        <v>o</v>
      </c>
      <c r="U257" s="3">
        <f t="shared" si="50"/>
        <v>144</v>
      </c>
      <c r="V257" s="3" t="str">
        <f t="shared" si="51"/>
        <v>-</v>
      </c>
      <c r="W257" s="3" t="str">
        <f t="shared" si="52"/>
        <v>-</v>
      </c>
      <c r="X257" s="3" t="str">
        <f t="shared" si="53"/>
        <v>-</v>
      </c>
      <c r="Y257" s="3" t="str">
        <f t="shared" si="54"/>
        <v>-</v>
      </c>
      <c r="Z257" s="3" t="str">
        <f t="shared" si="55"/>
        <v>-</v>
      </c>
    </row>
    <row r="258" spans="1:26" x14ac:dyDescent="0.2">
      <c r="A258" s="7">
        <v>255</v>
      </c>
      <c r="B258" s="18">
        <f>[1]d1!$G256</f>
        <v>0</v>
      </c>
      <c r="C258" s="37">
        <f>[1]d1!$L256</f>
        <v>0</v>
      </c>
      <c r="D258" s="39">
        <f>[1]d1!$N256</f>
        <v>0</v>
      </c>
      <c r="E258" s="9" t="str">
        <f>IF(ISBLANK([1]d1!I256),"",VLOOKUP([1]d1!I256,lytis,2,FALSE))</f>
        <v/>
      </c>
      <c r="F258" s="14">
        <f>[1]d1!H256</f>
        <v>0</v>
      </c>
      <c r="G258" s="8">
        <f>[1]d1!O256</f>
        <v>0</v>
      </c>
      <c r="H258" s="8">
        <f>[1]d1!R256</f>
        <v>0</v>
      </c>
      <c r="I258" s="10" t="str">
        <f>IF(ISBLANK([1]d1!J256),"",VLOOKUP([1]d1!J256,grupees,2,FALSE))</f>
        <v/>
      </c>
      <c r="J258" s="42">
        <f>[1]d1!S256</f>
        <v>0</v>
      </c>
      <c r="K258" s="25">
        <f>[1]d1!T256</f>
        <v>0</v>
      </c>
      <c r="L258" s="25">
        <f>[1]d1!U256</f>
        <v>0</v>
      </c>
      <c r="M258" s="14">
        <f>[1]d1!E256</f>
        <v>0</v>
      </c>
      <c r="N258" s="14">
        <f>[1]d1!F256</f>
        <v>0</v>
      </c>
      <c r="O258" s="14">
        <f t="shared" si="44"/>
        <v>1</v>
      </c>
      <c r="P258" s="48">
        <f t="shared" si="45"/>
        <v>0</v>
      </c>
      <c r="Q258" s="43">
        <f t="shared" si="46"/>
        <v>0</v>
      </c>
      <c r="R258" s="43" t="str">
        <f t="shared" si="47"/>
        <v>0</v>
      </c>
      <c r="S258" s="5" t="b">
        <f t="shared" si="48"/>
        <v>0</v>
      </c>
      <c r="T258" s="3" t="str">
        <f t="shared" si="49"/>
        <v>o</v>
      </c>
      <c r="U258" s="3">
        <f t="shared" si="50"/>
        <v>144</v>
      </c>
      <c r="V258" s="3" t="str">
        <f t="shared" si="51"/>
        <v>-</v>
      </c>
      <c r="W258" s="3" t="str">
        <f t="shared" si="52"/>
        <v>-</v>
      </c>
      <c r="X258" s="3" t="str">
        <f t="shared" si="53"/>
        <v>-</v>
      </c>
      <c r="Y258" s="3" t="str">
        <f t="shared" si="54"/>
        <v>-</v>
      </c>
      <c r="Z258" s="3" t="str">
        <f t="shared" si="55"/>
        <v>-</v>
      </c>
    </row>
    <row r="259" spans="1:26" x14ac:dyDescent="0.2">
      <c r="A259" s="7">
        <v>256</v>
      </c>
      <c r="B259" s="18">
        <f>[1]d1!$G257</f>
        <v>0</v>
      </c>
      <c r="C259" s="37">
        <f>[1]d1!$L257</f>
        <v>0</v>
      </c>
      <c r="D259" s="39">
        <f>[1]d1!$N257</f>
        <v>0</v>
      </c>
      <c r="E259" s="9" t="str">
        <f>IF(ISBLANK([1]d1!I257),"",VLOOKUP([1]d1!I257,lytis,2,FALSE))</f>
        <v/>
      </c>
      <c r="F259" s="14">
        <f>[1]d1!H257</f>
        <v>0</v>
      </c>
      <c r="G259" s="8">
        <f>[1]d1!O257</f>
        <v>0</v>
      </c>
      <c r="H259" s="8">
        <f>[1]d1!R257</f>
        <v>0</v>
      </c>
      <c r="I259" s="10" t="str">
        <f>IF(ISBLANK([1]d1!J257),"",VLOOKUP([1]d1!J257,grupees,2,FALSE))</f>
        <v/>
      </c>
      <c r="J259" s="42">
        <f>[1]d1!S257</f>
        <v>0</v>
      </c>
      <c r="K259" s="25">
        <f>[1]d1!T257</f>
        <v>0</v>
      </c>
      <c r="L259" s="25">
        <f>[1]d1!U257</f>
        <v>0</v>
      </c>
      <c r="M259" s="14">
        <f>[1]d1!E257</f>
        <v>0</v>
      </c>
      <c r="N259" s="14">
        <f>[1]d1!F257</f>
        <v>0</v>
      </c>
      <c r="O259" s="14">
        <f t="shared" si="44"/>
        <v>1</v>
      </c>
      <c r="P259" s="48">
        <f t="shared" si="45"/>
        <v>0</v>
      </c>
      <c r="Q259" s="43">
        <f t="shared" si="46"/>
        <v>0</v>
      </c>
      <c r="R259" s="43" t="str">
        <f t="shared" si="47"/>
        <v>0</v>
      </c>
      <c r="S259" s="5" t="b">
        <f t="shared" si="48"/>
        <v>0</v>
      </c>
      <c r="T259" s="3" t="str">
        <f t="shared" si="49"/>
        <v>o</v>
      </c>
      <c r="U259" s="3">
        <f t="shared" si="50"/>
        <v>144</v>
      </c>
      <c r="V259" s="3" t="str">
        <f t="shared" si="51"/>
        <v>-</v>
      </c>
      <c r="W259" s="3" t="str">
        <f t="shared" si="52"/>
        <v>-</v>
      </c>
      <c r="X259" s="3" t="str">
        <f t="shared" si="53"/>
        <v>-</v>
      </c>
      <c r="Y259" s="3" t="str">
        <f t="shared" si="54"/>
        <v>-</v>
      </c>
      <c r="Z259" s="3" t="str">
        <f t="shared" si="55"/>
        <v>-</v>
      </c>
    </row>
    <row r="260" spans="1:26" x14ac:dyDescent="0.2">
      <c r="A260" s="7">
        <v>257</v>
      </c>
      <c r="B260" s="18">
        <f>[1]d1!$G258</f>
        <v>0</v>
      </c>
      <c r="C260" s="37">
        <f>[1]d1!$L258</f>
        <v>0</v>
      </c>
      <c r="D260" s="39">
        <f>[1]d1!$N258</f>
        <v>0</v>
      </c>
      <c r="E260" s="9" t="str">
        <f>IF(ISBLANK([1]d1!I258),"",VLOOKUP([1]d1!I258,lytis,2,FALSE))</f>
        <v/>
      </c>
      <c r="F260" s="14">
        <f>[1]d1!H258</f>
        <v>0</v>
      </c>
      <c r="G260" s="8">
        <f>[1]d1!O258</f>
        <v>0</v>
      </c>
      <c r="H260" s="8">
        <f>[1]d1!R258</f>
        <v>0</v>
      </c>
      <c r="I260" s="10" t="str">
        <f>IF(ISBLANK([1]d1!J258),"",VLOOKUP([1]d1!J258,grupees,2,FALSE))</f>
        <v/>
      </c>
      <c r="J260" s="42">
        <f>[1]d1!S258</f>
        <v>0</v>
      </c>
      <c r="K260" s="25">
        <f>[1]d1!T258</f>
        <v>0</v>
      </c>
      <c r="L260" s="25">
        <f>[1]d1!U258</f>
        <v>0</v>
      </c>
      <c r="M260" s="14">
        <f>[1]d1!E258</f>
        <v>0</v>
      </c>
      <c r="N260" s="14">
        <f>[1]d1!F258</f>
        <v>0</v>
      </c>
      <c r="O260" s="14">
        <f t="shared" ref="O260:O300" si="56">SUMPRODUCT(--(R260=$R$4:$R$300),--(K260&gt;$K$4:$K$300))+1</f>
        <v>1</v>
      </c>
      <c r="P260" s="48">
        <f t="shared" ref="P260:P300" si="57">SUM(V260:Z260)</f>
        <v>0</v>
      </c>
      <c r="Q260" s="43">
        <f t="shared" ref="Q260:Q300" si="58">IF(OR(J260="B2",J260="B3"),"B2/3",J260)</f>
        <v>0</v>
      </c>
      <c r="R260" s="43" t="str">
        <f t="shared" ref="R260:R300" si="59">CONCATENATE(E260,I260,Q260)</f>
        <v>0</v>
      </c>
      <c r="S260" s="5" t="b">
        <f t="shared" si="48"/>
        <v>0</v>
      </c>
      <c r="T260" s="3" t="str">
        <f t="shared" si="49"/>
        <v>o</v>
      </c>
      <c r="U260" s="3">
        <f t="shared" si="50"/>
        <v>144</v>
      </c>
      <c r="V260" s="3" t="str">
        <f t="shared" si="51"/>
        <v>-</v>
      </c>
      <c r="W260" s="3" t="str">
        <f t="shared" si="52"/>
        <v>-</v>
      </c>
      <c r="X260" s="3" t="str">
        <f t="shared" si="53"/>
        <v>-</v>
      </c>
      <c r="Y260" s="3" t="str">
        <f t="shared" si="54"/>
        <v>-</v>
      </c>
      <c r="Z260" s="3" t="str">
        <f t="shared" si="55"/>
        <v>-</v>
      </c>
    </row>
    <row r="261" spans="1:26" x14ac:dyDescent="0.2">
      <c r="A261" s="7">
        <v>258</v>
      </c>
      <c r="B261" s="18">
        <f>[1]d1!$G259</f>
        <v>0</v>
      </c>
      <c r="C261" s="37">
        <f>[1]d1!$L259</f>
        <v>0</v>
      </c>
      <c r="D261" s="39">
        <f>[1]d1!$N259</f>
        <v>0</v>
      </c>
      <c r="E261" s="9" t="str">
        <f>IF(ISBLANK([1]d1!I259),"",VLOOKUP([1]d1!I259,lytis,2,FALSE))</f>
        <v/>
      </c>
      <c r="F261" s="14">
        <f>[1]d1!H259</f>
        <v>0</v>
      </c>
      <c r="G261" s="8">
        <f>[1]d1!O259</f>
        <v>0</v>
      </c>
      <c r="H261" s="8">
        <f>[1]d1!R259</f>
        <v>0</v>
      </c>
      <c r="I261" s="10" t="str">
        <f>IF(ISBLANK([1]d1!J259),"",VLOOKUP([1]d1!J259,grupees,2,FALSE))</f>
        <v/>
      </c>
      <c r="J261" s="42">
        <f>[1]d1!S259</f>
        <v>0</v>
      </c>
      <c r="K261" s="25">
        <f>[1]d1!T259</f>
        <v>0</v>
      </c>
      <c r="L261" s="25">
        <f>[1]d1!U259</f>
        <v>0</v>
      </c>
      <c r="M261" s="14">
        <f>[1]d1!E259</f>
        <v>0</v>
      </c>
      <c r="N261" s="14">
        <f>[1]d1!F259</f>
        <v>0</v>
      </c>
      <c r="O261" s="14">
        <f t="shared" si="56"/>
        <v>1</v>
      </c>
      <c r="P261" s="48">
        <f t="shared" si="57"/>
        <v>0</v>
      </c>
      <c r="Q261" s="43">
        <f t="shared" si="58"/>
        <v>0</v>
      </c>
      <c r="R261" s="43" t="str">
        <f t="shared" si="59"/>
        <v>0</v>
      </c>
      <c r="S261" s="5" t="b">
        <f t="shared" ref="S261:S300" si="60">NOT(OR(F261&lt;6,AND(F261&gt;13,F261&lt;50,J261&lt;&gt;"B1")))</f>
        <v>0</v>
      </c>
      <c r="T261" s="3" t="str">
        <f t="shared" ref="T261:T300" si="61">IF(AND(S261,COUNTIF($V$1:$X$1,J261)),"+","o")</f>
        <v>o</v>
      </c>
      <c r="U261" s="3">
        <f t="shared" ref="U261:U300" si="62">COUNTIF($R$4:$R$300,R261)</f>
        <v>144</v>
      </c>
      <c r="V261" s="3" t="str">
        <f t="shared" ref="V261:V300" si="63">IF(AND(T261="+",U261&gt;4),_xlfn.SWITCH(O261,1,6, 2,4, 3,3, 4,2, 5,1,"*"), "-")</f>
        <v>-</v>
      </c>
      <c r="W261" s="3" t="str">
        <f t="shared" ref="W261:W300" si="64">IF(AND(T261="+",U261=$W$3),_xlfn.SWITCH(O261,1,5,2,3,3,2,4,1), "-")</f>
        <v>-</v>
      </c>
      <c r="X261" s="3" t="str">
        <f t="shared" ref="X261:X300" si="65">IF(AND(T261="+",U261=$X$3),_xlfn.SWITCH(O261,1,4,2,2,3,1), "-")</f>
        <v>-</v>
      </c>
      <c r="Y261" s="3" t="str">
        <f t="shared" ref="Y261:Y300" si="66">IF(AND(T261="+",U261=$Y$3),_xlfn.SWITCH(O261,1,3,2,1), "-")</f>
        <v>-</v>
      </c>
      <c r="Z261" s="3" t="str">
        <f t="shared" ref="Z261:Z300" si="67">IF(AND(T261="+",U261=$Z$3),2, "-")</f>
        <v>-</v>
      </c>
    </row>
    <row r="262" spans="1:26" x14ac:dyDescent="0.2">
      <c r="A262" s="7">
        <v>259</v>
      </c>
      <c r="B262" s="18">
        <f>[1]d1!$G260</f>
        <v>0</v>
      </c>
      <c r="C262" s="37">
        <f>[1]d1!$L260</f>
        <v>0</v>
      </c>
      <c r="D262" s="39">
        <f>[1]d1!$N260</f>
        <v>0</v>
      </c>
      <c r="E262" s="9" t="str">
        <f>IF(ISBLANK([1]d1!I260),"",VLOOKUP([1]d1!I260,lytis,2,FALSE))</f>
        <v/>
      </c>
      <c r="F262" s="14">
        <f>[1]d1!H260</f>
        <v>0</v>
      </c>
      <c r="G262" s="8">
        <f>[1]d1!O260</f>
        <v>0</v>
      </c>
      <c r="H262" s="8">
        <f>[1]d1!R260</f>
        <v>0</v>
      </c>
      <c r="I262" s="10" t="str">
        <f>IF(ISBLANK([1]d1!J260),"",VLOOKUP([1]d1!J260,grupees,2,FALSE))</f>
        <v/>
      </c>
      <c r="J262" s="42">
        <f>[1]d1!S260</f>
        <v>0</v>
      </c>
      <c r="K262" s="25">
        <f>[1]d1!T260</f>
        <v>0</v>
      </c>
      <c r="L262" s="25">
        <f>[1]d1!U260</f>
        <v>0</v>
      </c>
      <c r="M262" s="14">
        <f>[1]d1!E260</f>
        <v>0</v>
      </c>
      <c r="N262" s="14">
        <f>[1]d1!F260</f>
        <v>0</v>
      </c>
      <c r="O262" s="14">
        <f t="shared" si="56"/>
        <v>1</v>
      </c>
      <c r="P262" s="48">
        <f t="shared" si="57"/>
        <v>0</v>
      </c>
      <c r="Q262" s="43">
        <f t="shared" si="58"/>
        <v>0</v>
      </c>
      <c r="R262" s="43" t="str">
        <f t="shared" si="59"/>
        <v>0</v>
      </c>
      <c r="S262" s="5" t="b">
        <f t="shared" si="60"/>
        <v>0</v>
      </c>
      <c r="T262" s="3" t="str">
        <f t="shared" si="61"/>
        <v>o</v>
      </c>
      <c r="U262" s="3">
        <f t="shared" si="62"/>
        <v>144</v>
      </c>
      <c r="V262" s="3" t="str">
        <f t="shared" si="63"/>
        <v>-</v>
      </c>
      <c r="W262" s="3" t="str">
        <f t="shared" si="64"/>
        <v>-</v>
      </c>
      <c r="X262" s="3" t="str">
        <f t="shared" si="65"/>
        <v>-</v>
      </c>
      <c r="Y262" s="3" t="str">
        <f t="shared" si="66"/>
        <v>-</v>
      </c>
      <c r="Z262" s="3" t="str">
        <f t="shared" si="67"/>
        <v>-</v>
      </c>
    </row>
    <row r="263" spans="1:26" x14ac:dyDescent="0.2">
      <c r="A263" s="7">
        <v>260</v>
      </c>
      <c r="B263" s="18">
        <f>[1]d1!$G261</f>
        <v>0</v>
      </c>
      <c r="C263" s="37">
        <f>[1]d1!$L261</f>
        <v>0</v>
      </c>
      <c r="D263" s="39">
        <f>[1]d1!$N261</f>
        <v>0</v>
      </c>
      <c r="E263" s="9" t="str">
        <f>IF(ISBLANK([1]d1!I261),"",VLOOKUP([1]d1!I261,lytis,2,FALSE))</f>
        <v/>
      </c>
      <c r="F263" s="14">
        <f>[1]d1!H261</f>
        <v>0</v>
      </c>
      <c r="G263" s="8">
        <f>[1]d1!O261</f>
        <v>0</v>
      </c>
      <c r="H263" s="8">
        <f>[1]d1!R261</f>
        <v>0</v>
      </c>
      <c r="I263" s="10" t="str">
        <f>IF(ISBLANK([1]d1!J261),"",VLOOKUP([1]d1!J261,grupees,2,FALSE))</f>
        <v/>
      </c>
      <c r="J263" s="42">
        <f>[1]d1!S261</f>
        <v>0</v>
      </c>
      <c r="K263" s="25">
        <f>[1]d1!T261</f>
        <v>0</v>
      </c>
      <c r="L263" s="25">
        <f>[1]d1!U261</f>
        <v>0</v>
      </c>
      <c r="M263" s="14">
        <f>[1]d1!E261</f>
        <v>0</v>
      </c>
      <c r="N263" s="14">
        <f>[1]d1!F261</f>
        <v>0</v>
      </c>
      <c r="O263" s="14">
        <f t="shared" si="56"/>
        <v>1</v>
      </c>
      <c r="P263" s="48">
        <f t="shared" si="57"/>
        <v>0</v>
      </c>
      <c r="Q263" s="43">
        <f t="shared" si="58"/>
        <v>0</v>
      </c>
      <c r="R263" s="43" t="str">
        <f t="shared" si="59"/>
        <v>0</v>
      </c>
      <c r="S263" s="5" t="b">
        <f t="shared" si="60"/>
        <v>0</v>
      </c>
      <c r="T263" s="3" t="str">
        <f t="shared" si="61"/>
        <v>o</v>
      </c>
      <c r="U263" s="3">
        <f t="shared" si="62"/>
        <v>144</v>
      </c>
      <c r="V263" s="3" t="str">
        <f t="shared" si="63"/>
        <v>-</v>
      </c>
      <c r="W263" s="3" t="str">
        <f t="shared" si="64"/>
        <v>-</v>
      </c>
      <c r="X263" s="3" t="str">
        <f t="shared" si="65"/>
        <v>-</v>
      </c>
      <c r="Y263" s="3" t="str">
        <f t="shared" si="66"/>
        <v>-</v>
      </c>
      <c r="Z263" s="3" t="str">
        <f t="shared" si="67"/>
        <v>-</v>
      </c>
    </row>
    <row r="264" spans="1:26" x14ac:dyDescent="0.2">
      <c r="A264" s="7">
        <v>261</v>
      </c>
      <c r="B264" s="18">
        <f>[1]d1!$G262</f>
        <v>0</v>
      </c>
      <c r="C264" s="37">
        <f>[1]d1!$L262</f>
        <v>0</v>
      </c>
      <c r="D264" s="39">
        <f>[1]d1!$N262</f>
        <v>0</v>
      </c>
      <c r="E264" s="9" t="str">
        <f>IF(ISBLANK([1]d1!I262),"",VLOOKUP([1]d1!I262,lytis,2,FALSE))</f>
        <v/>
      </c>
      <c r="F264" s="14">
        <f>[1]d1!H262</f>
        <v>0</v>
      </c>
      <c r="G264" s="8">
        <f>[1]d1!O262</f>
        <v>0</v>
      </c>
      <c r="H264" s="8">
        <f>[1]d1!R262</f>
        <v>0</v>
      </c>
      <c r="I264" s="10" t="str">
        <f>IF(ISBLANK([1]d1!J262),"",VLOOKUP([1]d1!J262,grupees,2,FALSE))</f>
        <v/>
      </c>
      <c r="J264" s="42">
        <f>[1]d1!S262</f>
        <v>0</v>
      </c>
      <c r="K264" s="25">
        <f>[1]d1!T262</f>
        <v>0</v>
      </c>
      <c r="L264" s="25">
        <f>[1]d1!U262</f>
        <v>0</v>
      </c>
      <c r="M264" s="14">
        <f>[1]d1!E262</f>
        <v>0</v>
      </c>
      <c r="N264" s="14">
        <f>[1]d1!F262</f>
        <v>0</v>
      </c>
      <c r="O264" s="14">
        <f t="shared" si="56"/>
        <v>1</v>
      </c>
      <c r="P264" s="48">
        <f t="shared" si="57"/>
        <v>0</v>
      </c>
      <c r="Q264" s="43">
        <f t="shared" si="58"/>
        <v>0</v>
      </c>
      <c r="R264" s="43" t="str">
        <f t="shared" si="59"/>
        <v>0</v>
      </c>
      <c r="S264" s="5" t="b">
        <f t="shared" si="60"/>
        <v>0</v>
      </c>
      <c r="T264" s="3" t="str">
        <f t="shared" si="61"/>
        <v>o</v>
      </c>
      <c r="U264" s="3">
        <f t="shared" si="62"/>
        <v>144</v>
      </c>
      <c r="V264" s="3" t="str">
        <f t="shared" si="63"/>
        <v>-</v>
      </c>
      <c r="W264" s="3" t="str">
        <f t="shared" si="64"/>
        <v>-</v>
      </c>
      <c r="X264" s="3" t="str">
        <f t="shared" si="65"/>
        <v>-</v>
      </c>
      <c r="Y264" s="3" t="str">
        <f t="shared" si="66"/>
        <v>-</v>
      </c>
      <c r="Z264" s="3" t="str">
        <f t="shared" si="67"/>
        <v>-</v>
      </c>
    </row>
    <row r="265" spans="1:26" x14ac:dyDescent="0.2">
      <c r="A265" s="7">
        <v>262</v>
      </c>
      <c r="B265" s="18">
        <f>[1]d1!$G263</f>
        <v>0</v>
      </c>
      <c r="C265" s="37">
        <f>[1]d1!$L263</f>
        <v>0</v>
      </c>
      <c r="D265" s="39">
        <f>[1]d1!$N263</f>
        <v>0</v>
      </c>
      <c r="E265" s="9" t="str">
        <f>IF(ISBLANK([1]d1!I263),"",VLOOKUP([1]d1!I263,lytis,2,FALSE))</f>
        <v/>
      </c>
      <c r="F265" s="14">
        <f>[1]d1!H263</f>
        <v>0</v>
      </c>
      <c r="G265" s="8">
        <f>[1]d1!O263</f>
        <v>0</v>
      </c>
      <c r="H265" s="8">
        <f>[1]d1!R263</f>
        <v>0</v>
      </c>
      <c r="I265" s="10" t="str">
        <f>IF(ISBLANK([1]d1!J263),"",VLOOKUP([1]d1!J263,grupees,2,FALSE))</f>
        <v/>
      </c>
      <c r="J265" s="42">
        <f>[1]d1!S263</f>
        <v>0</v>
      </c>
      <c r="K265" s="25">
        <f>[1]d1!T263</f>
        <v>0</v>
      </c>
      <c r="L265" s="25">
        <f>[1]d1!U263</f>
        <v>0</v>
      </c>
      <c r="M265" s="14">
        <f>[1]d1!E263</f>
        <v>0</v>
      </c>
      <c r="N265" s="14">
        <f>[1]d1!F263</f>
        <v>0</v>
      </c>
      <c r="O265" s="14">
        <f t="shared" si="56"/>
        <v>1</v>
      </c>
      <c r="P265" s="48">
        <f t="shared" si="57"/>
        <v>0</v>
      </c>
      <c r="Q265" s="43">
        <f t="shared" si="58"/>
        <v>0</v>
      </c>
      <c r="R265" s="43" t="str">
        <f t="shared" si="59"/>
        <v>0</v>
      </c>
      <c r="S265" s="5" t="b">
        <f t="shared" si="60"/>
        <v>0</v>
      </c>
      <c r="T265" s="3" t="str">
        <f t="shared" si="61"/>
        <v>o</v>
      </c>
      <c r="U265" s="3">
        <f t="shared" si="62"/>
        <v>144</v>
      </c>
      <c r="V265" s="3" t="str">
        <f t="shared" si="63"/>
        <v>-</v>
      </c>
      <c r="W265" s="3" t="str">
        <f t="shared" si="64"/>
        <v>-</v>
      </c>
      <c r="X265" s="3" t="str">
        <f t="shared" si="65"/>
        <v>-</v>
      </c>
      <c r="Y265" s="3" t="str">
        <f t="shared" si="66"/>
        <v>-</v>
      </c>
      <c r="Z265" s="3" t="str">
        <f t="shared" si="67"/>
        <v>-</v>
      </c>
    </row>
    <row r="266" spans="1:26" x14ac:dyDescent="0.2">
      <c r="A266" s="7">
        <v>263</v>
      </c>
      <c r="B266" s="18">
        <f>[1]d1!$G264</f>
        <v>0</v>
      </c>
      <c r="C266" s="37">
        <f>[1]d1!$L264</f>
        <v>0</v>
      </c>
      <c r="D266" s="39">
        <f>[1]d1!$N264</f>
        <v>0</v>
      </c>
      <c r="E266" s="9" t="str">
        <f>IF(ISBLANK([1]d1!I264),"",VLOOKUP([1]d1!I264,lytis,2,FALSE))</f>
        <v/>
      </c>
      <c r="F266" s="14">
        <f>[1]d1!H264</f>
        <v>0</v>
      </c>
      <c r="G266" s="8">
        <f>[1]d1!O264</f>
        <v>0</v>
      </c>
      <c r="H266" s="8">
        <f>[1]d1!R264</f>
        <v>0</v>
      </c>
      <c r="I266" s="10" t="str">
        <f>IF(ISBLANK([1]d1!J264),"",VLOOKUP([1]d1!J264,grupees,2,FALSE))</f>
        <v/>
      </c>
      <c r="J266" s="42">
        <f>[1]d1!S264</f>
        <v>0</v>
      </c>
      <c r="K266" s="25">
        <f>[1]d1!T264</f>
        <v>0</v>
      </c>
      <c r="L266" s="25">
        <f>[1]d1!U264</f>
        <v>0</v>
      </c>
      <c r="M266" s="14">
        <f>[1]d1!E264</f>
        <v>0</v>
      </c>
      <c r="N266" s="14">
        <f>[1]d1!F264</f>
        <v>0</v>
      </c>
      <c r="O266" s="14">
        <f t="shared" si="56"/>
        <v>1</v>
      </c>
      <c r="P266" s="48">
        <f t="shared" si="57"/>
        <v>0</v>
      </c>
      <c r="Q266" s="43">
        <f t="shared" si="58"/>
        <v>0</v>
      </c>
      <c r="R266" s="43" t="str">
        <f t="shared" si="59"/>
        <v>0</v>
      </c>
      <c r="S266" s="5" t="b">
        <f t="shared" si="60"/>
        <v>0</v>
      </c>
      <c r="T266" s="3" t="str">
        <f t="shared" si="61"/>
        <v>o</v>
      </c>
      <c r="U266" s="3">
        <f t="shared" si="62"/>
        <v>144</v>
      </c>
      <c r="V266" s="3" t="str">
        <f t="shared" si="63"/>
        <v>-</v>
      </c>
      <c r="W266" s="3" t="str">
        <f t="shared" si="64"/>
        <v>-</v>
      </c>
      <c r="X266" s="3" t="str">
        <f t="shared" si="65"/>
        <v>-</v>
      </c>
      <c r="Y266" s="3" t="str">
        <f t="shared" si="66"/>
        <v>-</v>
      </c>
      <c r="Z266" s="3" t="str">
        <f t="shared" si="67"/>
        <v>-</v>
      </c>
    </row>
    <row r="267" spans="1:26" x14ac:dyDescent="0.2">
      <c r="A267" s="7">
        <v>264</v>
      </c>
      <c r="B267" s="18">
        <f>[1]d1!$G265</f>
        <v>0</v>
      </c>
      <c r="C267" s="37">
        <f>[1]d1!$L265</f>
        <v>0</v>
      </c>
      <c r="D267" s="39">
        <f>[1]d1!$N265</f>
        <v>0</v>
      </c>
      <c r="E267" s="9" t="str">
        <f>IF(ISBLANK([1]d1!I265),"",VLOOKUP([1]d1!I265,lytis,2,FALSE))</f>
        <v/>
      </c>
      <c r="F267" s="14">
        <f>[1]d1!H265</f>
        <v>0</v>
      </c>
      <c r="G267" s="8">
        <f>[1]d1!O265</f>
        <v>0</v>
      </c>
      <c r="H267" s="8">
        <f>[1]d1!R265</f>
        <v>0</v>
      </c>
      <c r="I267" s="10" t="str">
        <f>IF(ISBLANK([1]d1!J265),"",VLOOKUP([1]d1!J265,grupees,2,FALSE))</f>
        <v/>
      </c>
      <c r="J267" s="42">
        <f>[1]d1!S265</f>
        <v>0</v>
      </c>
      <c r="K267" s="25">
        <f>[1]d1!T265</f>
        <v>0</v>
      </c>
      <c r="L267" s="25">
        <f>[1]d1!U265</f>
        <v>0</v>
      </c>
      <c r="M267" s="14">
        <f>[1]d1!E265</f>
        <v>0</v>
      </c>
      <c r="N267" s="14">
        <f>[1]d1!F265</f>
        <v>0</v>
      </c>
      <c r="O267" s="14">
        <f t="shared" si="56"/>
        <v>1</v>
      </c>
      <c r="P267" s="48">
        <f t="shared" si="57"/>
        <v>0</v>
      </c>
      <c r="Q267" s="43">
        <f t="shared" si="58"/>
        <v>0</v>
      </c>
      <c r="R267" s="43" t="str">
        <f t="shared" si="59"/>
        <v>0</v>
      </c>
      <c r="S267" s="5" t="b">
        <f t="shared" si="60"/>
        <v>0</v>
      </c>
      <c r="T267" s="3" t="str">
        <f t="shared" si="61"/>
        <v>o</v>
      </c>
      <c r="U267" s="3">
        <f t="shared" si="62"/>
        <v>144</v>
      </c>
      <c r="V267" s="3" t="str">
        <f t="shared" si="63"/>
        <v>-</v>
      </c>
      <c r="W267" s="3" t="str">
        <f t="shared" si="64"/>
        <v>-</v>
      </c>
      <c r="X267" s="3" t="str">
        <f t="shared" si="65"/>
        <v>-</v>
      </c>
      <c r="Y267" s="3" t="str">
        <f t="shared" si="66"/>
        <v>-</v>
      </c>
      <c r="Z267" s="3" t="str">
        <f t="shared" si="67"/>
        <v>-</v>
      </c>
    </row>
    <row r="268" spans="1:26" x14ac:dyDescent="0.2">
      <c r="A268" s="7">
        <v>265</v>
      </c>
      <c r="B268" s="18">
        <f>[1]d1!$G266</f>
        <v>0</v>
      </c>
      <c r="C268" s="37">
        <f>[1]d1!$L266</f>
        <v>0</v>
      </c>
      <c r="D268" s="39">
        <f>[1]d1!$N266</f>
        <v>0</v>
      </c>
      <c r="E268" s="9" t="str">
        <f>IF(ISBLANK([1]d1!I266),"",VLOOKUP([1]d1!I266,lytis,2,FALSE))</f>
        <v/>
      </c>
      <c r="F268" s="14">
        <f>[1]d1!H266</f>
        <v>0</v>
      </c>
      <c r="G268" s="8">
        <f>[1]d1!O266</f>
        <v>0</v>
      </c>
      <c r="H268" s="8">
        <f>[1]d1!R266</f>
        <v>0</v>
      </c>
      <c r="I268" s="10" t="str">
        <f>IF(ISBLANK([1]d1!J266),"",VLOOKUP([1]d1!J266,grupees,2,FALSE))</f>
        <v/>
      </c>
      <c r="J268" s="42">
        <f>[1]d1!S266</f>
        <v>0</v>
      </c>
      <c r="K268" s="25">
        <f>[1]d1!T266</f>
        <v>0</v>
      </c>
      <c r="L268" s="25">
        <f>[1]d1!U266</f>
        <v>0</v>
      </c>
      <c r="M268" s="14">
        <f>[1]d1!E266</f>
        <v>0</v>
      </c>
      <c r="N268" s="14">
        <f>[1]d1!F266</f>
        <v>0</v>
      </c>
      <c r="O268" s="14">
        <f t="shared" si="56"/>
        <v>1</v>
      </c>
      <c r="P268" s="48">
        <f t="shared" si="57"/>
        <v>0</v>
      </c>
      <c r="Q268" s="43">
        <f t="shared" si="58"/>
        <v>0</v>
      </c>
      <c r="R268" s="43" t="str">
        <f t="shared" si="59"/>
        <v>0</v>
      </c>
      <c r="S268" s="5" t="b">
        <f t="shared" si="60"/>
        <v>0</v>
      </c>
      <c r="T268" s="3" t="str">
        <f t="shared" si="61"/>
        <v>o</v>
      </c>
      <c r="U268" s="3">
        <f t="shared" si="62"/>
        <v>144</v>
      </c>
      <c r="V268" s="3" t="str">
        <f t="shared" si="63"/>
        <v>-</v>
      </c>
      <c r="W268" s="3" t="str">
        <f t="shared" si="64"/>
        <v>-</v>
      </c>
      <c r="X268" s="3" t="str">
        <f t="shared" si="65"/>
        <v>-</v>
      </c>
      <c r="Y268" s="3" t="str">
        <f t="shared" si="66"/>
        <v>-</v>
      </c>
      <c r="Z268" s="3" t="str">
        <f t="shared" si="67"/>
        <v>-</v>
      </c>
    </row>
    <row r="269" spans="1:26" x14ac:dyDescent="0.2">
      <c r="A269" s="7">
        <v>266</v>
      </c>
      <c r="B269" s="18">
        <f>[1]d1!$G267</f>
        <v>0</v>
      </c>
      <c r="C269" s="37">
        <f>[1]d1!$L267</f>
        <v>0</v>
      </c>
      <c r="D269" s="39">
        <f>[1]d1!$N267</f>
        <v>0</v>
      </c>
      <c r="E269" s="9" t="str">
        <f>IF(ISBLANK([1]d1!I267),"",VLOOKUP([1]d1!I267,lytis,2,FALSE))</f>
        <v/>
      </c>
      <c r="F269" s="14">
        <f>[1]d1!H267</f>
        <v>0</v>
      </c>
      <c r="G269" s="8">
        <f>[1]d1!O267</f>
        <v>0</v>
      </c>
      <c r="H269" s="8">
        <f>[1]d1!R267</f>
        <v>0</v>
      </c>
      <c r="I269" s="10" t="str">
        <f>IF(ISBLANK([1]d1!J267),"",VLOOKUP([1]d1!J267,grupees,2,FALSE))</f>
        <v/>
      </c>
      <c r="J269" s="42">
        <f>[1]d1!S267</f>
        <v>0</v>
      </c>
      <c r="K269" s="25">
        <f>[1]d1!T267</f>
        <v>0</v>
      </c>
      <c r="L269" s="25">
        <f>[1]d1!U267</f>
        <v>0</v>
      </c>
      <c r="M269" s="14">
        <f>[1]d1!E267</f>
        <v>0</v>
      </c>
      <c r="N269" s="14">
        <f>[1]d1!F267</f>
        <v>0</v>
      </c>
      <c r="O269" s="14">
        <f t="shared" si="56"/>
        <v>1</v>
      </c>
      <c r="P269" s="48">
        <f t="shared" si="57"/>
        <v>0</v>
      </c>
      <c r="Q269" s="43">
        <f t="shared" si="58"/>
        <v>0</v>
      </c>
      <c r="R269" s="43" t="str">
        <f t="shared" si="59"/>
        <v>0</v>
      </c>
      <c r="S269" s="5" t="b">
        <f t="shared" si="60"/>
        <v>0</v>
      </c>
      <c r="T269" s="3" t="str">
        <f t="shared" si="61"/>
        <v>o</v>
      </c>
      <c r="U269" s="3">
        <f t="shared" si="62"/>
        <v>144</v>
      </c>
      <c r="V269" s="3" t="str">
        <f t="shared" si="63"/>
        <v>-</v>
      </c>
      <c r="W269" s="3" t="str">
        <f t="shared" si="64"/>
        <v>-</v>
      </c>
      <c r="X269" s="3" t="str">
        <f t="shared" si="65"/>
        <v>-</v>
      </c>
      <c r="Y269" s="3" t="str">
        <f t="shared" si="66"/>
        <v>-</v>
      </c>
      <c r="Z269" s="3" t="str">
        <f t="shared" si="67"/>
        <v>-</v>
      </c>
    </row>
    <row r="270" spans="1:26" x14ac:dyDescent="0.2">
      <c r="A270" s="7">
        <v>267</v>
      </c>
      <c r="B270" s="18">
        <f>[1]d1!$G268</f>
        <v>0</v>
      </c>
      <c r="C270" s="37">
        <f>[1]d1!$L268</f>
        <v>0</v>
      </c>
      <c r="D270" s="39">
        <f>[1]d1!$N268</f>
        <v>0</v>
      </c>
      <c r="E270" s="9" t="str">
        <f>IF(ISBLANK([1]d1!I268),"",VLOOKUP([1]d1!I268,lytis,2,FALSE))</f>
        <v/>
      </c>
      <c r="F270" s="14">
        <f>[1]d1!H268</f>
        <v>0</v>
      </c>
      <c r="G270" s="8">
        <f>[1]d1!O268</f>
        <v>0</v>
      </c>
      <c r="H270" s="8">
        <f>[1]d1!R268</f>
        <v>0</v>
      </c>
      <c r="I270" s="10" t="str">
        <f>IF(ISBLANK([1]d1!J268),"",VLOOKUP([1]d1!J268,grupees,2,FALSE))</f>
        <v/>
      </c>
      <c r="J270" s="42">
        <f>[1]d1!S268</f>
        <v>0</v>
      </c>
      <c r="K270" s="25">
        <f>[1]d1!T268</f>
        <v>0</v>
      </c>
      <c r="L270" s="25">
        <f>[1]d1!U268</f>
        <v>0</v>
      </c>
      <c r="M270" s="14">
        <f>[1]d1!E268</f>
        <v>0</v>
      </c>
      <c r="N270" s="14">
        <f>[1]d1!F268</f>
        <v>0</v>
      </c>
      <c r="O270" s="14">
        <f t="shared" si="56"/>
        <v>1</v>
      </c>
      <c r="P270" s="48">
        <f t="shared" si="57"/>
        <v>0</v>
      </c>
      <c r="Q270" s="43">
        <f t="shared" si="58"/>
        <v>0</v>
      </c>
      <c r="R270" s="43" t="str">
        <f t="shared" si="59"/>
        <v>0</v>
      </c>
      <c r="S270" s="5" t="b">
        <f t="shared" si="60"/>
        <v>0</v>
      </c>
      <c r="T270" s="3" t="str">
        <f t="shared" si="61"/>
        <v>o</v>
      </c>
      <c r="U270" s="3">
        <f t="shared" si="62"/>
        <v>144</v>
      </c>
      <c r="V270" s="3" t="str">
        <f t="shared" si="63"/>
        <v>-</v>
      </c>
      <c r="W270" s="3" t="str">
        <f t="shared" si="64"/>
        <v>-</v>
      </c>
      <c r="X270" s="3" t="str">
        <f t="shared" si="65"/>
        <v>-</v>
      </c>
      <c r="Y270" s="3" t="str">
        <f t="shared" si="66"/>
        <v>-</v>
      </c>
      <c r="Z270" s="3" t="str">
        <f t="shared" si="67"/>
        <v>-</v>
      </c>
    </row>
    <row r="271" spans="1:26" x14ac:dyDescent="0.2">
      <c r="A271" s="7">
        <v>268</v>
      </c>
      <c r="B271" s="18">
        <f>[1]d1!$G269</f>
        <v>0</v>
      </c>
      <c r="C271" s="37">
        <f>[1]d1!$L269</f>
        <v>0</v>
      </c>
      <c r="D271" s="39">
        <f>[1]d1!$N269</f>
        <v>0</v>
      </c>
      <c r="E271" s="9" t="str">
        <f>IF(ISBLANK([1]d1!I269),"",VLOOKUP([1]d1!I269,lytis,2,FALSE))</f>
        <v/>
      </c>
      <c r="F271" s="14">
        <f>[1]d1!H269</f>
        <v>0</v>
      </c>
      <c r="G271" s="8">
        <f>[1]d1!O269</f>
        <v>0</v>
      </c>
      <c r="H271" s="8">
        <f>[1]d1!R269</f>
        <v>0</v>
      </c>
      <c r="I271" s="10" t="str">
        <f>IF(ISBLANK([1]d1!J269),"",VLOOKUP([1]d1!J269,grupees,2,FALSE))</f>
        <v/>
      </c>
      <c r="J271" s="42">
        <f>[1]d1!S269</f>
        <v>0</v>
      </c>
      <c r="K271" s="25">
        <f>[1]d1!T269</f>
        <v>0</v>
      </c>
      <c r="L271" s="25">
        <f>[1]d1!U269</f>
        <v>0</v>
      </c>
      <c r="M271" s="14">
        <f>[1]d1!E269</f>
        <v>0</v>
      </c>
      <c r="N271" s="14">
        <f>[1]d1!F269</f>
        <v>0</v>
      </c>
      <c r="O271" s="14">
        <f t="shared" si="56"/>
        <v>1</v>
      </c>
      <c r="P271" s="48">
        <f t="shared" si="57"/>
        <v>0</v>
      </c>
      <c r="Q271" s="43">
        <f t="shared" si="58"/>
        <v>0</v>
      </c>
      <c r="R271" s="43" t="str">
        <f t="shared" si="59"/>
        <v>0</v>
      </c>
      <c r="S271" s="5" t="b">
        <f t="shared" si="60"/>
        <v>0</v>
      </c>
      <c r="T271" s="3" t="str">
        <f t="shared" si="61"/>
        <v>o</v>
      </c>
      <c r="U271" s="3">
        <f t="shared" si="62"/>
        <v>144</v>
      </c>
      <c r="V271" s="3" t="str">
        <f t="shared" si="63"/>
        <v>-</v>
      </c>
      <c r="W271" s="3" t="str">
        <f t="shared" si="64"/>
        <v>-</v>
      </c>
      <c r="X271" s="3" t="str">
        <f t="shared" si="65"/>
        <v>-</v>
      </c>
      <c r="Y271" s="3" t="str">
        <f t="shared" si="66"/>
        <v>-</v>
      </c>
      <c r="Z271" s="3" t="str">
        <f t="shared" si="67"/>
        <v>-</v>
      </c>
    </row>
    <row r="272" spans="1:26" x14ac:dyDescent="0.2">
      <c r="A272" s="7">
        <v>269</v>
      </c>
      <c r="B272" s="18">
        <f>[1]d1!$G270</f>
        <v>0</v>
      </c>
      <c r="C272" s="37">
        <f>[1]d1!$L270</f>
        <v>0</v>
      </c>
      <c r="D272" s="39">
        <f>[1]d1!$N270</f>
        <v>0</v>
      </c>
      <c r="E272" s="9" t="str">
        <f>IF(ISBLANK([1]d1!I270),"",VLOOKUP([1]d1!I270,lytis,2,FALSE))</f>
        <v/>
      </c>
      <c r="F272" s="14">
        <f>[1]d1!H270</f>
        <v>0</v>
      </c>
      <c r="G272" s="8">
        <f>[1]d1!O270</f>
        <v>0</v>
      </c>
      <c r="H272" s="8">
        <f>[1]d1!R270</f>
        <v>0</v>
      </c>
      <c r="I272" s="10" t="str">
        <f>IF(ISBLANK([1]d1!J270),"",VLOOKUP([1]d1!J270,grupees,2,FALSE))</f>
        <v/>
      </c>
      <c r="J272" s="42">
        <f>[1]d1!S270</f>
        <v>0</v>
      </c>
      <c r="K272" s="25">
        <f>[1]d1!T270</f>
        <v>0</v>
      </c>
      <c r="L272" s="25">
        <f>[1]d1!U270</f>
        <v>0</v>
      </c>
      <c r="M272" s="14">
        <f>[1]d1!E270</f>
        <v>0</v>
      </c>
      <c r="N272" s="14">
        <f>[1]d1!F270</f>
        <v>0</v>
      </c>
      <c r="O272" s="14">
        <f t="shared" si="56"/>
        <v>1</v>
      </c>
      <c r="P272" s="48">
        <f t="shared" si="57"/>
        <v>0</v>
      </c>
      <c r="Q272" s="43">
        <f t="shared" si="58"/>
        <v>0</v>
      </c>
      <c r="R272" s="43" t="str">
        <f t="shared" si="59"/>
        <v>0</v>
      </c>
      <c r="S272" s="5" t="b">
        <f t="shared" si="60"/>
        <v>0</v>
      </c>
      <c r="T272" s="3" t="str">
        <f t="shared" si="61"/>
        <v>o</v>
      </c>
      <c r="U272" s="3">
        <f t="shared" si="62"/>
        <v>144</v>
      </c>
      <c r="V272" s="3" t="str">
        <f t="shared" si="63"/>
        <v>-</v>
      </c>
      <c r="W272" s="3" t="str">
        <f t="shared" si="64"/>
        <v>-</v>
      </c>
      <c r="X272" s="3" t="str">
        <f t="shared" si="65"/>
        <v>-</v>
      </c>
      <c r="Y272" s="3" t="str">
        <f t="shared" si="66"/>
        <v>-</v>
      </c>
      <c r="Z272" s="3" t="str">
        <f t="shared" si="67"/>
        <v>-</v>
      </c>
    </row>
    <row r="273" spans="1:26" x14ac:dyDescent="0.2">
      <c r="A273" s="7">
        <v>270</v>
      </c>
      <c r="B273" s="18">
        <f>[1]d1!$G271</f>
        <v>0</v>
      </c>
      <c r="C273" s="37">
        <f>[1]d1!$L271</f>
        <v>0</v>
      </c>
      <c r="D273" s="39">
        <f>[1]d1!$N271</f>
        <v>0</v>
      </c>
      <c r="E273" s="9" t="str">
        <f>IF(ISBLANK([1]d1!I271),"",VLOOKUP([1]d1!I271,lytis,2,FALSE))</f>
        <v/>
      </c>
      <c r="F273" s="14">
        <f>[1]d1!H271</f>
        <v>0</v>
      </c>
      <c r="G273" s="8">
        <f>[1]d1!O271</f>
        <v>0</v>
      </c>
      <c r="H273" s="8">
        <f>[1]d1!R271</f>
        <v>0</v>
      </c>
      <c r="I273" s="10" t="str">
        <f>IF(ISBLANK([1]d1!J271),"",VLOOKUP([1]d1!J271,grupees,2,FALSE))</f>
        <v/>
      </c>
      <c r="J273" s="42">
        <f>[1]d1!S271</f>
        <v>0</v>
      </c>
      <c r="K273" s="25">
        <f>[1]d1!T271</f>
        <v>0</v>
      </c>
      <c r="L273" s="25">
        <f>[1]d1!U271</f>
        <v>0</v>
      </c>
      <c r="M273" s="14">
        <f>[1]d1!E271</f>
        <v>0</v>
      </c>
      <c r="N273" s="14">
        <f>[1]d1!F271</f>
        <v>0</v>
      </c>
      <c r="O273" s="14">
        <f t="shared" si="56"/>
        <v>1</v>
      </c>
      <c r="P273" s="48">
        <f t="shared" si="57"/>
        <v>0</v>
      </c>
      <c r="Q273" s="43">
        <f t="shared" si="58"/>
        <v>0</v>
      </c>
      <c r="R273" s="43" t="str">
        <f t="shared" si="59"/>
        <v>0</v>
      </c>
      <c r="S273" s="5" t="b">
        <f t="shared" si="60"/>
        <v>0</v>
      </c>
      <c r="T273" s="3" t="str">
        <f t="shared" si="61"/>
        <v>o</v>
      </c>
      <c r="U273" s="3">
        <f t="shared" si="62"/>
        <v>144</v>
      </c>
      <c r="V273" s="3" t="str">
        <f t="shared" si="63"/>
        <v>-</v>
      </c>
      <c r="W273" s="3" t="str">
        <f t="shared" si="64"/>
        <v>-</v>
      </c>
      <c r="X273" s="3" t="str">
        <f t="shared" si="65"/>
        <v>-</v>
      </c>
      <c r="Y273" s="3" t="str">
        <f t="shared" si="66"/>
        <v>-</v>
      </c>
      <c r="Z273" s="3" t="str">
        <f t="shared" si="67"/>
        <v>-</v>
      </c>
    </row>
    <row r="274" spans="1:26" x14ac:dyDescent="0.2">
      <c r="A274" s="7">
        <v>271</v>
      </c>
      <c r="B274" s="18">
        <f>[1]d1!$G272</f>
        <v>0</v>
      </c>
      <c r="C274" s="37">
        <f>[1]d1!$L272</f>
        <v>0</v>
      </c>
      <c r="D274" s="39">
        <f>[1]d1!$N272</f>
        <v>0</v>
      </c>
      <c r="E274" s="9" t="str">
        <f>IF(ISBLANK([1]d1!I272),"",VLOOKUP([1]d1!I272,lytis,2,FALSE))</f>
        <v/>
      </c>
      <c r="F274" s="14">
        <f>[1]d1!H272</f>
        <v>0</v>
      </c>
      <c r="G274" s="8">
        <f>[1]d1!O272</f>
        <v>0</v>
      </c>
      <c r="H274" s="8">
        <f>[1]d1!R272</f>
        <v>0</v>
      </c>
      <c r="I274" s="10" t="str">
        <f>IF(ISBLANK([1]d1!J272),"",VLOOKUP([1]d1!J272,grupees,2,FALSE))</f>
        <v/>
      </c>
      <c r="J274" s="42">
        <f>[1]d1!S272</f>
        <v>0</v>
      </c>
      <c r="K274" s="25">
        <f>[1]d1!T272</f>
        <v>0</v>
      </c>
      <c r="L274" s="25">
        <f>[1]d1!U272</f>
        <v>0</v>
      </c>
      <c r="M274" s="14">
        <f>[1]d1!E272</f>
        <v>0</v>
      </c>
      <c r="N274" s="14">
        <f>[1]d1!F272</f>
        <v>0</v>
      </c>
      <c r="O274" s="14">
        <f t="shared" si="56"/>
        <v>1</v>
      </c>
      <c r="P274" s="48">
        <f t="shared" si="57"/>
        <v>0</v>
      </c>
      <c r="Q274" s="43">
        <f t="shared" si="58"/>
        <v>0</v>
      </c>
      <c r="R274" s="43" t="str">
        <f t="shared" si="59"/>
        <v>0</v>
      </c>
      <c r="S274" s="5" t="b">
        <f t="shared" si="60"/>
        <v>0</v>
      </c>
      <c r="T274" s="3" t="str">
        <f t="shared" si="61"/>
        <v>o</v>
      </c>
      <c r="U274" s="3">
        <f t="shared" si="62"/>
        <v>144</v>
      </c>
      <c r="V274" s="3" t="str">
        <f t="shared" si="63"/>
        <v>-</v>
      </c>
      <c r="W274" s="3" t="str">
        <f t="shared" si="64"/>
        <v>-</v>
      </c>
      <c r="X274" s="3" t="str">
        <f t="shared" si="65"/>
        <v>-</v>
      </c>
      <c r="Y274" s="3" t="str">
        <f t="shared" si="66"/>
        <v>-</v>
      </c>
      <c r="Z274" s="3" t="str">
        <f t="shared" si="67"/>
        <v>-</v>
      </c>
    </row>
    <row r="275" spans="1:26" x14ac:dyDescent="0.2">
      <c r="A275" s="7">
        <v>272</v>
      </c>
      <c r="B275" s="18">
        <f>[1]d1!$G273</f>
        <v>0</v>
      </c>
      <c r="C275" s="37">
        <f>[1]d1!$L273</f>
        <v>0</v>
      </c>
      <c r="D275" s="39">
        <f>[1]d1!$N273</f>
        <v>0</v>
      </c>
      <c r="E275" s="9" t="str">
        <f>IF(ISBLANK([1]d1!I273),"",VLOOKUP([1]d1!I273,lytis,2,FALSE))</f>
        <v/>
      </c>
      <c r="F275" s="14">
        <f>[1]d1!H273</f>
        <v>0</v>
      </c>
      <c r="G275" s="8">
        <f>[1]d1!O273</f>
        <v>0</v>
      </c>
      <c r="H275" s="8">
        <f>[1]d1!R273</f>
        <v>0</v>
      </c>
      <c r="I275" s="10" t="str">
        <f>IF(ISBLANK([1]d1!J273),"",VLOOKUP([1]d1!J273,grupees,2,FALSE))</f>
        <v/>
      </c>
      <c r="J275" s="42">
        <f>[1]d1!S273</f>
        <v>0</v>
      </c>
      <c r="K275" s="25">
        <f>[1]d1!T273</f>
        <v>0</v>
      </c>
      <c r="L275" s="25">
        <f>[1]d1!U273</f>
        <v>0</v>
      </c>
      <c r="M275" s="14">
        <f>[1]d1!E273</f>
        <v>0</v>
      </c>
      <c r="N275" s="14">
        <f>[1]d1!F273</f>
        <v>0</v>
      </c>
      <c r="O275" s="14">
        <f t="shared" si="56"/>
        <v>1</v>
      </c>
      <c r="P275" s="48">
        <f t="shared" si="57"/>
        <v>0</v>
      </c>
      <c r="Q275" s="43">
        <f t="shared" si="58"/>
        <v>0</v>
      </c>
      <c r="R275" s="43" t="str">
        <f t="shared" si="59"/>
        <v>0</v>
      </c>
      <c r="S275" s="5" t="b">
        <f t="shared" si="60"/>
        <v>0</v>
      </c>
      <c r="T275" s="3" t="str">
        <f t="shared" si="61"/>
        <v>o</v>
      </c>
      <c r="U275" s="3">
        <f t="shared" si="62"/>
        <v>144</v>
      </c>
      <c r="V275" s="3" t="str">
        <f t="shared" si="63"/>
        <v>-</v>
      </c>
      <c r="W275" s="3" t="str">
        <f t="shared" si="64"/>
        <v>-</v>
      </c>
      <c r="X275" s="3" t="str">
        <f t="shared" si="65"/>
        <v>-</v>
      </c>
      <c r="Y275" s="3" t="str">
        <f t="shared" si="66"/>
        <v>-</v>
      </c>
      <c r="Z275" s="3" t="str">
        <f t="shared" si="67"/>
        <v>-</v>
      </c>
    </row>
    <row r="276" spans="1:26" x14ac:dyDescent="0.2">
      <c r="A276" s="7">
        <v>273</v>
      </c>
      <c r="B276" s="18">
        <f>[1]d1!$G274</f>
        <v>0</v>
      </c>
      <c r="C276" s="37">
        <f>[1]d1!$L274</f>
        <v>0</v>
      </c>
      <c r="D276" s="39">
        <f>[1]d1!$N274</f>
        <v>0</v>
      </c>
      <c r="E276" s="9" t="str">
        <f>IF(ISBLANK([1]d1!I274),"",VLOOKUP([1]d1!I274,lytis,2,FALSE))</f>
        <v/>
      </c>
      <c r="F276" s="14">
        <f>[1]d1!H274</f>
        <v>0</v>
      </c>
      <c r="G276" s="8">
        <f>[1]d1!O274</f>
        <v>0</v>
      </c>
      <c r="H276" s="8">
        <f>[1]d1!R274</f>
        <v>0</v>
      </c>
      <c r="I276" s="10" t="str">
        <f>IF(ISBLANK([1]d1!J274),"",VLOOKUP([1]d1!J274,grupees,2,FALSE))</f>
        <v/>
      </c>
      <c r="J276" s="42">
        <f>[1]d1!S274</f>
        <v>0</v>
      </c>
      <c r="K276" s="25">
        <f>[1]d1!T274</f>
        <v>0</v>
      </c>
      <c r="L276" s="25">
        <f>[1]d1!U274</f>
        <v>0</v>
      </c>
      <c r="M276" s="14">
        <f>[1]d1!E274</f>
        <v>0</v>
      </c>
      <c r="N276" s="14">
        <f>[1]d1!F274</f>
        <v>0</v>
      </c>
      <c r="O276" s="14">
        <f t="shared" si="56"/>
        <v>1</v>
      </c>
      <c r="P276" s="48">
        <f t="shared" si="57"/>
        <v>0</v>
      </c>
      <c r="Q276" s="43">
        <f t="shared" si="58"/>
        <v>0</v>
      </c>
      <c r="R276" s="43" t="str">
        <f t="shared" si="59"/>
        <v>0</v>
      </c>
      <c r="S276" s="5" t="b">
        <f t="shared" si="60"/>
        <v>0</v>
      </c>
      <c r="T276" s="3" t="str">
        <f t="shared" si="61"/>
        <v>o</v>
      </c>
      <c r="U276" s="3">
        <f t="shared" si="62"/>
        <v>144</v>
      </c>
      <c r="V276" s="3" t="str">
        <f t="shared" si="63"/>
        <v>-</v>
      </c>
      <c r="W276" s="3" t="str">
        <f t="shared" si="64"/>
        <v>-</v>
      </c>
      <c r="X276" s="3" t="str">
        <f t="shared" si="65"/>
        <v>-</v>
      </c>
      <c r="Y276" s="3" t="str">
        <f t="shared" si="66"/>
        <v>-</v>
      </c>
      <c r="Z276" s="3" t="str">
        <f t="shared" si="67"/>
        <v>-</v>
      </c>
    </row>
    <row r="277" spans="1:26" x14ac:dyDescent="0.2">
      <c r="A277" s="7">
        <v>274</v>
      </c>
      <c r="B277" s="18">
        <f>[1]d1!$G275</f>
        <v>0</v>
      </c>
      <c r="C277" s="37">
        <f>[1]d1!$L275</f>
        <v>0</v>
      </c>
      <c r="D277" s="39">
        <f>[1]d1!$N275</f>
        <v>0</v>
      </c>
      <c r="E277" s="9" t="str">
        <f>IF(ISBLANK([1]d1!I275),"",VLOOKUP([1]d1!I275,lytis,2,FALSE))</f>
        <v/>
      </c>
      <c r="F277" s="14">
        <f>[1]d1!H275</f>
        <v>0</v>
      </c>
      <c r="G277" s="8">
        <f>[1]d1!O275</f>
        <v>0</v>
      </c>
      <c r="H277" s="8">
        <f>[1]d1!R275</f>
        <v>0</v>
      </c>
      <c r="I277" s="10" t="str">
        <f>IF(ISBLANK([1]d1!J275),"",VLOOKUP([1]d1!J275,grupees,2,FALSE))</f>
        <v/>
      </c>
      <c r="J277" s="42">
        <f>[1]d1!S275</f>
        <v>0</v>
      </c>
      <c r="K277" s="25">
        <f>[1]d1!T275</f>
        <v>0</v>
      </c>
      <c r="L277" s="25">
        <f>[1]d1!U275</f>
        <v>0</v>
      </c>
      <c r="M277" s="14">
        <f>[1]d1!E275</f>
        <v>0</v>
      </c>
      <c r="N277" s="14">
        <f>[1]d1!F275</f>
        <v>0</v>
      </c>
      <c r="O277" s="14">
        <f t="shared" si="56"/>
        <v>1</v>
      </c>
      <c r="P277" s="48">
        <f t="shared" si="57"/>
        <v>0</v>
      </c>
      <c r="Q277" s="43">
        <f t="shared" si="58"/>
        <v>0</v>
      </c>
      <c r="R277" s="43" t="str">
        <f t="shared" si="59"/>
        <v>0</v>
      </c>
      <c r="S277" s="5" t="b">
        <f t="shared" si="60"/>
        <v>0</v>
      </c>
      <c r="T277" s="3" t="str">
        <f t="shared" si="61"/>
        <v>o</v>
      </c>
      <c r="U277" s="3">
        <f t="shared" si="62"/>
        <v>144</v>
      </c>
      <c r="V277" s="3" t="str">
        <f t="shared" si="63"/>
        <v>-</v>
      </c>
      <c r="W277" s="3" t="str">
        <f t="shared" si="64"/>
        <v>-</v>
      </c>
      <c r="X277" s="3" t="str">
        <f t="shared" si="65"/>
        <v>-</v>
      </c>
      <c r="Y277" s="3" t="str">
        <f t="shared" si="66"/>
        <v>-</v>
      </c>
      <c r="Z277" s="3" t="str">
        <f t="shared" si="67"/>
        <v>-</v>
      </c>
    </row>
    <row r="278" spans="1:26" x14ac:dyDescent="0.2">
      <c r="A278" s="7">
        <v>275</v>
      </c>
      <c r="B278" s="18">
        <f>[1]d1!$G276</f>
        <v>0</v>
      </c>
      <c r="C278" s="37">
        <f>[1]d1!$L276</f>
        <v>0</v>
      </c>
      <c r="D278" s="39">
        <f>[1]d1!$N276</f>
        <v>0</v>
      </c>
      <c r="E278" s="9" t="str">
        <f>IF(ISBLANK([1]d1!I276),"",VLOOKUP([1]d1!I276,lytis,2,FALSE))</f>
        <v/>
      </c>
      <c r="F278" s="14">
        <f>[1]d1!H276</f>
        <v>0</v>
      </c>
      <c r="G278" s="8">
        <f>[1]d1!O276</f>
        <v>0</v>
      </c>
      <c r="H278" s="8">
        <f>[1]d1!R276</f>
        <v>0</v>
      </c>
      <c r="I278" s="10" t="str">
        <f>IF(ISBLANK([1]d1!J276),"",VLOOKUP([1]d1!J276,grupees,2,FALSE))</f>
        <v/>
      </c>
      <c r="J278" s="42">
        <f>[1]d1!S276</f>
        <v>0</v>
      </c>
      <c r="K278" s="25">
        <f>[1]d1!T276</f>
        <v>0</v>
      </c>
      <c r="L278" s="25">
        <f>[1]d1!U276</f>
        <v>0</v>
      </c>
      <c r="M278" s="14">
        <f>[1]d1!E276</f>
        <v>0</v>
      </c>
      <c r="N278" s="14">
        <f>[1]d1!F276</f>
        <v>0</v>
      </c>
      <c r="O278" s="14">
        <f t="shared" si="56"/>
        <v>1</v>
      </c>
      <c r="P278" s="48">
        <f t="shared" si="57"/>
        <v>0</v>
      </c>
      <c r="Q278" s="43">
        <f t="shared" si="58"/>
        <v>0</v>
      </c>
      <c r="R278" s="43" t="str">
        <f t="shared" si="59"/>
        <v>0</v>
      </c>
      <c r="S278" s="5" t="b">
        <f t="shared" si="60"/>
        <v>0</v>
      </c>
      <c r="T278" s="3" t="str">
        <f t="shared" si="61"/>
        <v>o</v>
      </c>
      <c r="U278" s="3">
        <f t="shared" si="62"/>
        <v>144</v>
      </c>
      <c r="V278" s="3" t="str">
        <f t="shared" si="63"/>
        <v>-</v>
      </c>
      <c r="W278" s="3" t="str">
        <f t="shared" si="64"/>
        <v>-</v>
      </c>
      <c r="X278" s="3" t="str">
        <f t="shared" si="65"/>
        <v>-</v>
      </c>
      <c r="Y278" s="3" t="str">
        <f t="shared" si="66"/>
        <v>-</v>
      </c>
      <c r="Z278" s="3" t="str">
        <f t="shared" si="67"/>
        <v>-</v>
      </c>
    </row>
    <row r="279" spans="1:26" x14ac:dyDescent="0.2">
      <c r="A279" s="7">
        <v>276</v>
      </c>
      <c r="B279" s="18">
        <f>[1]d1!$G277</f>
        <v>0</v>
      </c>
      <c r="C279" s="37">
        <f>[1]d1!$L277</f>
        <v>0</v>
      </c>
      <c r="D279" s="39">
        <f>[1]d1!$N277</f>
        <v>0</v>
      </c>
      <c r="E279" s="9" t="str">
        <f>IF(ISBLANK([1]d1!I277),"",VLOOKUP([1]d1!I277,lytis,2,FALSE))</f>
        <v/>
      </c>
      <c r="F279" s="14">
        <f>[1]d1!H277</f>
        <v>0</v>
      </c>
      <c r="G279" s="8">
        <f>[1]d1!O277</f>
        <v>0</v>
      </c>
      <c r="H279" s="8">
        <f>[1]d1!R277</f>
        <v>0</v>
      </c>
      <c r="I279" s="10" t="str">
        <f>IF(ISBLANK([1]d1!J277),"",VLOOKUP([1]d1!J277,grupees,2,FALSE))</f>
        <v/>
      </c>
      <c r="J279" s="42">
        <f>[1]d1!S277</f>
        <v>0</v>
      </c>
      <c r="K279" s="25">
        <f>[1]d1!T277</f>
        <v>0</v>
      </c>
      <c r="L279" s="25">
        <f>[1]d1!U277</f>
        <v>0</v>
      </c>
      <c r="M279" s="14">
        <f>[1]d1!E277</f>
        <v>0</v>
      </c>
      <c r="N279" s="14">
        <f>[1]d1!F277</f>
        <v>0</v>
      </c>
      <c r="O279" s="14">
        <f t="shared" si="56"/>
        <v>1</v>
      </c>
      <c r="P279" s="48">
        <f t="shared" si="57"/>
        <v>0</v>
      </c>
      <c r="Q279" s="43">
        <f t="shared" si="58"/>
        <v>0</v>
      </c>
      <c r="R279" s="43" t="str">
        <f t="shared" si="59"/>
        <v>0</v>
      </c>
      <c r="S279" s="5" t="b">
        <f t="shared" si="60"/>
        <v>0</v>
      </c>
      <c r="T279" s="3" t="str">
        <f t="shared" si="61"/>
        <v>o</v>
      </c>
      <c r="U279" s="3">
        <f t="shared" si="62"/>
        <v>144</v>
      </c>
      <c r="V279" s="3" t="str">
        <f t="shared" si="63"/>
        <v>-</v>
      </c>
      <c r="W279" s="3" t="str">
        <f t="shared" si="64"/>
        <v>-</v>
      </c>
      <c r="X279" s="3" t="str">
        <f t="shared" si="65"/>
        <v>-</v>
      </c>
      <c r="Y279" s="3" t="str">
        <f t="shared" si="66"/>
        <v>-</v>
      </c>
      <c r="Z279" s="3" t="str">
        <f t="shared" si="67"/>
        <v>-</v>
      </c>
    </row>
    <row r="280" spans="1:26" x14ac:dyDescent="0.2">
      <c r="A280" s="7">
        <v>277</v>
      </c>
      <c r="B280" s="18">
        <f>[1]d1!$G278</f>
        <v>0</v>
      </c>
      <c r="C280" s="37">
        <f>[1]d1!$L278</f>
        <v>0</v>
      </c>
      <c r="D280" s="39">
        <f>[1]d1!$N278</f>
        <v>0</v>
      </c>
      <c r="E280" s="9" t="str">
        <f>IF(ISBLANK([1]d1!I278),"",VLOOKUP([1]d1!I278,lytis,2,FALSE))</f>
        <v/>
      </c>
      <c r="F280" s="14">
        <f>[1]d1!H278</f>
        <v>0</v>
      </c>
      <c r="G280" s="8">
        <f>[1]d1!O278</f>
        <v>0</v>
      </c>
      <c r="H280" s="8">
        <f>[1]d1!R278</f>
        <v>0</v>
      </c>
      <c r="I280" s="10" t="str">
        <f>IF(ISBLANK([1]d1!J278),"",VLOOKUP([1]d1!J278,grupees,2,FALSE))</f>
        <v/>
      </c>
      <c r="J280" s="42">
        <f>[1]d1!S278</f>
        <v>0</v>
      </c>
      <c r="K280" s="25">
        <f>[1]d1!T278</f>
        <v>0</v>
      </c>
      <c r="L280" s="25">
        <f>[1]d1!U278</f>
        <v>0</v>
      </c>
      <c r="M280" s="14">
        <f>[1]d1!E278</f>
        <v>0</v>
      </c>
      <c r="N280" s="14">
        <f>[1]d1!F278</f>
        <v>0</v>
      </c>
      <c r="O280" s="14">
        <f t="shared" si="56"/>
        <v>1</v>
      </c>
      <c r="P280" s="48">
        <f t="shared" si="57"/>
        <v>0</v>
      </c>
      <c r="Q280" s="43">
        <f t="shared" si="58"/>
        <v>0</v>
      </c>
      <c r="R280" s="43" t="str">
        <f t="shared" si="59"/>
        <v>0</v>
      </c>
      <c r="S280" s="5" t="b">
        <f t="shared" si="60"/>
        <v>0</v>
      </c>
      <c r="T280" s="3" t="str">
        <f t="shared" si="61"/>
        <v>o</v>
      </c>
      <c r="U280" s="3">
        <f t="shared" si="62"/>
        <v>144</v>
      </c>
      <c r="V280" s="3" t="str">
        <f t="shared" si="63"/>
        <v>-</v>
      </c>
      <c r="W280" s="3" t="str">
        <f t="shared" si="64"/>
        <v>-</v>
      </c>
      <c r="X280" s="3" t="str">
        <f t="shared" si="65"/>
        <v>-</v>
      </c>
      <c r="Y280" s="3" t="str">
        <f t="shared" si="66"/>
        <v>-</v>
      </c>
      <c r="Z280" s="3" t="str">
        <f t="shared" si="67"/>
        <v>-</v>
      </c>
    </row>
    <row r="281" spans="1:26" x14ac:dyDescent="0.2">
      <c r="A281" s="7">
        <v>278</v>
      </c>
      <c r="B281" s="18">
        <f>[1]d1!$G279</f>
        <v>0</v>
      </c>
      <c r="C281" s="37">
        <f>[1]d1!$L279</f>
        <v>0</v>
      </c>
      <c r="D281" s="39">
        <f>[1]d1!$N279</f>
        <v>0</v>
      </c>
      <c r="E281" s="9" t="str">
        <f>IF(ISBLANK([1]d1!I279),"",VLOOKUP([1]d1!I279,lytis,2,FALSE))</f>
        <v/>
      </c>
      <c r="F281" s="14">
        <f>[1]d1!H279</f>
        <v>0</v>
      </c>
      <c r="G281" s="8">
        <f>[1]d1!O279</f>
        <v>0</v>
      </c>
      <c r="H281" s="8">
        <f>[1]d1!R279</f>
        <v>0</v>
      </c>
      <c r="I281" s="10" t="str">
        <f>IF(ISBLANK([1]d1!J279),"",VLOOKUP([1]d1!J279,grupees,2,FALSE))</f>
        <v/>
      </c>
      <c r="J281" s="42">
        <f>[1]d1!S279</f>
        <v>0</v>
      </c>
      <c r="K281" s="25">
        <f>[1]d1!T279</f>
        <v>0</v>
      </c>
      <c r="L281" s="25">
        <f>[1]d1!U279</f>
        <v>0</v>
      </c>
      <c r="M281" s="14">
        <f>[1]d1!E279</f>
        <v>0</v>
      </c>
      <c r="N281" s="14">
        <f>[1]d1!F279</f>
        <v>0</v>
      </c>
      <c r="O281" s="14">
        <f t="shared" si="56"/>
        <v>1</v>
      </c>
      <c r="P281" s="48">
        <f t="shared" si="57"/>
        <v>0</v>
      </c>
      <c r="Q281" s="43">
        <f t="shared" si="58"/>
        <v>0</v>
      </c>
      <c r="R281" s="43" t="str">
        <f t="shared" si="59"/>
        <v>0</v>
      </c>
      <c r="S281" s="5" t="b">
        <f t="shared" si="60"/>
        <v>0</v>
      </c>
      <c r="T281" s="3" t="str">
        <f t="shared" si="61"/>
        <v>o</v>
      </c>
      <c r="U281" s="3">
        <f t="shared" si="62"/>
        <v>144</v>
      </c>
      <c r="V281" s="3" t="str">
        <f t="shared" si="63"/>
        <v>-</v>
      </c>
      <c r="W281" s="3" t="str">
        <f t="shared" si="64"/>
        <v>-</v>
      </c>
      <c r="X281" s="3" t="str">
        <f t="shared" si="65"/>
        <v>-</v>
      </c>
      <c r="Y281" s="3" t="str">
        <f t="shared" si="66"/>
        <v>-</v>
      </c>
      <c r="Z281" s="3" t="str">
        <f t="shared" si="67"/>
        <v>-</v>
      </c>
    </row>
    <row r="282" spans="1:26" x14ac:dyDescent="0.2">
      <c r="A282" s="7">
        <v>279</v>
      </c>
      <c r="B282" s="18">
        <f>[1]d1!$G280</f>
        <v>0</v>
      </c>
      <c r="C282" s="37">
        <f>[1]d1!$L280</f>
        <v>0</v>
      </c>
      <c r="D282" s="39">
        <f>[1]d1!$N280</f>
        <v>0</v>
      </c>
      <c r="E282" s="9" t="str">
        <f>IF(ISBLANK([1]d1!I280),"",VLOOKUP([1]d1!I280,lytis,2,FALSE))</f>
        <v/>
      </c>
      <c r="F282" s="14">
        <f>[1]d1!H280</f>
        <v>0</v>
      </c>
      <c r="G282" s="8">
        <f>[1]d1!O280</f>
        <v>0</v>
      </c>
      <c r="H282" s="8">
        <f>[1]d1!R280</f>
        <v>0</v>
      </c>
      <c r="I282" s="10" t="str">
        <f>IF(ISBLANK([1]d1!J280),"",VLOOKUP([1]d1!J280,grupees,2,FALSE))</f>
        <v/>
      </c>
      <c r="J282" s="42">
        <f>[1]d1!S280</f>
        <v>0</v>
      </c>
      <c r="K282" s="25">
        <f>[1]d1!T280</f>
        <v>0</v>
      </c>
      <c r="L282" s="25">
        <f>[1]d1!U280</f>
        <v>0</v>
      </c>
      <c r="M282" s="14">
        <f>[1]d1!E280</f>
        <v>0</v>
      </c>
      <c r="N282" s="14">
        <f>[1]d1!F280</f>
        <v>0</v>
      </c>
      <c r="O282" s="14">
        <f t="shared" si="56"/>
        <v>1</v>
      </c>
      <c r="P282" s="48">
        <f t="shared" si="57"/>
        <v>0</v>
      </c>
      <c r="Q282" s="43">
        <f t="shared" si="58"/>
        <v>0</v>
      </c>
      <c r="R282" s="43" t="str">
        <f t="shared" si="59"/>
        <v>0</v>
      </c>
      <c r="S282" s="5" t="b">
        <f t="shared" si="60"/>
        <v>0</v>
      </c>
      <c r="T282" s="3" t="str">
        <f t="shared" si="61"/>
        <v>o</v>
      </c>
      <c r="U282" s="3">
        <f t="shared" si="62"/>
        <v>144</v>
      </c>
      <c r="V282" s="3" t="str">
        <f t="shared" si="63"/>
        <v>-</v>
      </c>
      <c r="W282" s="3" t="str">
        <f t="shared" si="64"/>
        <v>-</v>
      </c>
      <c r="X282" s="3" t="str">
        <f t="shared" si="65"/>
        <v>-</v>
      </c>
      <c r="Y282" s="3" t="str">
        <f t="shared" si="66"/>
        <v>-</v>
      </c>
      <c r="Z282" s="3" t="str">
        <f t="shared" si="67"/>
        <v>-</v>
      </c>
    </row>
    <row r="283" spans="1:26" x14ac:dyDescent="0.2">
      <c r="A283" s="7">
        <v>280</v>
      </c>
      <c r="B283" s="18">
        <f>[1]d1!$G281</f>
        <v>0</v>
      </c>
      <c r="C283" s="37">
        <f>[1]d1!$L281</f>
        <v>0</v>
      </c>
      <c r="D283" s="39">
        <f>[1]d1!$N281</f>
        <v>0</v>
      </c>
      <c r="E283" s="9" t="str">
        <f>IF(ISBLANK([1]d1!I281),"",VLOOKUP([1]d1!I281,lytis,2,FALSE))</f>
        <v/>
      </c>
      <c r="F283" s="14">
        <f>[1]d1!H281</f>
        <v>0</v>
      </c>
      <c r="G283" s="8">
        <f>[1]d1!O281</f>
        <v>0</v>
      </c>
      <c r="H283" s="8">
        <f>[1]d1!R281</f>
        <v>0</v>
      </c>
      <c r="I283" s="10" t="str">
        <f>IF(ISBLANK([1]d1!J281),"",VLOOKUP([1]d1!J281,grupees,2,FALSE))</f>
        <v/>
      </c>
      <c r="J283" s="42">
        <f>[1]d1!S281</f>
        <v>0</v>
      </c>
      <c r="K283" s="25">
        <f>[1]d1!T281</f>
        <v>0</v>
      </c>
      <c r="L283" s="25">
        <f>[1]d1!U281</f>
        <v>0</v>
      </c>
      <c r="M283" s="14">
        <f>[1]d1!E281</f>
        <v>0</v>
      </c>
      <c r="N283" s="14">
        <f>[1]d1!F281</f>
        <v>0</v>
      </c>
      <c r="O283" s="14">
        <f t="shared" si="56"/>
        <v>1</v>
      </c>
      <c r="P283" s="48">
        <f t="shared" si="57"/>
        <v>0</v>
      </c>
      <c r="Q283" s="43">
        <f t="shared" si="58"/>
        <v>0</v>
      </c>
      <c r="R283" s="43" t="str">
        <f t="shared" si="59"/>
        <v>0</v>
      </c>
      <c r="S283" s="5" t="b">
        <f t="shared" si="60"/>
        <v>0</v>
      </c>
      <c r="T283" s="3" t="str">
        <f t="shared" si="61"/>
        <v>o</v>
      </c>
      <c r="U283" s="3">
        <f t="shared" si="62"/>
        <v>144</v>
      </c>
      <c r="V283" s="3" t="str">
        <f t="shared" si="63"/>
        <v>-</v>
      </c>
      <c r="W283" s="3" t="str">
        <f t="shared" si="64"/>
        <v>-</v>
      </c>
      <c r="X283" s="3" t="str">
        <f t="shared" si="65"/>
        <v>-</v>
      </c>
      <c r="Y283" s="3" t="str">
        <f t="shared" si="66"/>
        <v>-</v>
      </c>
      <c r="Z283" s="3" t="str">
        <f t="shared" si="67"/>
        <v>-</v>
      </c>
    </row>
    <row r="284" spans="1:26" x14ac:dyDescent="0.2">
      <c r="A284" s="7">
        <v>281</v>
      </c>
      <c r="B284" s="18">
        <f>[1]d1!$G282</f>
        <v>0</v>
      </c>
      <c r="C284" s="37">
        <f>[1]d1!$L282</f>
        <v>0</v>
      </c>
      <c r="D284" s="39">
        <f>[1]d1!$N282</f>
        <v>0</v>
      </c>
      <c r="E284" s="9" t="str">
        <f>IF(ISBLANK([1]d1!I282),"",VLOOKUP([1]d1!I282,lytis,2,FALSE))</f>
        <v/>
      </c>
      <c r="F284" s="14">
        <f>[1]d1!H282</f>
        <v>0</v>
      </c>
      <c r="G284" s="8">
        <f>[1]d1!O282</f>
        <v>0</v>
      </c>
      <c r="H284" s="8">
        <f>[1]d1!R282</f>
        <v>0</v>
      </c>
      <c r="I284" s="10" t="str">
        <f>IF(ISBLANK([1]d1!J282),"",VLOOKUP([1]d1!J282,grupees,2,FALSE))</f>
        <v/>
      </c>
      <c r="J284" s="42">
        <f>[1]d1!S282</f>
        <v>0</v>
      </c>
      <c r="K284" s="25">
        <f>[1]d1!T282</f>
        <v>0</v>
      </c>
      <c r="L284" s="25">
        <f>[1]d1!U282</f>
        <v>0</v>
      </c>
      <c r="M284" s="14">
        <f>[1]d1!E282</f>
        <v>0</v>
      </c>
      <c r="N284" s="14">
        <f>[1]d1!F282</f>
        <v>0</v>
      </c>
      <c r="O284" s="14">
        <f t="shared" si="56"/>
        <v>1</v>
      </c>
      <c r="P284" s="48">
        <f t="shared" si="57"/>
        <v>0</v>
      </c>
      <c r="Q284" s="43">
        <f t="shared" si="58"/>
        <v>0</v>
      </c>
      <c r="R284" s="43" t="str">
        <f t="shared" si="59"/>
        <v>0</v>
      </c>
      <c r="S284" s="5" t="b">
        <f t="shared" si="60"/>
        <v>0</v>
      </c>
      <c r="T284" s="3" t="str">
        <f t="shared" si="61"/>
        <v>o</v>
      </c>
      <c r="U284" s="3">
        <f t="shared" si="62"/>
        <v>144</v>
      </c>
      <c r="V284" s="3" t="str">
        <f t="shared" si="63"/>
        <v>-</v>
      </c>
      <c r="W284" s="3" t="str">
        <f t="shared" si="64"/>
        <v>-</v>
      </c>
      <c r="X284" s="3" t="str">
        <f t="shared" si="65"/>
        <v>-</v>
      </c>
      <c r="Y284" s="3" t="str">
        <f t="shared" si="66"/>
        <v>-</v>
      </c>
      <c r="Z284" s="3" t="str">
        <f t="shared" si="67"/>
        <v>-</v>
      </c>
    </row>
    <row r="285" spans="1:26" x14ac:dyDescent="0.2">
      <c r="A285" s="7">
        <v>282</v>
      </c>
      <c r="B285" s="18">
        <f>[1]d1!$G283</f>
        <v>0</v>
      </c>
      <c r="C285" s="37">
        <f>[1]d1!$L283</f>
        <v>0</v>
      </c>
      <c r="D285" s="39">
        <f>[1]d1!$N283</f>
        <v>0</v>
      </c>
      <c r="E285" s="9" t="str">
        <f>IF(ISBLANK([1]d1!I283),"",VLOOKUP([1]d1!I283,lytis,2,FALSE))</f>
        <v/>
      </c>
      <c r="F285" s="14">
        <f>[1]d1!H283</f>
        <v>0</v>
      </c>
      <c r="G285" s="8">
        <f>[1]d1!O283</f>
        <v>0</v>
      </c>
      <c r="H285" s="8">
        <f>[1]d1!R283</f>
        <v>0</v>
      </c>
      <c r="I285" s="10" t="str">
        <f>IF(ISBLANK([1]d1!J283),"",VLOOKUP([1]d1!J283,grupees,2,FALSE))</f>
        <v/>
      </c>
      <c r="J285" s="42">
        <f>[1]d1!S283</f>
        <v>0</v>
      </c>
      <c r="K285" s="25">
        <f>[1]d1!T283</f>
        <v>0</v>
      </c>
      <c r="L285" s="25">
        <f>[1]d1!U283</f>
        <v>0</v>
      </c>
      <c r="M285" s="14">
        <f>[1]d1!E283</f>
        <v>0</v>
      </c>
      <c r="N285" s="14">
        <f>[1]d1!F283</f>
        <v>0</v>
      </c>
      <c r="O285" s="14">
        <f t="shared" si="56"/>
        <v>1</v>
      </c>
      <c r="P285" s="48">
        <f t="shared" si="57"/>
        <v>0</v>
      </c>
      <c r="Q285" s="43">
        <f t="shared" si="58"/>
        <v>0</v>
      </c>
      <c r="R285" s="43" t="str">
        <f t="shared" si="59"/>
        <v>0</v>
      </c>
      <c r="S285" s="5" t="b">
        <f t="shared" si="60"/>
        <v>0</v>
      </c>
      <c r="T285" s="3" t="str">
        <f t="shared" si="61"/>
        <v>o</v>
      </c>
      <c r="U285" s="3">
        <f t="shared" si="62"/>
        <v>144</v>
      </c>
      <c r="V285" s="3" t="str">
        <f t="shared" si="63"/>
        <v>-</v>
      </c>
      <c r="W285" s="3" t="str">
        <f t="shared" si="64"/>
        <v>-</v>
      </c>
      <c r="X285" s="3" t="str">
        <f t="shared" si="65"/>
        <v>-</v>
      </c>
      <c r="Y285" s="3" t="str">
        <f t="shared" si="66"/>
        <v>-</v>
      </c>
      <c r="Z285" s="3" t="str">
        <f t="shared" si="67"/>
        <v>-</v>
      </c>
    </row>
    <row r="286" spans="1:26" x14ac:dyDescent="0.2">
      <c r="A286" s="7">
        <v>283</v>
      </c>
      <c r="B286" s="18">
        <f>[1]d1!$G284</f>
        <v>0</v>
      </c>
      <c r="C286" s="37">
        <f>[1]d1!$L284</f>
        <v>0</v>
      </c>
      <c r="D286" s="39">
        <f>[1]d1!$N284</f>
        <v>0</v>
      </c>
      <c r="E286" s="9" t="str">
        <f>IF(ISBLANK([1]d1!I284),"",VLOOKUP([1]d1!I284,lytis,2,FALSE))</f>
        <v/>
      </c>
      <c r="F286" s="14">
        <f>[1]d1!H284</f>
        <v>0</v>
      </c>
      <c r="G286" s="8">
        <f>[1]d1!O284</f>
        <v>0</v>
      </c>
      <c r="H286" s="8">
        <f>[1]d1!R284</f>
        <v>0</v>
      </c>
      <c r="I286" s="10" t="str">
        <f>IF(ISBLANK([1]d1!J284),"",VLOOKUP([1]d1!J284,grupees,2,FALSE))</f>
        <v/>
      </c>
      <c r="J286" s="42">
        <f>[1]d1!S284</f>
        <v>0</v>
      </c>
      <c r="K286" s="25">
        <f>[1]d1!T284</f>
        <v>0</v>
      </c>
      <c r="L286" s="25">
        <f>[1]d1!U284</f>
        <v>0</v>
      </c>
      <c r="M286" s="14">
        <f>[1]d1!E284</f>
        <v>0</v>
      </c>
      <c r="N286" s="14">
        <f>[1]d1!F284</f>
        <v>0</v>
      </c>
      <c r="O286" s="14">
        <f t="shared" si="56"/>
        <v>1</v>
      </c>
      <c r="P286" s="48">
        <f t="shared" si="57"/>
        <v>0</v>
      </c>
      <c r="Q286" s="43">
        <f t="shared" si="58"/>
        <v>0</v>
      </c>
      <c r="R286" s="43" t="str">
        <f t="shared" si="59"/>
        <v>0</v>
      </c>
      <c r="S286" s="5" t="b">
        <f t="shared" si="60"/>
        <v>0</v>
      </c>
      <c r="T286" s="3" t="str">
        <f t="shared" si="61"/>
        <v>o</v>
      </c>
      <c r="U286" s="3">
        <f t="shared" si="62"/>
        <v>144</v>
      </c>
      <c r="V286" s="3" t="str">
        <f t="shared" si="63"/>
        <v>-</v>
      </c>
      <c r="W286" s="3" t="str">
        <f t="shared" si="64"/>
        <v>-</v>
      </c>
      <c r="X286" s="3" t="str">
        <f t="shared" si="65"/>
        <v>-</v>
      </c>
      <c r="Y286" s="3" t="str">
        <f t="shared" si="66"/>
        <v>-</v>
      </c>
      <c r="Z286" s="3" t="str">
        <f t="shared" si="67"/>
        <v>-</v>
      </c>
    </row>
    <row r="287" spans="1:26" x14ac:dyDescent="0.2">
      <c r="A287" s="7">
        <v>284</v>
      </c>
      <c r="B287" s="18">
        <f>[1]d1!$G285</f>
        <v>0</v>
      </c>
      <c r="C287" s="37">
        <f>[1]d1!$L285</f>
        <v>0</v>
      </c>
      <c r="D287" s="39">
        <f>[1]d1!$N285</f>
        <v>0</v>
      </c>
      <c r="E287" s="9" t="str">
        <f>IF(ISBLANK([1]d1!I285),"",VLOOKUP([1]d1!I285,lytis,2,FALSE))</f>
        <v/>
      </c>
      <c r="F287" s="14">
        <f>[1]d1!H285</f>
        <v>0</v>
      </c>
      <c r="G287" s="8">
        <f>[1]d1!O285</f>
        <v>0</v>
      </c>
      <c r="H287" s="8">
        <f>[1]d1!R285</f>
        <v>0</v>
      </c>
      <c r="I287" s="10" t="str">
        <f>IF(ISBLANK([1]d1!J285),"",VLOOKUP([1]d1!J285,grupees,2,FALSE))</f>
        <v/>
      </c>
      <c r="J287" s="42">
        <f>[1]d1!S285</f>
        <v>0</v>
      </c>
      <c r="K287" s="25">
        <f>[1]d1!T285</f>
        <v>0</v>
      </c>
      <c r="L287" s="25">
        <f>[1]d1!U285</f>
        <v>0</v>
      </c>
      <c r="M287" s="14">
        <f>[1]d1!E285</f>
        <v>0</v>
      </c>
      <c r="N287" s="14">
        <f>[1]d1!F285</f>
        <v>0</v>
      </c>
      <c r="O287" s="14">
        <f t="shared" si="56"/>
        <v>1</v>
      </c>
      <c r="P287" s="48">
        <f t="shared" si="57"/>
        <v>0</v>
      </c>
      <c r="Q287" s="43">
        <f t="shared" si="58"/>
        <v>0</v>
      </c>
      <c r="R287" s="43" t="str">
        <f t="shared" si="59"/>
        <v>0</v>
      </c>
      <c r="S287" s="5" t="b">
        <f t="shared" si="60"/>
        <v>0</v>
      </c>
      <c r="T287" s="3" t="str">
        <f t="shared" si="61"/>
        <v>o</v>
      </c>
      <c r="U287" s="3">
        <f t="shared" si="62"/>
        <v>144</v>
      </c>
      <c r="V287" s="3" t="str">
        <f t="shared" si="63"/>
        <v>-</v>
      </c>
      <c r="W287" s="3" t="str">
        <f t="shared" si="64"/>
        <v>-</v>
      </c>
      <c r="X287" s="3" t="str">
        <f t="shared" si="65"/>
        <v>-</v>
      </c>
      <c r="Y287" s="3" t="str">
        <f t="shared" si="66"/>
        <v>-</v>
      </c>
      <c r="Z287" s="3" t="str">
        <f t="shared" si="67"/>
        <v>-</v>
      </c>
    </row>
    <row r="288" spans="1:26" x14ac:dyDescent="0.2">
      <c r="A288" s="7">
        <v>285</v>
      </c>
      <c r="B288" s="18">
        <f>[1]d1!$G286</f>
        <v>0</v>
      </c>
      <c r="C288" s="37">
        <f>[1]d1!$L286</f>
        <v>0</v>
      </c>
      <c r="D288" s="39">
        <f>[1]d1!$N286</f>
        <v>0</v>
      </c>
      <c r="E288" s="9" t="str">
        <f>IF(ISBLANK([1]d1!I286),"",VLOOKUP([1]d1!I286,lytis,2,FALSE))</f>
        <v/>
      </c>
      <c r="F288" s="14">
        <f>[1]d1!H286</f>
        <v>0</v>
      </c>
      <c r="G288" s="8">
        <f>[1]d1!O286</f>
        <v>0</v>
      </c>
      <c r="H288" s="8">
        <f>[1]d1!R286</f>
        <v>0</v>
      </c>
      <c r="I288" s="10" t="str">
        <f>IF(ISBLANK([1]d1!J286),"",VLOOKUP([1]d1!J286,grupees,2,FALSE))</f>
        <v/>
      </c>
      <c r="J288" s="42">
        <f>[1]d1!S286</f>
        <v>0</v>
      </c>
      <c r="K288" s="25">
        <f>[1]d1!T286</f>
        <v>0</v>
      </c>
      <c r="L288" s="25">
        <f>[1]d1!U286</f>
        <v>0</v>
      </c>
      <c r="M288" s="14">
        <f>[1]d1!E286</f>
        <v>0</v>
      </c>
      <c r="N288" s="14">
        <f>[1]d1!F286</f>
        <v>0</v>
      </c>
      <c r="O288" s="14">
        <f t="shared" si="56"/>
        <v>1</v>
      </c>
      <c r="P288" s="48">
        <f t="shared" si="57"/>
        <v>0</v>
      </c>
      <c r="Q288" s="43">
        <f t="shared" si="58"/>
        <v>0</v>
      </c>
      <c r="R288" s="43" t="str">
        <f t="shared" si="59"/>
        <v>0</v>
      </c>
      <c r="S288" s="5" t="b">
        <f t="shared" si="60"/>
        <v>0</v>
      </c>
      <c r="T288" s="3" t="str">
        <f t="shared" si="61"/>
        <v>o</v>
      </c>
      <c r="U288" s="3">
        <f t="shared" si="62"/>
        <v>144</v>
      </c>
      <c r="V288" s="3" t="str">
        <f t="shared" si="63"/>
        <v>-</v>
      </c>
      <c r="W288" s="3" t="str">
        <f t="shared" si="64"/>
        <v>-</v>
      </c>
      <c r="X288" s="3" t="str">
        <f t="shared" si="65"/>
        <v>-</v>
      </c>
      <c r="Y288" s="3" t="str">
        <f t="shared" si="66"/>
        <v>-</v>
      </c>
      <c r="Z288" s="3" t="str">
        <f t="shared" si="67"/>
        <v>-</v>
      </c>
    </row>
    <row r="289" spans="1:26" x14ac:dyDescent="0.2">
      <c r="A289" s="7">
        <v>286</v>
      </c>
      <c r="B289" s="18">
        <f>[1]d1!$G287</f>
        <v>0</v>
      </c>
      <c r="C289" s="37">
        <f>[1]d1!$L287</f>
        <v>0</v>
      </c>
      <c r="D289" s="39">
        <f>[1]d1!$N287</f>
        <v>0</v>
      </c>
      <c r="E289" s="9" t="str">
        <f>IF(ISBLANK([1]d1!I287),"",VLOOKUP([1]d1!I287,lytis,2,FALSE))</f>
        <v/>
      </c>
      <c r="F289" s="14">
        <f>[1]d1!H287</f>
        <v>0</v>
      </c>
      <c r="G289" s="8">
        <f>[1]d1!O287</f>
        <v>0</v>
      </c>
      <c r="H289" s="8">
        <f>[1]d1!R287</f>
        <v>0</v>
      </c>
      <c r="I289" s="10" t="str">
        <f>IF(ISBLANK([1]d1!J287),"",VLOOKUP([1]d1!J287,grupees,2,FALSE))</f>
        <v/>
      </c>
      <c r="J289" s="42">
        <f>[1]d1!S287</f>
        <v>0</v>
      </c>
      <c r="K289" s="25">
        <f>[1]d1!T287</f>
        <v>0</v>
      </c>
      <c r="L289" s="25">
        <f>[1]d1!U287</f>
        <v>0</v>
      </c>
      <c r="M289" s="14">
        <f>[1]d1!E287</f>
        <v>0</v>
      </c>
      <c r="N289" s="14">
        <f>[1]d1!F287</f>
        <v>0</v>
      </c>
      <c r="O289" s="14">
        <f t="shared" si="56"/>
        <v>1</v>
      </c>
      <c r="P289" s="48">
        <f t="shared" si="57"/>
        <v>0</v>
      </c>
      <c r="Q289" s="43">
        <f t="shared" si="58"/>
        <v>0</v>
      </c>
      <c r="R289" s="43" t="str">
        <f t="shared" si="59"/>
        <v>0</v>
      </c>
      <c r="S289" s="5" t="b">
        <f t="shared" si="60"/>
        <v>0</v>
      </c>
      <c r="T289" s="3" t="str">
        <f t="shared" si="61"/>
        <v>o</v>
      </c>
      <c r="U289" s="3">
        <f t="shared" si="62"/>
        <v>144</v>
      </c>
      <c r="V289" s="3" t="str">
        <f t="shared" si="63"/>
        <v>-</v>
      </c>
      <c r="W289" s="3" t="str">
        <f t="shared" si="64"/>
        <v>-</v>
      </c>
      <c r="X289" s="3" t="str">
        <f t="shared" si="65"/>
        <v>-</v>
      </c>
      <c r="Y289" s="3" t="str">
        <f t="shared" si="66"/>
        <v>-</v>
      </c>
      <c r="Z289" s="3" t="str">
        <f t="shared" si="67"/>
        <v>-</v>
      </c>
    </row>
    <row r="290" spans="1:26" x14ac:dyDescent="0.2">
      <c r="A290" s="7">
        <v>287</v>
      </c>
      <c r="B290" s="18">
        <f>[1]d1!$G288</f>
        <v>0</v>
      </c>
      <c r="C290" s="37">
        <f>[1]d1!$L288</f>
        <v>0</v>
      </c>
      <c r="D290" s="39">
        <f>[1]d1!$N288</f>
        <v>0</v>
      </c>
      <c r="E290" s="9" t="str">
        <f>IF(ISBLANK([1]d1!I288),"",VLOOKUP([1]d1!I288,lytis,2,FALSE))</f>
        <v/>
      </c>
      <c r="F290" s="14">
        <f>[1]d1!H288</f>
        <v>0</v>
      </c>
      <c r="G290" s="8">
        <f>[1]d1!O288</f>
        <v>0</v>
      </c>
      <c r="H290" s="8">
        <f>[1]d1!R288</f>
        <v>0</v>
      </c>
      <c r="I290" s="10" t="str">
        <f>IF(ISBLANK([1]d1!J288),"",VLOOKUP([1]d1!J288,grupees,2,FALSE))</f>
        <v/>
      </c>
      <c r="J290" s="42">
        <f>[1]d1!S288</f>
        <v>0</v>
      </c>
      <c r="K290" s="25">
        <f>[1]d1!T288</f>
        <v>0</v>
      </c>
      <c r="L290" s="25">
        <f>[1]d1!U288</f>
        <v>0</v>
      </c>
      <c r="M290" s="14">
        <f>[1]d1!E288</f>
        <v>0</v>
      </c>
      <c r="N290" s="14">
        <f>[1]d1!F288</f>
        <v>0</v>
      </c>
      <c r="O290" s="14">
        <f t="shared" si="56"/>
        <v>1</v>
      </c>
      <c r="P290" s="48">
        <f t="shared" si="57"/>
        <v>0</v>
      </c>
      <c r="Q290" s="43">
        <f t="shared" si="58"/>
        <v>0</v>
      </c>
      <c r="R290" s="43" t="str">
        <f t="shared" si="59"/>
        <v>0</v>
      </c>
      <c r="S290" s="5" t="b">
        <f t="shared" si="60"/>
        <v>0</v>
      </c>
      <c r="T290" s="3" t="str">
        <f t="shared" si="61"/>
        <v>o</v>
      </c>
      <c r="U290" s="3">
        <f t="shared" si="62"/>
        <v>144</v>
      </c>
      <c r="V290" s="3" t="str">
        <f t="shared" si="63"/>
        <v>-</v>
      </c>
      <c r="W290" s="3" t="str">
        <f t="shared" si="64"/>
        <v>-</v>
      </c>
      <c r="X290" s="3" t="str">
        <f t="shared" si="65"/>
        <v>-</v>
      </c>
      <c r="Y290" s="3" t="str">
        <f t="shared" si="66"/>
        <v>-</v>
      </c>
      <c r="Z290" s="3" t="str">
        <f t="shared" si="67"/>
        <v>-</v>
      </c>
    </row>
    <row r="291" spans="1:26" x14ac:dyDescent="0.2">
      <c r="A291" s="7">
        <v>288</v>
      </c>
      <c r="B291" s="18">
        <f>[1]d1!$G289</f>
        <v>0</v>
      </c>
      <c r="C291" s="37">
        <f>[1]d1!$L289</f>
        <v>0</v>
      </c>
      <c r="D291" s="39">
        <f>[1]d1!$N289</f>
        <v>0</v>
      </c>
      <c r="E291" s="9" t="str">
        <f>IF(ISBLANK([1]d1!I289),"",VLOOKUP([1]d1!I289,lytis,2,FALSE))</f>
        <v/>
      </c>
      <c r="F291" s="14">
        <f>[1]d1!H289</f>
        <v>0</v>
      </c>
      <c r="G291" s="8">
        <f>[1]d1!O289</f>
        <v>0</v>
      </c>
      <c r="H291" s="8">
        <f>[1]d1!R289</f>
        <v>0</v>
      </c>
      <c r="I291" s="10" t="str">
        <f>IF(ISBLANK([1]d1!J289),"",VLOOKUP([1]d1!J289,grupees,2,FALSE))</f>
        <v/>
      </c>
      <c r="J291" s="42">
        <f>[1]d1!S289</f>
        <v>0</v>
      </c>
      <c r="K291" s="25">
        <f>[1]d1!T289</f>
        <v>0</v>
      </c>
      <c r="L291" s="25">
        <f>[1]d1!U289</f>
        <v>0</v>
      </c>
      <c r="M291" s="14">
        <f>[1]d1!E289</f>
        <v>0</v>
      </c>
      <c r="N291" s="14">
        <f>[1]d1!F289</f>
        <v>0</v>
      </c>
      <c r="O291" s="14">
        <f t="shared" si="56"/>
        <v>1</v>
      </c>
      <c r="P291" s="48">
        <f t="shared" si="57"/>
        <v>0</v>
      </c>
      <c r="Q291" s="43">
        <f t="shared" si="58"/>
        <v>0</v>
      </c>
      <c r="R291" s="43" t="str">
        <f t="shared" si="59"/>
        <v>0</v>
      </c>
      <c r="S291" s="5" t="b">
        <f t="shared" si="60"/>
        <v>0</v>
      </c>
      <c r="T291" s="3" t="str">
        <f t="shared" si="61"/>
        <v>o</v>
      </c>
      <c r="U291" s="3">
        <f t="shared" si="62"/>
        <v>144</v>
      </c>
      <c r="V291" s="3" t="str">
        <f t="shared" si="63"/>
        <v>-</v>
      </c>
      <c r="W291" s="3" t="str">
        <f t="shared" si="64"/>
        <v>-</v>
      </c>
      <c r="X291" s="3" t="str">
        <f t="shared" si="65"/>
        <v>-</v>
      </c>
      <c r="Y291" s="3" t="str">
        <f t="shared" si="66"/>
        <v>-</v>
      </c>
      <c r="Z291" s="3" t="str">
        <f t="shared" si="67"/>
        <v>-</v>
      </c>
    </row>
    <row r="292" spans="1:26" x14ac:dyDescent="0.2">
      <c r="A292" s="7">
        <v>289</v>
      </c>
      <c r="B292" s="18">
        <f>[1]d1!$G290</f>
        <v>0</v>
      </c>
      <c r="C292" s="37">
        <f>[1]d1!$L290</f>
        <v>0</v>
      </c>
      <c r="D292" s="39">
        <f>[1]d1!$N290</f>
        <v>0</v>
      </c>
      <c r="E292" s="9" t="str">
        <f>IF(ISBLANK([1]d1!I290),"",VLOOKUP([1]d1!I290,lytis,2,FALSE))</f>
        <v/>
      </c>
      <c r="F292" s="14">
        <f>[1]d1!H290</f>
        <v>0</v>
      </c>
      <c r="G292" s="8">
        <f>[1]d1!O290</f>
        <v>0</v>
      </c>
      <c r="H292" s="8">
        <f>[1]d1!R290</f>
        <v>0</v>
      </c>
      <c r="I292" s="10" t="str">
        <f>IF(ISBLANK([1]d1!J290),"",VLOOKUP([1]d1!J290,grupees,2,FALSE))</f>
        <v/>
      </c>
      <c r="J292" s="42">
        <f>[1]d1!S290</f>
        <v>0</v>
      </c>
      <c r="K292" s="25">
        <f>[1]d1!T290</f>
        <v>0</v>
      </c>
      <c r="L292" s="25">
        <f>[1]d1!U290</f>
        <v>0</v>
      </c>
      <c r="M292" s="14">
        <f>[1]d1!E290</f>
        <v>0</v>
      </c>
      <c r="N292" s="14">
        <f>[1]d1!F290</f>
        <v>0</v>
      </c>
      <c r="O292" s="14">
        <f t="shared" si="56"/>
        <v>1</v>
      </c>
      <c r="P292" s="48">
        <f t="shared" si="57"/>
        <v>0</v>
      </c>
      <c r="Q292" s="43">
        <f t="shared" si="58"/>
        <v>0</v>
      </c>
      <c r="R292" s="43" t="str">
        <f t="shared" si="59"/>
        <v>0</v>
      </c>
      <c r="S292" s="5" t="b">
        <f t="shared" si="60"/>
        <v>0</v>
      </c>
      <c r="T292" s="3" t="str">
        <f t="shared" si="61"/>
        <v>o</v>
      </c>
      <c r="U292" s="3">
        <f t="shared" si="62"/>
        <v>144</v>
      </c>
      <c r="V292" s="3" t="str">
        <f t="shared" si="63"/>
        <v>-</v>
      </c>
      <c r="W292" s="3" t="str">
        <f t="shared" si="64"/>
        <v>-</v>
      </c>
      <c r="X292" s="3" t="str">
        <f t="shared" si="65"/>
        <v>-</v>
      </c>
      <c r="Y292" s="3" t="str">
        <f t="shared" si="66"/>
        <v>-</v>
      </c>
      <c r="Z292" s="3" t="str">
        <f t="shared" si="67"/>
        <v>-</v>
      </c>
    </row>
    <row r="293" spans="1:26" x14ac:dyDescent="0.2">
      <c r="A293" s="7">
        <v>290</v>
      </c>
      <c r="B293" s="18">
        <f>[1]d1!$G291</f>
        <v>0</v>
      </c>
      <c r="C293" s="37">
        <f>[1]d1!$L291</f>
        <v>0</v>
      </c>
      <c r="D293" s="39">
        <f>[1]d1!$N291</f>
        <v>0</v>
      </c>
      <c r="E293" s="9" t="str">
        <f>IF(ISBLANK([1]d1!I291),"",VLOOKUP([1]d1!I291,lytis,2,FALSE))</f>
        <v/>
      </c>
      <c r="F293" s="14">
        <f>[1]d1!H291</f>
        <v>0</v>
      </c>
      <c r="G293" s="8">
        <f>[1]d1!O291</f>
        <v>0</v>
      </c>
      <c r="H293" s="8">
        <f>[1]d1!R291</f>
        <v>0</v>
      </c>
      <c r="I293" s="10" t="str">
        <f>IF(ISBLANK([1]d1!J291),"",VLOOKUP([1]d1!J291,grupees,2,FALSE))</f>
        <v/>
      </c>
      <c r="J293" s="42">
        <f>[1]d1!S291</f>
        <v>0</v>
      </c>
      <c r="K293" s="25">
        <f>[1]d1!T291</f>
        <v>0</v>
      </c>
      <c r="L293" s="25">
        <f>[1]d1!U291</f>
        <v>0</v>
      </c>
      <c r="M293" s="14">
        <f>[1]d1!E291</f>
        <v>0</v>
      </c>
      <c r="N293" s="14">
        <f>[1]d1!F291</f>
        <v>0</v>
      </c>
      <c r="O293" s="14">
        <f t="shared" si="56"/>
        <v>1</v>
      </c>
      <c r="P293" s="48">
        <f t="shared" si="57"/>
        <v>0</v>
      </c>
      <c r="Q293" s="43">
        <f t="shared" si="58"/>
        <v>0</v>
      </c>
      <c r="R293" s="43" t="str">
        <f t="shared" si="59"/>
        <v>0</v>
      </c>
      <c r="S293" s="5" t="b">
        <f t="shared" si="60"/>
        <v>0</v>
      </c>
      <c r="T293" s="3" t="str">
        <f t="shared" si="61"/>
        <v>o</v>
      </c>
      <c r="U293" s="3">
        <f t="shared" si="62"/>
        <v>144</v>
      </c>
      <c r="V293" s="3" t="str">
        <f t="shared" si="63"/>
        <v>-</v>
      </c>
      <c r="W293" s="3" t="str">
        <f t="shared" si="64"/>
        <v>-</v>
      </c>
      <c r="X293" s="3" t="str">
        <f t="shared" si="65"/>
        <v>-</v>
      </c>
      <c r="Y293" s="3" t="str">
        <f t="shared" si="66"/>
        <v>-</v>
      </c>
      <c r="Z293" s="3" t="str">
        <f t="shared" si="67"/>
        <v>-</v>
      </c>
    </row>
    <row r="294" spans="1:26" x14ac:dyDescent="0.2">
      <c r="A294" s="7">
        <v>291</v>
      </c>
      <c r="B294" s="18">
        <f>[1]d1!$G292</f>
        <v>0</v>
      </c>
      <c r="C294" s="37">
        <f>[1]d1!$L292</f>
        <v>0</v>
      </c>
      <c r="D294" s="39">
        <f>[1]d1!$N292</f>
        <v>0</v>
      </c>
      <c r="E294" s="9" t="str">
        <f>IF(ISBLANK([1]d1!I292),"",VLOOKUP([1]d1!I292,lytis,2,FALSE))</f>
        <v/>
      </c>
      <c r="F294" s="14">
        <f>[1]d1!H292</f>
        <v>0</v>
      </c>
      <c r="G294" s="8">
        <f>[1]d1!O292</f>
        <v>0</v>
      </c>
      <c r="H294" s="8">
        <f>[1]d1!R292</f>
        <v>0</v>
      </c>
      <c r="I294" s="10" t="str">
        <f>IF(ISBLANK([1]d1!J292),"",VLOOKUP([1]d1!J292,grupees,2,FALSE))</f>
        <v/>
      </c>
      <c r="J294" s="42">
        <f>[1]d1!S292</f>
        <v>0</v>
      </c>
      <c r="K294" s="25">
        <f>[1]d1!T292</f>
        <v>0</v>
      </c>
      <c r="L294" s="25">
        <f>[1]d1!U292</f>
        <v>0</v>
      </c>
      <c r="M294" s="14">
        <f>[1]d1!E292</f>
        <v>0</v>
      </c>
      <c r="N294" s="14">
        <f>[1]d1!F292</f>
        <v>0</v>
      </c>
      <c r="O294" s="14">
        <f t="shared" si="56"/>
        <v>1</v>
      </c>
      <c r="P294" s="48">
        <f t="shared" si="57"/>
        <v>0</v>
      </c>
      <c r="Q294" s="43">
        <f t="shared" si="58"/>
        <v>0</v>
      </c>
      <c r="R294" s="43" t="str">
        <f t="shared" si="59"/>
        <v>0</v>
      </c>
      <c r="S294" s="5" t="b">
        <f t="shared" si="60"/>
        <v>0</v>
      </c>
      <c r="T294" s="3" t="str">
        <f t="shared" si="61"/>
        <v>o</v>
      </c>
      <c r="U294" s="3">
        <f t="shared" si="62"/>
        <v>144</v>
      </c>
      <c r="V294" s="3" t="str">
        <f t="shared" si="63"/>
        <v>-</v>
      </c>
      <c r="W294" s="3" t="str">
        <f t="shared" si="64"/>
        <v>-</v>
      </c>
      <c r="X294" s="3" t="str">
        <f t="shared" si="65"/>
        <v>-</v>
      </c>
      <c r="Y294" s="3" t="str">
        <f t="shared" si="66"/>
        <v>-</v>
      </c>
      <c r="Z294" s="3" t="str">
        <f t="shared" si="67"/>
        <v>-</v>
      </c>
    </row>
    <row r="295" spans="1:26" x14ac:dyDescent="0.2">
      <c r="A295" s="7">
        <v>292</v>
      </c>
      <c r="B295" s="18">
        <f>[1]d1!$G293</f>
        <v>0</v>
      </c>
      <c r="C295" s="37">
        <f>[1]d1!$L293</f>
        <v>0</v>
      </c>
      <c r="D295" s="39">
        <f>[1]d1!$N293</f>
        <v>0</v>
      </c>
      <c r="E295" s="9" t="str">
        <f>IF(ISBLANK([1]d1!I293),"",VLOOKUP([1]d1!I293,lytis,2,FALSE))</f>
        <v/>
      </c>
      <c r="F295" s="14">
        <f>[1]d1!H293</f>
        <v>0</v>
      </c>
      <c r="G295" s="8">
        <f>[1]d1!O293</f>
        <v>0</v>
      </c>
      <c r="H295" s="8">
        <f>[1]d1!R293</f>
        <v>0</v>
      </c>
      <c r="I295" s="10" t="str">
        <f>IF(ISBLANK([1]d1!J293),"",VLOOKUP([1]d1!J293,grupees,2,FALSE))</f>
        <v/>
      </c>
      <c r="J295" s="42">
        <f>[1]d1!S293</f>
        <v>0</v>
      </c>
      <c r="K295" s="25">
        <f>[1]d1!T293</f>
        <v>0</v>
      </c>
      <c r="L295" s="25">
        <f>[1]d1!U293</f>
        <v>0</v>
      </c>
      <c r="M295" s="14">
        <f>[1]d1!E293</f>
        <v>0</v>
      </c>
      <c r="N295" s="14">
        <f>[1]d1!F293</f>
        <v>0</v>
      </c>
      <c r="O295" s="14">
        <f t="shared" si="56"/>
        <v>1</v>
      </c>
      <c r="P295" s="48">
        <f t="shared" si="57"/>
        <v>0</v>
      </c>
      <c r="Q295" s="43">
        <f t="shared" si="58"/>
        <v>0</v>
      </c>
      <c r="R295" s="43" t="str">
        <f t="shared" si="59"/>
        <v>0</v>
      </c>
      <c r="S295" s="5" t="b">
        <f t="shared" si="60"/>
        <v>0</v>
      </c>
      <c r="T295" s="3" t="str">
        <f t="shared" si="61"/>
        <v>o</v>
      </c>
      <c r="U295" s="3">
        <f t="shared" si="62"/>
        <v>144</v>
      </c>
      <c r="V295" s="3" t="str">
        <f t="shared" si="63"/>
        <v>-</v>
      </c>
      <c r="W295" s="3" t="str">
        <f t="shared" si="64"/>
        <v>-</v>
      </c>
      <c r="X295" s="3" t="str">
        <f t="shared" si="65"/>
        <v>-</v>
      </c>
      <c r="Y295" s="3" t="str">
        <f t="shared" si="66"/>
        <v>-</v>
      </c>
      <c r="Z295" s="3" t="str">
        <f t="shared" si="67"/>
        <v>-</v>
      </c>
    </row>
    <row r="296" spans="1:26" x14ac:dyDescent="0.2">
      <c r="A296" s="7">
        <v>293</v>
      </c>
      <c r="B296" s="18">
        <f>[1]d1!$G294</f>
        <v>0</v>
      </c>
      <c r="C296" s="37">
        <f>[1]d1!$L294</f>
        <v>0</v>
      </c>
      <c r="D296" s="39">
        <f>[1]d1!$N294</f>
        <v>0</v>
      </c>
      <c r="E296" s="9" t="str">
        <f>IF(ISBLANK([1]d1!I294),"",VLOOKUP([1]d1!I294,lytis,2,FALSE))</f>
        <v/>
      </c>
      <c r="F296" s="14">
        <f>[1]d1!H294</f>
        <v>0</v>
      </c>
      <c r="G296" s="8">
        <f>[1]d1!O294</f>
        <v>0</v>
      </c>
      <c r="H296" s="8">
        <f>[1]d1!R294</f>
        <v>0</v>
      </c>
      <c r="I296" s="10" t="str">
        <f>IF(ISBLANK([1]d1!J294),"",VLOOKUP([1]d1!J294,grupees,2,FALSE))</f>
        <v/>
      </c>
      <c r="J296" s="42">
        <f>[1]d1!S294</f>
        <v>0</v>
      </c>
      <c r="K296" s="25">
        <f>[1]d1!T294</f>
        <v>0</v>
      </c>
      <c r="L296" s="25">
        <f>[1]d1!U294</f>
        <v>0</v>
      </c>
      <c r="M296" s="14">
        <f>[1]d1!E294</f>
        <v>0</v>
      </c>
      <c r="N296" s="14">
        <f>[1]d1!F294</f>
        <v>0</v>
      </c>
      <c r="O296" s="14">
        <f t="shared" si="56"/>
        <v>1</v>
      </c>
      <c r="P296" s="48">
        <f t="shared" si="57"/>
        <v>0</v>
      </c>
      <c r="Q296" s="43">
        <f t="shared" si="58"/>
        <v>0</v>
      </c>
      <c r="R296" s="43" t="str">
        <f t="shared" si="59"/>
        <v>0</v>
      </c>
      <c r="S296" s="5" t="b">
        <f t="shared" si="60"/>
        <v>0</v>
      </c>
      <c r="T296" s="3" t="str">
        <f t="shared" si="61"/>
        <v>o</v>
      </c>
      <c r="U296" s="3">
        <f t="shared" si="62"/>
        <v>144</v>
      </c>
      <c r="V296" s="3" t="str">
        <f t="shared" si="63"/>
        <v>-</v>
      </c>
      <c r="W296" s="3" t="str">
        <f t="shared" si="64"/>
        <v>-</v>
      </c>
      <c r="X296" s="3" t="str">
        <f t="shared" si="65"/>
        <v>-</v>
      </c>
      <c r="Y296" s="3" t="str">
        <f t="shared" si="66"/>
        <v>-</v>
      </c>
      <c r="Z296" s="3" t="str">
        <f t="shared" si="67"/>
        <v>-</v>
      </c>
    </row>
    <row r="297" spans="1:26" x14ac:dyDescent="0.2">
      <c r="A297" s="7">
        <v>294</v>
      </c>
      <c r="B297" s="18">
        <f>[1]d1!$G295</f>
        <v>0</v>
      </c>
      <c r="C297" s="37">
        <f>[1]d1!$L295</f>
        <v>0</v>
      </c>
      <c r="D297" s="39">
        <f>[1]d1!$N295</f>
        <v>0</v>
      </c>
      <c r="E297" s="9" t="str">
        <f>IF(ISBLANK([1]d1!I295),"",VLOOKUP([1]d1!I295,lytis,2,FALSE))</f>
        <v/>
      </c>
      <c r="F297" s="14">
        <f>[1]d1!H295</f>
        <v>0</v>
      </c>
      <c r="G297" s="8">
        <f>[1]d1!O295</f>
        <v>0</v>
      </c>
      <c r="H297" s="8">
        <f>[1]d1!R295</f>
        <v>0</v>
      </c>
      <c r="I297" s="10" t="str">
        <f>IF(ISBLANK([1]d1!J295),"",VLOOKUP([1]d1!J295,grupees,2,FALSE))</f>
        <v/>
      </c>
      <c r="J297" s="42">
        <f>[1]d1!S295</f>
        <v>0</v>
      </c>
      <c r="K297" s="25">
        <f>[1]d1!T295</f>
        <v>0</v>
      </c>
      <c r="L297" s="25">
        <f>[1]d1!U295</f>
        <v>0</v>
      </c>
      <c r="M297" s="14">
        <f>[1]d1!E295</f>
        <v>0</v>
      </c>
      <c r="N297" s="14">
        <f>[1]d1!F295</f>
        <v>0</v>
      </c>
      <c r="O297" s="14">
        <f t="shared" si="56"/>
        <v>1</v>
      </c>
      <c r="P297" s="48">
        <f t="shared" si="57"/>
        <v>0</v>
      </c>
      <c r="Q297" s="43">
        <f t="shared" si="58"/>
        <v>0</v>
      </c>
      <c r="R297" s="43" t="str">
        <f t="shared" si="59"/>
        <v>0</v>
      </c>
      <c r="S297" s="5" t="b">
        <f t="shared" si="60"/>
        <v>0</v>
      </c>
      <c r="T297" s="3" t="str">
        <f t="shared" si="61"/>
        <v>o</v>
      </c>
      <c r="U297" s="3">
        <f t="shared" si="62"/>
        <v>144</v>
      </c>
      <c r="V297" s="3" t="str">
        <f t="shared" si="63"/>
        <v>-</v>
      </c>
      <c r="W297" s="3" t="str">
        <f t="shared" si="64"/>
        <v>-</v>
      </c>
      <c r="X297" s="3" t="str">
        <f t="shared" si="65"/>
        <v>-</v>
      </c>
      <c r="Y297" s="3" t="str">
        <f t="shared" si="66"/>
        <v>-</v>
      </c>
      <c r="Z297" s="3" t="str">
        <f t="shared" si="67"/>
        <v>-</v>
      </c>
    </row>
    <row r="298" spans="1:26" x14ac:dyDescent="0.2">
      <c r="A298" s="7">
        <v>295</v>
      </c>
      <c r="B298" s="18">
        <f>[1]d1!$G296</f>
        <v>0</v>
      </c>
      <c r="C298" s="37">
        <f>[1]d1!$L296</f>
        <v>0</v>
      </c>
      <c r="D298" s="39">
        <f>[1]d1!$N296</f>
        <v>0</v>
      </c>
      <c r="E298" s="9" t="str">
        <f>IF(ISBLANK([1]d1!I296),"",VLOOKUP([1]d1!I296,lytis,2,FALSE))</f>
        <v/>
      </c>
      <c r="F298" s="14">
        <f>[1]d1!H296</f>
        <v>0</v>
      </c>
      <c r="G298" s="8">
        <f>[1]d1!O296</f>
        <v>0</v>
      </c>
      <c r="H298" s="8">
        <f>[1]d1!R296</f>
        <v>0</v>
      </c>
      <c r="I298" s="10" t="str">
        <f>IF(ISBLANK([1]d1!J296),"",VLOOKUP([1]d1!J296,grupees,2,FALSE))</f>
        <v/>
      </c>
      <c r="J298" s="42">
        <f>[1]d1!S296</f>
        <v>0</v>
      </c>
      <c r="K298" s="25">
        <f>[1]d1!T296</f>
        <v>0</v>
      </c>
      <c r="L298" s="25">
        <f>[1]d1!U296</f>
        <v>0</v>
      </c>
      <c r="M298" s="14">
        <f>[1]d1!E296</f>
        <v>0</v>
      </c>
      <c r="N298" s="14">
        <f>[1]d1!F296</f>
        <v>0</v>
      </c>
      <c r="O298" s="14">
        <f t="shared" si="56"/>
        <v>1</v>
      </c>
      <c r="P298" s="48">
        <f t="shared" si="57"/>
        <v>0</v>
      </c>
      <c r="Q298" s="43">
        <f t="shared" si="58"/>
        <v>0</v>
      </c>
      <c r="R298" s="43" t="str">
        <f t="shared" si="59"/>
        <v>0</v>
      </c>
      <c r="S298" s="5" t="b">
        <f t="shared" si="60"/>
        <v>0</v>
      </c>
      <c r="T298" s="3" t="str">
        <f t="shared" si="61"/>
        <v>o</v>
      </c>
      <c r="U298" s="3">
        <f t="shared" si="62"/>
        <v>144</v>
      </c>
      <c r="V298" s="3" t="str">
        <f t="shared" si="63"/>
        <v>-</v>
      </c>
      <c r="W298" s="3" t="str">
        <f t="shared" si="64"/>
        <v>-</v>
      </c>
      <c r="X298" s="3" t="str">
        <f t="shared" si="65"/>
        <v>-</v>
      </c>
      <c r="Y298" s="3" t="str">
        <f t="shared" si="66"/>
        <v>-</v>
      </c>
      <c r="Z298" s="3" t="str">
        <f t="shared" si="67"/>
        <v>-</v>
      </c>
    </row>
    <row r="299" spans="1:26" x14ac:dyDescent="0.2">
      <c r="A299" s="7">
        <v>296</v>
      </c>
      <c r="B299" s="18">
        <f>[1]d1!$G297</f>
        <v>0</v>
      </c>
      <c r="C299" s="37">
        <f>[1]d1!$L297</f>
        <v>0</v>
      </c>
      <c r="D299" s="39">
        <f>[1]d1!$N297</f>
        <v>0</v>
      </c>
      <c r="E299" s="9" t="str">
        <f>IF(ISBLANK([1]d1!I297),"",VLOOKUP([1]d1!I297,lytis,2,FALSE))</f>
        <v/>
      </c>
      <c r="F299" s="14">
        <f>[1]d1!H297</f>
        <v>0</v>
      </c>
      <c r="G299" s="8">
        <f>[1]d1!O297</f>
        <v>0</v>
      </c>
      <c r="H299" s="8">
        <f>[1]d1!R297</f>
        <v>0</v>
      </c>
      <c r="I299" s="10" t="str">
        <f>IF(ISBLANK([1]d1!J297),"",VLOOKUP([1]d1!J297,grupees,2,FALSE))</f>
        <v/>
      </c>
      <c r="J299" s="42">
        <f>[1]d1!S297</f>
        <v>0</v>
      </c>
      <c r="K299" s="25">
        <f>[1]d1!T297</f>
        <v>0</v>
      </c>
      <c r="L299" s="25">
        <f>[1]d1!U297</f>
        <v>0</v>
      </c>
      <c r="M299" s="14">
        <f>[1]d1!E297</f>
        <v>0</v>
      </c>
      <c r="N299" s="14">
        <f>[1]d1!F297</f>
        <v>0</v>
      </c>
      <c r="O299" s="14">
        <f t="shared" si="56"/>
        <v>1</v>
      </c>
      <c r="P299" s="48">
        <f t="shared" si="57"/>
        <v>0</v>
      </c>
      <c r="Q299" s="43">
        <f t="shared" si="58"/>
        <v>0</v>
      </c>
      <c r="R299" s="43" t="str">
        <f t="shared" si="59"/>
        <v>0</v>
      </c>
      <c r="S299" s="5" t="b">
        <f t="shared" si="60"/>
        <v>0</v>
      </c>
      <c r="T299" s="3" t="str">
        <f t="shared" si="61"/>
        <v>o</v>
      </c>
      <c r="U299" s="3">
        <f t="shared" si="62"/>
        <v>144</v>
      </c>
      <c r="V299" s="3" t="str">
        <f t="shared" si="63"/>
        <v>-</v>
      </c>
      <c r="W299" s="3" t="str">
        <f t="shared" si="64"/>
        <v>-</v>
      </c>
      <c r="X299" s="3" t="str">
        <f t="shared" si="65"/>
        <v>-</v>
      </c>
      <c r="Y299" s="3" t="str">
        <f t="shared" si="66"/>
        <v>-</v>
      </c>
      <c r="Z299" s="3" t="str">
        <f t="shared" si="67"/>
        <v>-</v>
      </c>
    </row>
    <row r="300" spans="1:26" x14ac:dyDescent="0.2">
      <c r="A300" s="7">
        <v>297</v>
      </c>
      <c r="B300" s="18">
        <f>[1]d1!$G298</f>
        <v>0</v>
      </c>
      <c r="C300" s="37">
        <f>[1]d1!$L298</f>
        <v>0</v>
      </c>
      <c r="D300" s="39">
        <f>[1]d1!$N298</f>
        <v>0</v>
      </c>
      <c r="E300" s="9" t="str">
        <f>IF(ISBLANK([1]d1!I298),"",VLOOKUP([1]d1!I298,lytis,2,FALSE))</f>
        <v/>
      </c>
      <c r="F300" s="14">
        <f>[1]d1!H298</f>
        <v>0</v>
      </c>
      <c r="G300" s="8">
        <f>[1]d1!O298</f>
        <v>0</v>
      </c>
      <c r="H300" s="8">
        <f>[1]d1!R298</f>
        <v>0</v>
      </c>
      <c r="I300" s="10" t="str">
        <f>IF(ISBLANK([1]d1!J298),"",VLOOKUP([1]d1!J298,grupees,2,FALSE))</f>
        <v/>
      </c>
      <c r="J300" s="42">
        <f>[1]d1!S298</f>
        <v>0</v>
      </c>
      <c r="K300" s="25">
        <f>[1]d1!T298</f>
        <v>0</v>
      </c>
      <c r="L300" s="25">
        <f>[1]d1!U298</f>
        <v>0</v>
      </c>
      <c r="M300" s="14">
        <f>[1]d1!E298</f>
        <v>0</v>
      </c>
      <c r="N300" s="14">
        <f>[1]d1!F298</f>
        <v>0</v>
      </c>
      <c r="O300" s="14">
        <f t="shared" si="56"/>
        <v>1</v>
      </c>
      <c r="P300" s="48">
        <f t="shared" si="57"/>
        <v>0</v>
      </c>
      <c r="Q300" s="43">
        <f t="shared" si="58"/>
        <v>0</v>
      </c>
      <c r="R300" s="43" t="str">
        <f t="shared" si="59"/>
        <v>0</v>
      </c>
      <c r="S300" s="5" t="b">
        <f t="shared" si="60"/>
        <v>0</v>
      </c>
      <c r="T300" s="3" t="str">
        <f t="shared" si="61"/>
        <v>o</v>
      </c>
      <c r="U300" s="3">
        <f t="shared" si="62"/>
        <v>144</v>
      </c>
      <c r="V300" s="3" t="str">
        <f t="shared" si="63"/>
        <v>-</v>
      </c>
      <c r="W300" s="3" t="str">
        <f t="shared" si="64"/>
        <v>-</v>
      </c>
      <c r="X300" s="3" t="str">
        <f t="shared" si="65"/>
        <v>-</v>
      </c>
      <c r="Y300" s="3" t="str">
        <f t="shared" si="66"/>
        <v>-</v>
      </c>
      <c r="Z300" s="3" t="str">
        <f t="shared" si="67"/>
        <v>-</v>
      </c>
    </row>
  </sheetData>
  <autoFilter ref="A3:R300" xr:uid="{68987D5F-CA10-41B9-B370-8E2C43279CEB}">
    <sortState xmlns:xlrd2="http://schemas.microsoft.com/office/spreadsheetml/2017/richdata2" ref="A4:R300">
      <sortCondition ref="A3:A300"/>
    </sortState>
  </autoFilter>
  <mergeCells count="1">
    <mergeCell ref="M1:O1"/>
  </mergeCells>
  <conditionalFormatting sqref="B4:B654">
    <cfRule type="duplicateValues" dxfId="9" priority="24" stopIfTrue="1"/>
  </conditionalFormatting>
  <conditionalFormatting sqref="E4:E300">
    <cfRule type="cellIs" dxfId="8" priority="13" stopIfTrue="1" operator="equal">
      <formula>"m"</formula>
    </cfRule>
  </conditionalFormatting>
  <conditionalFormatting sqref="M4:O300">
    <cfRule type="cellIs" dxfId="7" priority="10" operator="equal">
      <formula>3</formula>
    </cfRule>
    <cfRule type="cellIs" dxfId="6" priority="11" operator="equal">
      <formula>2</formula>
    </cfRule>
    <cfRule type="cellIs" dxfId="5" priority="12" operator="equal">
      <formula>1</formula>
    </cfRule>
  </conditionalFormatting>
  <pageMargins left="0.19685039370078741" right="0.19685039370078741" top="0.39370078740157483" bottom="0.19685039370078741" header="0.51181102362204722" footer="0.51181102362204722"/>
  <pageSetup paperSize="9" orientation="landscape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3EA92-C20B-468A-938E-2F4DE9E72044}">
  <sheetPr>
    <tabColor rgb="FFFF0000"/>
  </sheetPr>
  <dimension ref="A1:Y300"/>
  <sheetViews>
    <sheetView showZeros="0" tabSelected="1" zoomScaleNormal="100" workbookViewId="0">
      <pane ySplit="3" topLeftCell="A4" activePane="bottomLeft" state="frozen"/>
      <selection activeCell="I19" sqref="I19"/>
      <selection pane="bottomLeft" activeCell="G12" sqref="G12"/>
    </sheetView>
  </sheetViews>
  <sheetFormatPr defaultColWidth="9.28515625" defaultRowHeight="12.75" x14ac:dyDescent="0.2"/>
  <cols>
    <col min="1" max="1" width="5" style="1" customWidth="1"/>
    <col min="2" max="2" width="7.28515625" style="6" customWidth="1"/>
    <col min="3" max="3" width="11.85546875" style="36" customWidth="1"/>
    <col min="4" max="4" width="12.85546875" style="38" customWidth="1"/>
    <col min="5" max="5" width="7" style="3" customWidth="1"/>
    <col min="6" max="6" width="7.7109375" style="3" customWidth="1"/>
    <col min="7" max="7" width="10.85546875" style="4" customWidth="1"/>
    <col min="8" max="8" width="11.7109375" style="4" customWidth="1"/>
    <col min="9" max="9" width="9" style="3" customWidth="1"/>
    <col min="10" max="10" width="8.140625" style="41" customWidth="1"/>
    <col min="11" max="11" width="10.5703125" style="23" customWidth="1"/>
    <col min="12" max="12" width="9.7109375" style="26" customWidth="1"/>
    <col min="13" max="13" width="8.85546875" style="17" customWidth="1"/>
    <col min="14" max="14" width="8.7109375" style="15" customWidth="1"/>
    <col min="15" max="15" width="9.5703125" style="17" customWidth="1"/>
    <col min="16" max="16" width="7.28515625" style="11" customWidth="1"/>
    <col min="17" max="17" width="10.5703125" style="30" customWidth="1"/>
    <col min="18" max="18" width="13.140625" style="30" customWidth="1"/>
    <col min="19" max="20" width="9.28515625" style="5"/>
    <col min="21" max="21" width="6.7109375" customWidth="1"/>
    <col min="22" max="25" width="6.7109375" style="5" customWidth="1"/>
    <col min="26" max="251" width="9.28515625" style="5"/>
    <col min="252" max="252" width="4.5703125" style="5" customWidth="1"/>
    <col min="253" max="253" width="7.28515625" style="5" customWidth="1"/>
    <col min="254" max="254" width="11.28515625" style="5" customWidth="1"/>
    <col min="255" max="255" width="14.28515625" style="5" customWidth="1"/>
    <col min="256" max="256" width="10" style="5" customWidth="1"/>
    <col min="257" max="257" width="11.5703125" style="5" customWidth="1"/>
    <col min="258" max="258" width="22" style="5" customWidth="1"/>
    <col min="259" max="259" width="6.42578125" style="5" customWidth="1"/>
    <col min="260" max="260" width="17.42578125" style="5" customWidth="1"/>
    <col min="261" max="261" width="9.5703125" style="5" customWidth="1"/>
    <col min="262" max="262" width="8.5703125" style="5" customWidth="1"/>
    <col min="263" max="264" width="9.42578125" style="5" customWidth="1"/>
    <col min="265" max="265" width="17.42578125" style="5" customWidth="1"/>
    <col min="266" max="266" width="11.42578125" style="5" customWidth="1"/>
    <col min="267" max="507" width="9.28515625" style="5"/>
    <col min="508" max="508" width="4.5703125" style="5" customWidth="1"/>
    <col min="509" max="509" width="7.28515625" style="5" customWidth="1"/>
    <col min="510" max="510" width="11.28515625" style="5" customWidth="1"/>
    <col min="511" max="511" width="14.28515625" style="5" customWidth="1"/>
    <col min="512" max="512" width="10" style="5" customWidth="1"/>
    <col min="513" max="513" width="11.5703125" style="5" customWidth="1"/>
    <col min="514" max="514" width="22" style="5" customWidth="1"/>
    <col min="515" max="515" width="6.42578125" style="5" customWidth="1"/>
    <col min="516" max="516" width="17.42578125" style="5" customWidth="1"/>
    <col min="517" max="517" width="9.5703125" style="5" customWidth="1"/>
    <col min="518" max="518" width="8.5703125" style="5" customWidth="1"/>
    <col min="519" max="520" width="9.42578125" style="5" customWidth="1"/>
    <col min="521" max="521" width="17.42578125" style="5" customWidth="1"/>
    <col min="522" max="522" width="11.42578125" style="5" customWidth="1"/>
    <col min="523" max="763" width="9.28515625" style="5"/>
    <col min="764" max="764" width="4.5703125" style="5" customWidth="1"/>
    <col min="765" max="765" width="7.28515625" style="5" customWidth="1"/>
    <col min="766" max="766" width="11.28515625" style="5" customWidth="1"/>
    <col min="767" max="767" width="14.28515625" style="5" customWidth="1"/>
    <col min="768" max="768" width="10" style="5" customWidth="1"/>
    <col min="769" max="769" width="11.5703125" style="5" customWidth="1"/>
    <col min="770" max="770" width="22" style="5" customWidth="1"/>
    <col min="771" max="771" width="6.42578125" style="5" customWidth="1"/>
    <col min="772" max="772" width="17.42578125" style="5" customWidth="1"/>
    <col min="773" max="773" width="9.5703125" style="5" customWidth="1"/>
    <col min="774" max="774" width="8.5703125" style="5" customWidth="1"/>
    <col min="775" max="776" width="9.42578125" style="5" customWidth="1"/>
    <col min="777" max="777" width="17.42578125" style="5" customWidth="1"/>
    <col min="778" max="778" width="11.42578125" style="5" customWidth="1"/>
    <col min="779" max="1019" width="9.28515625" style="5"/>
    <col min="1020" max="1020" width="4.5703125" style="5" customWidth="1"/>
    <col min="1021" max="1021" width="7.28515625" style="5" customWidth="1"/>
    <col min="1022" max="1022" width="11.28515625" style="5" customWidth="1"/>
    <col min="1023" max="1023" width="14.28515625" style="5" customWidth="1"/>
    <col min="1024" max="1024" width="10" style="5" customWidth="1"/>
    <col min="1025" max="1025" width="11.5703125" style="5" customWidth="1"/>
    <col min="1026" max="1026" width="22" style="5" customWidth="1"/>
    <col min="1027" max="1027" width="6.42578125" style="5" customWidth="1"/>
    <col min="1028" max="1028" width="17.42578125" style="5" customWidth="1"/>
    <col min="1029" max="1029" width="9.5703125" style="5" customWidth="1"/>
    <col min="1030" max="1030" width="8.5703125" style="5" customWidth="1"/>
    <col min="1031" max="1032" width="9.42578125" style="5" customWidth="1"/>
    <col min="1033" max="1033" width="17.42578125" style="5" customWidth="1"/>
    <col min="1034" max="1034" width="11.42578125" style="5" customWidth="1"/>
    <col min="1035" max="1275" width="9.28515625" style="5"/>
    <col min="1276" max="1276" width="4.5703125" style="5" customWidth="1"/>
    <col min="1277" max="1277" width="7.28515625" style="5" customWidth="1"/>
    <col min="1278" max="1278" width="11.28515625" style="5" customWidth="1"/>
    <col min="1279" max="1279" width="14.28515625" style="5" customWidth="1"/>
    <col min="1280" max="1280" width="10" style="5" customWidth="1"/>
    <col min="1281" max="1281" width="11.5703125" style="5" customWidth="1"/>
    <col min="1282" max="1282" width="22" style="5" customWidth="1"/>
    <col min="1283" max="1283" width="6.42578125" style="5" customWidth="1"/>
    <col min="1284" max="1284" width="17.42578125" style="5" customWidth="1"/>
    <col min="1285" max="1285" width="9.5703125" style="5" customWidth="1"/>
    <col min="1286" max="1286" width="8.5703125" style="5" customWidth="1"/>
    <col min="1287" max="1288" width="9.42578125" style="5" customWidth="1"/>
    <col min="1289" max="1289" width="17.42578125" style="5" customWidth="1"/>
    <col min="1290" max="1290" width="11.42578125" style="5" customWidth="1"/>
    <col min="1291" max="1531" width="9.28515625" style="5"/>
    <col min="1532" max="1532" width="4.5703125" style="5" customWidth="1"/>
    <col min="1533" max="1533" width="7.28515625" style="5" customWidth="1"/>
    <col min="1534" max="1534" width="11.28515625" style="5" customWidth="1"/>
    <col min="1535" max="1535" width="14.28515625" style="5" customWidth="1"/>
    <col min="1536" max="1536" width="10" style="5" customWidth="1"/>
    <col min="1537" max="1537" width="11.5703125" style="5" customWidth="1"/>
    <col min="1538" max="1538" width="22" style="5" customWidth="1"/>
    <col min="1539" max="1539" width="6.42578125" style="5" customWidth="1"/>
    <col min="1540" max="1540" width="17.42578125" style="5" customWidth="1"/>
    <col min="1541" max="1541" width="9.5703125" style="5" customWidth="1"/>
    <col min="1542" max="1542" width="8.5703125" style="5" customWidth="1"/>
    <col min="1543" max="1544" width="9.42578125" style="5" customWidth="1"/>
    <col min="1545" max="1545" width="17.42578125" style="5" customWidth="1"/>
    <col min="1546" max="1546" width="11.42578125" style="5" customWidth="1"/>
    <col min="1547" max="1787" width="9.28515625" style="5"/>
    <col min="1788" max="1788" width="4.5703125" style="5" customWidth="1"/>
    <col min="1789" max="1789" width="7.28515625" style="5" customWidth="1"/>
    <col min="1790" max="1790" width="11.28515625" style="5" customWidth="1"/>
    <col min="1791" max="1791" width="14.28515625" style="5" customWidth="1"/>
    <col min="1792" max="1792" width="10" style="5" customWidth="1"/>
    <col min="1793" max="1793" width="11.5703125" style="5" customWidth="1"/>
    <col min="1794" max="1794" width="22" style="5" customWidth="1"/>
    <col min="1795" max="1795" width="6.42578125" style="5" customWidth="1"/>
    <col min="1796" max="1796" width="17.42578125" style="5" customWidth="1"/>
    <col min="1797" max="1797" width="9.5703125" style="5" customWidth="1"/>
    <col min="1798" max="1798" width="8.5703125" style="5" customWidth="1"/>
    <col min="1799" max="1800" width="9.42578125" style="5" customWidth="1"/>
    <col min="1801" max="1801" width="17.42578125" style="5" customWidth="1"/>
    <col min="1802" max="1802" width="11.42578125" style="5" customWidth="1"/>
    <col min="1803" max="2043" width="9.28515625" style="5"/>
    <col min="2044" max="2044" width="4.5703125" style="5" customWidth="1"/>
    <col min="2045" max="2045" width="7.28515625" style="5" customWidth="1"/>
    <col min="2046" max="2046" width="11.28515625" style="5" customWidth="1"/>
    <col min="2047" max="2047" width="14.28515625" style="5" customWidth="1"/>
    <col min="2048" max="2048" width="10" style="5" customWidth="1"/>
    <col min="2049" max="2049" width="11.5703125" style="5" customWidth="1"/>
    <col min="2050" max="2050" width="22" style="5" customWidth="1"/>
    <col min="2051" max="2051" width="6.42578125" style="5" customWidth="1"/>
    <col min="2052" max="2052" width="17.42578125" style="5" customWidth="1"/>
    <col min="2053" max="2053" width="9.5703125" style="5" customWidth="1"/>
    <col min="2054" max="2054" width="8.5703125" style="5" customWidth="1"/>
    <col min="2055" max="2056" width="9.42578125" style="5" customWidth="1"/>
    <col min="2057" max="2057" width="17.42578125" style="5" customWidth="1"/>
    <col min="2058" max="2058" width="11.42578125" style="5" customWidth="1"/>
    <col min="2059" max="2299" width="9.28515625" style="5"/>
    <col min="2300" max="2300" width="4.5703125" style="5" customWidth="1"/>
    <col min="2301" max="2301" width="7.28515625" style="5" customWidth="1"/>
    <col min="2302" max="2302" width="11.28515625" style="5" customWidth="1"/>
    <col min="2303" max="2303" width="14.28515625" style="5" customWidth="1"/>
    <col min="2304" max="2304" width="10" style="5" customWidth="1"/>
    <col min="2305" max="2305" width="11.5703125" style="5" customWidth="1"/>
    <col min="2306" max="2306" width="22" style="5" customWidth="1"/>
    <col min="2307" max="2307" width="6.42578125" style="5" customWidth="1"/>
    <col min="2308" max="2308" width="17.42578125" style="5" customWidth="1"/>
    <col min="2309" max="2309" width="9.5703125" style="5" customWidth="1"/>
    <col min="2310" max="2310" width="8.5703125" style="5" customWidth="1"/>
    <col min="2311" max="2312" width="9.42578125" style="5" customWidth="1"/>
    <col min="2313" max="2313" width="17.42578125" style="5" customWidth="1"/>
    <col min="2314" max="2314" width="11.42578125" style="5" customWidth="1"/>
    <col min="2315" max="2555" width="9.28515625" style="5"/>
    <col min="2556" max="2556" width="4.5703125" style="5" customWidth="1"/>
    <col min="2557" max="2557" width="7.28515625" style="5" customWidth="1"/>
    <col min="2558" max="2558" width="11.28515625" style="5" customWidth="1"/>
    <col min="2559" max="2559" width="14.28515625" style="5" customWidth="1"/>
    <col min="2560" max="2560" width="10" style="5" customWidth="1"/>
    <col min="2561" max="2561" width="11.5703125" style="5" customWidth="1"/>
    <col min="2562" max="2562" width="22" style="5" customWidth="1"/>
    <col min="2563" max="2563" width="6.42578125" style="5" customWidth="1"/>
    <col min="2564" max="2564" width="17.42578125" style="5" customWidth="1"/>
    <col min="2565" max="2565" width="9.5703125" style="5" customWidth="1"/>
    <col min="2566" max="2566" width="8.5703125" style="5" customWidth="1"/>
    <col min="2567" max="2568" width="9.42578125" style="5" customWidth="1"/>
    <col min="2569" max="2569" width="17.42578125" style="5" customWidth="1"/>
    <col min="2570" max="2570" width="11.42578125" style="5" customWidth="1"/>
    <col min="2571" max="2811" width="9.28515625" style="5"/>
    <col min="2812" max="2812" width="4.5703125" style="5" customWidth="1"/>
    <col min="2813" max="2813" width="7.28515625" style="5" customWidth="1"/>
    <col min="2814" max="2814" width="11.28515625" style="5" customWidth="1"/>
    <col min="2815" max="2815" width="14.28515625" style="5" customWidth="1"/>
    <col min="2816" max="2816" width="10" style="5" customWidth="1"/>
    <col min="2817" max="2817" width="11.5703125" style="5" customWidth="1"/>
    <col min="2818" max="2818" width="22" style="5" customWidth="1"/>
    <col min="2819" max="2819" width="6.42578125" style="5" customWidth="1"/>
    <col min="2820" max="2820" width="17.42578125" style="5" customWidth="1"/>
    <col min="2821" max="2821" width="9.5703125" style="5" customWidth="1"/>
    <col min="2822" max="2822" width="8.5703125" style="5" customWidth="1"/>
    <col min="2823" max="2824" width="9.42578125" style="5" customWidth="1"/>
    <col min="2825" max="2825" width="17.42578125" style="5" customWidth="1"/>
    <col min="2826" max="2826" width="11.42578125" style="5" customWidth="1"/>
    <col min="2827" max="3067" width="9.28515625" style="5"/>
    <col min="3068" max="3068" width="4.5703125" style="5" customWidth="1"/>
    <col min="3069" max="3069" width="7.28515625" style="5" customWidth="1"/>
    <col min="3070" max="3070" width="11.28515625" style="5" customWidth="1"/>
    <col min="3071" max="3071" width="14.28515625" style="5" customWidth="1"/>
    <col min="3072" max="3072" width="10" style="5" customWidth="1"/>
    <col min="3073" max="3073" width="11.5703125" style="5" customWidth="1"/>
    <col min="3074" max="3074" width="22" style="5" customWidth="1"/>
    <col min="3075" max="3075" width="6.42578125" style="5" customWidth="1"/>
    <col min="3076" max="3076" width="17.42578125" style="5" customWidth="1"/>
    <col min="3077" max="3077" width="9.5703125" style="5" customWidth="1"/>
    <col min="3078" max="3078" width="8.5703125" style="5" customWidth="1"/>
    <col min="3079" max="3080" width="9.42578125" style="5" customWidth="1"/>
    <col min="3081" max="3081" width="17.42578125" style="5" customWidth="1"/>
    <col min="3082" max="3082" width="11.42578125" style="5" customWidth="1"/>
    <col min="3083" max="3323" width="9.28515625" style="5"/>
    <col min="3324" max="3324" width="4.5703125" style="5" customWidth="1"/>
    <col min="3325" max="3325" width="7.28515625" style="5" customWidth="1"/>
    <col min="3326" max="3326" width="11.28515625" style="5" customWidth="1"/>
    <col min="3327" max="3327" width="14.28515625" style="5" customWidth="1"/>
    <col min="3328" max="3328" width="10" style="5" customWidth="1"/>
    <col min="3329" max="3329" width="11.5703125" style="5" customWidth="1"/>
    <col min="3330" max="3330" width="22" style="5" customWidth="1"/>
    <col min="3331" max="3331" width="6.42578125" style="5" customWidth="1"/>
    <col min="3332" max="3332" width="17.42578125" style="5" customWidth="1"/>
    <col min="3333" max="3333" width="9.5703125" style="5" customWidth="1"/>
    <col min="3334" max="3334" width="8.5703125" style="5" customWidth="1"/>
    <col min="3335" max="3336" width="9.42578125" style="5" customWidth="1"/>
    <col min="3337" max="3337" width="17.42578125" style="5" customWidth="1"/>
    <col min="3338" max="3338" width="11.42578125" style="5" customWidth="1"/>
    <col min="3339" max="3579" width="9.28515625" style="5"/>
    <col min="3580" max="3580" width="4.5703125" style="5" customWidth="1"/>
    <col min="3581" max="3581" width="7.28515625" style="5" customWidth="1"/>
    <col min="3582" max="3582" width="11.28515625" style="5" customWidth="1"/>
    <col min="3583" max="3583" width="14.28515625" style="5" customWidth="1"/>
    <col min="3584" max="3584" width="10" style="5" customWidth="1"/>
    <col min="3585" max="3585" width="11.5703125" style="5" customWidth="1"/>
    <col min="3586" max="3586" width="22" style="5" customWidth="1"/>
    <col min="3587" max="3587" width="6.42578125" style="5" customWidth="1"/>
    <col min="3588" max="3588" width="17.42578125" style="5" customWidth="1"/>
    <col min="3589" max="3589" width="9.5703125" style="5" customWidth="1"/>
    <col min="3590" max="3590" width="8.5703125" style="5" customWidth="1"/>
    <col min="3591" max="3592" width="9.42578125" style="5" customWidth="1"/>
    <col min="3593" max="3593" width="17.42578125" style="5" customWidth="1"/>
    <col min="3594" max="3594" width="11.42578125" style="5" customWidth="1"/>
    <col min="3595" max="3835" width="9.28515625" style="5"/>
    <col min="3836" max="3836" width="4.5703125" style="5" customWidth="1"/>
    <col min="3837" max="3837" width="7.28515625" style="5" customWidth="1"/>
    <col min="3838" max="3838" width="11.28515625" style="5" customWidth="1"/>
    <col min="3839" max="3839" width="14.28515625" style="5" customWidth="1"/>
    <col min="3840" max="3840" width="10" style="5" customWidth="1"/>
    <col min="3841" max="3841" width="11.5703125" style="5" customWidth="1"/>
    <col min="3842" max="3842" width="22" style="5" customWidth="1"/>
    <col min="3843" max="3843" width="6.42578125" style="5" customWidth="1"/>
    <col min="3844" max="3844" width="17.42578125" style="5" customWidth="1"/>
    <col min="3845" max="3845" width="9.5703125" style="5" customWidth="1"/>
    <col min="3846" max="3846" width="8.5703125" style="5" customWidth="1"/>
    <col min="3847" max="3848" width="9.42578125" style="5" customWidth="1"/>
    <col min="3849" max="3849" width="17.42578125" style="5" customWidth="1"/>
    <col min="3850" max="3850" width="11.42578125" style="5" customWidth="1"/>
    <col min="3851" max="4091" width="9.28515625" style="5"/>
    <col min="4092" max="4092" width="4.5703125" style="5" customWidth="1"/>
    <col min="4093" max="4093" width="7.28515625" style="5" customWidth="1"/>
    <col min="4094" max="4094" width="11.28515625" style="5" customWidth="1"/>
    <col min="4095" max="4095" width="14.28515625" style="5" customWidth="1"/>
    <col min="4096" max="4096" width="10" style="5" customWidth="1"/>
    <col min="4097" max="4097" width="11.5703125" style="5" customWidth="1"/>
    <col min="4098" max="4098" width="22" style="5" customWidth="1"/>
    <col min="4099" max="4099" width="6.42578125" style="5" customWidth="1"/>
    <col min="4100" max="4100" width="17.42578125" style="5" customWidth="1"/>
    <col min="4101" max="4101" width="9.5703125" style="5" customWidth="1"/>
    <col min="4102" max="4102" width="8.5703125" style="5" customWidth="1"/>
    <col min="4103" max="4104" width="9.42578125" style="5" customWidth="1"/>
    <col min="4105" max="4105" width="17.42578125" style="5" customWidth="1"/>
    <col min="4106" max="4106" width="11.42578125" style="5" customWidth="1"/>
    <col min="4107" max="4347" width="9.28515625" style="5"/>
    <col min="4348" max="4348" width="4.5703125" style="5" customWidth="1"/>
    <col min="4349" max="4349" width="7.28515625" style="5" customWidth="1"/>
    <col min="4350" max="4350" width="11.28515625" style="5" customWidth="1"/>
    <col min="4351" max="4351" width="14.28515625" style="5" customWidth="1"/>
    <col min="4352" max="4352" width="10" style="5" customWidth="1"/>
    <col min="4353" max="4353" width="11.5703125" style="5" customWidth="1"/>
    <col min="4354" max="4354" width="22" style="5" customWidth="1"/>
    <col min="4355" max="4355" width="6.42578125" style="5" customWidth="1"/>
    <col min="4356" max="4356" width="17.42578125" style="5" customWidth="1"/>
    <col min="4357" max="4357" width="9.5703125" style="5" customWidth="1"/>
    <col min="4358" max="4358" width="8.5703125" style="5" customWidth="1"/>
    <col min="4359" max="4360" width="9.42578125" style="5" customWidth="1"/>
    <col min="4361" max="4361" width="17.42578125" style="5" customWidth="1"/>
    <col min="4362" max="4362" width="11.42578125" style="5" customWidth="1"/>
    <col min="4363" max="4603" width="9.28515625" style="5"/>
    <col min="4604" max="4604" width="4.5703125" style="5" customWidth="1"/>
    <col min="4605" max="4605" width="7.28515625" style="5" customWidth="1"/>
    <col min="4606" max="4606" width="11.28515625" style="5" customWidth="1"/>
    <col min="4607" max="4607" width="14.28515625" style="5" customWidth="1"/>
    <col min="4608" max="4608" width="10" style="5" customWidth="1"/>
    <col min="4609" max="4609" width="11.5703125" style="5" customWidth="1"/>
    <col min="4610" max="4610" width="22" style="5" customWidth="1"/>
    <col min="4611" max="4611" width="6.42578125" style="5" customWidth="1"/>
    <col min="4612" max="4612" width="17.42578125" style="5" customWidth="1"/>
    <col min="4613" max="4613" width="9.5703125" style="5" customWidth="1"/>
    <col min="4614" max="4614" width="8.5703125" style="5" customWidth="1"/>
    <col min="4615" max="4616" width="9.42578125" style="5" customWidth="1"/>
    <col min="4617" max="4617" width="17.42578125" style="5" customWidth="1"/>
    <col min="4618" max="4618" width="11.42578125" style="5" customWidth="1"/>
    <col min="4619" max="4859" width="9.28515625" style="5"/>
    <col min="4860" max="4860" width="4.5703125" style="5" customWidth="1"/>
    <col min="4861" max="4861" width="7.28515625" style="5" customWidth="1"/>
    <col min="4862" max="4862" width="11.28515625" style="5" customWidth="1"/>
    <col min="4863" max="4863" width="14.28515625" style="5" customWidth="1"/>
    <col min="4864" max="4864" width="10" style="5" customWidth="1"/>
    <col min="4865" max="4865" width="11.5703125" style="5" customWidth="1"/>
    <col min="4866" max="4866" width="22" style="5" customWidth="1"/>
    <col min="4867" max="4867" width="6.42578125" style="5" customWidth="1"/>
    <col min="4868" max="4868" width="17.42578125" style="5" customWidth="1"/>
    <col min="4869" max="4869" width="9.5703125" style="5" customWidth="1"/>
    <col min="4870" max="4870" width="8.5703125" style="5" customWidth="1"/>
    <col min="4871" max="4872" width="9.42578125" style="5" customWidth="1"/>
    <col min="4873" max="4873" width="17.42578125" style="5" customWidth="1"/>
    <col min="4874" max="4874" width="11.42578125" style="5" customWidth="1"/>
    <col min="4875" max="5115" width="9.28515625" style="5"/>
    <col min="5116" max="5116" width="4.5703125" style="5" customWidth="1"/>
    <col min="5117" max="5117" width="7.28515625" style="5" customWidth="1"/>
    <col min="5118" max="5118" width="11.28515625" style="5" customWidth="1"/>
    <col min="5119" max="5119" width="14.28515625" style="5" customWidth="1"/>
    <col min="5120" max="5120" width="10" style="5" customWidth="1"/>
    <col min="5121" max="5121" width="11.5703125" style="5" customWidth="1"/>
    <col min="5122" max="5122" width="22" style="5" customWidth="1"/>
    <col min="5123" max="5123" width="6.42578125" style="5" customWidth="1"/>
    <col min="5124" max="5124" width="17.42578125" style="5" customWidth="1"/>
    <col min="5125" max="5125" width="9.5703125" style="5" customWidth="1"/>
    <col min="5126" max="5126" width="8.5703125" style="5" customWidth="1"/>
    <col min="5127" max="5128" width="9.42578125" style="5" customWidth="1"/>
    <col min="5129" max="5129" width="17.42578125" style="5" customWidth="1"/>
    <col min="5130" max="5130" width="11.42578125" style="5" customWidth="1"/>
    <col min="5131" max="5371" width="9.28515625" style="5"/>
    <col min="5372" max="5372" width="4.5703125" style="5" customWidth="1"/>
    <col min="5373" max="5373" width="7.28515625" style="5" customWidth="1"/>
    <col min="5374" max="5374" width="11.28515625" style="5" customWidth="1"/>
    <col min="5375" max="5375" width="14.28515625" style="5" customWidth="1"/>
    <col min="5376" max="5376" width="10" style="5" customWidth="1"/>
    <col min="5377" max="5377" width="11.5703125" style="5" customWidth="1"/>
    <col min="5378" max="5378" width="22" style="5" customWidth="1"/>
    <col min="5379" max="5379" width="6.42578125" style="5" customWidth="1"/>
    <col min="5380" max="5380" width="17.42578125" style="5" customWidth="1"/>
    <col min="5381" max="5381" width="9.5703125" style="5" customWidth="1"/>
    <col min="5382" max="5382" width="8.5703125" style="5" customWidth="1"/>
    <col min="5383" max="5384" width="9.42578125" style="5" customWidth="1"/>
    <col min="5385" max="5385" width="17.42578125" style="5" customWidth="1"/>
    <col min="5386" max="5386" width="11.42578125" style="5" customWidth="1"/>
    <col min="5387" max="5627" width="9.28515625" style="5"/>
    <col min="5628" max="5628" width="4.5703125" style="5" customWidth="1"/>
    <col min="5629" max="5629" width="7.28515625" style="5" customWidth="1"/>
    <col min="5630" max="5630" width="11.28515625" style="5" customWidth="1"/>
    <col min="5631" max="5631" width="14.28515625" style="5" customWidth="1"/>
    <col min="5632" max="5632" width="10" style="5" customWidth="1"/>
    <col min="5633" max="5633" width="11.5703125" style="5" customWidth="1"/>
    <col min="5634" max="5634" width="22" style="5" customWidth="1"/>
    <col min="5635" max="5635" width="6.42578125" style="5" customWidth="1"/>
    <col min="5636" max="5636" width="17.42578125" style="5" customWidth="1"/>
    <col min="5637" max="5637" width="9.5703125" style="5" customWidth="1"/>
    <col min="5638" max="5638" width="8.5703125" style="5" customWidth="1"/>
    <col min="5639" max="5640" width="9.42578125" style="5" customWidth="1"/>
    <col min="5641" max="5641" width="17.42578125" style="5" customWidth="1"/>
    <col min="5642" max="5642" width="11.42578125" style="5" customWidth="1"/>
    <col min="5643" max="5883" width="9.28515625" style="5"/>
    <col min="5884" max="5884" width="4.5703125" style="5" customWidth="1"/>
    <col min="5885" max="5885" width="7.28515625" style="5" customWidth="1"/>
    <col min="5886" max="5886" width="11.28515625" style="5" customWidth="1"/>
    <col min="5887" max="5887" width="14.28515625" style="5" customWidth="1"/>
    <col min="5888" max="5888" width="10" style="5" customWidth="1"/>
    <col min="5889" max="5889" width="11.5703125" style="5" customWidth="1"/>
    <col min="5890" max="5890" width="22" style="5" customWidth="1"/>
    <col min="5891" max="5891" width="6.42578125" style="5" customWidth="1"/>
    <col min="5892" max="5892" width="17.42578125" style="5" customWidth="1"/>
    <col min="5893" max="5893" width="9.5703125" style="5" customWidth="1"/>
    <col min="5894" max="5894" width="8.5703125" style="5" customWidth="1"/>
    <col min="5895" max="5896" width="9.42578125" style="5" customWidth="1"/>
    <col min="5897" max="5897" width="17.42578125" style="5" customWidth="1"/>
    <col min="5898" max="5898" width="11.42578125" style="5" customWidth="1"/>
    <col min="5899" max="6139" width="9.28515625" style="5"/>
    <col min="6140" max="6140" width="4.5703125" style="5" customWidth="1"/>
    <col min="6141" max="6141" width="7.28515625" style="5" customWidth="1"/>
    <col min="6142" max="6142" width="11.28515625" style="5" customWidth="1"/>
    <col min="6143" max="6143" width="14.28515625" style="5" customWidth="1"/>
    <col min="6144" max="6144" width="10" style="5" customWidth="1"/>
    <col min="6145" max="6145" width="11.5703125" style="5" customWidth="1"/>
    <col min="6146" max="6146" width="22" style="5" customWidth="1"/>
    <col min="6147" max="6147" width="6.42578125" style="5" customWidth="1"/>
    <col min="6148" max="6148" width="17.42578125" style="5" customWidth="1"/>
    <col min="6149" max="6149" width="9.5703125" style="5" customWidth="1"/>
    <col min="6150" max="6150" width="8.5703125" style="5" customWidth="1"/>
    <col min="6151" max="6152" width="9.42578125" style="5" customWidth="1"/>
    <col min="6153" max="6153" width="17.42578125" style="5" customWidth="1"/>
    <col min="6154" max="6154" width="11.42578125" style="5" customWidth="1"/>
    <col min="6155" max="6395" width="9.28515625" style="5"/>
    <col min="6396" max="6396" width="4.5703125" style="5" customWidth="1"/>
    <col min="6397" max="6397" width="7.28515625" style="5" customWidth="1"/>
    <col min="6398" max="6398" width="11.28515625" style="5" customWidth="1"/>
    <col min="6399" max="6399" width="14.28515625" style="5" customWidth="1"/>
    <col min="6400" max="6400" width="10" style="5" customWidth="1"/>
    <col min="6401" max="6401" width="11.5703125" style="5" customWidth="1"/>
    <col min="6402" max="6402" width="22" style="5" customWidth="1"/>
    <col min="6403" max="6403" width="6.42578125" style="5" customWidth="1"/>
    <col min="6404" max="6404" width="17.42578125" style="5" customWidth="1"/>
    <col min="6405" max="6405" width="9.5703125" style="5" customWidth="1"/>
    <col min="6406" max="6406" width="8.5703125" style="5" customWidth="1"/>
    <col min="6407" max="6408" width="9.42578125" style="5" customWidth="1"/>
    <col min="6409" max="6409" width="17.42578125" style="5" customWidth="1"/>
    <col min="6410" max="6410" width="11.42578125" style="5" customWidth="1"/>
    <col min="6411" max="6651" width="9.28515625" style="5"/>
    <col min="6652" max="6652" width="4.5703125" style="5" customWidth="1"/>
    <col min="6653" max="6653" width="7.28515625" style="5" customWidth="1"/>
    <col min="6654" max="6654" width="11.28515625" style="5" customWidth="1"/>
    <col min="6655" max="6655" width="14.28515625" style="5" customWidth="1"/>
    <col min="6656" max="6656" width="10" style="5" customWidth="1"/>
    <col min="6657" max="6657" width="11.5703125" style="5" customWidth="1"/>
    <col min="6658" max="6658" width="22" style="5" customWidth="1"/>
    <col min="6659" max="6659" width="6.42578125" style="5" customWidth="1"/>
    <col min="6660" max="6660" width="17.42578125" style="5" customWidth="1"/>
    <col min="6661" max="6661" width="9.5703125" style="5" customWidth="1"/>
    <col min="6662" max="6662" width="8.5703125" style="5" customWidth="1"/>
    <col min="6663" max="6664" width="9.42578125" style="5" customWidth="1"/>
    <col min="6665" max="6665" width="17.42578125" style="5" customWidth="1"/>
    <col min="6666" max="6666" width="11.42578125" style="5" customWidth="1"/>
    <col min="6667" max="6907" width="9.28515625" style="5"/>
    <col min="6908" max="6908" width="4.5703125" style="5" customWidth="1"/>
    <col min="6909" max="6909" width="7.28515625" style="5" customWidth="1"/>
    <col min="6910" max="6910" width="11.28515625" style="5" customWidth="1"/>
    <col min="6911" max="6911" width="14.28515625" style="5" customWidth="1"/>
    <col min="6912" max="6912" width="10" style="5" customWidth="1"/>
    <col min="6913" max="6913" width="11.5703125" style="5" customWidth="1"/>
    <col min="6914" max="6914" width="22" style="5" customWidth="1"/>
    <col min="6915" max="6915" width="6.42578125" style="5" customWidth="1"/>
    <col min="6916" max="6916" width="17.42578125" style="5" customWidth="1"/>
    <col min="6917" max="6917" width="9.5703125" style="5" customWidth="1"/>
    <col min="6918" max="6918" width="8.5703125" style="5" customWidth="1"/>
    <col min="6919" max="6920" width="9.42578125" style="5" customWidth="1"/>
    <col min="6921" max="6921" width="17.42578125" style="5" customWidth="1"/>
    <col min="6922" max="6922" width="11.42578125" style="5" customWidth="1"/>
    <col min="6923" max="7163" width="9.28515625" style="5"/>
    <col min="7164" max="7164" width="4.5703125" style="5" customWidth="1"/>
    <col min="7165" max="7165" width="7.28515625" style="5" customWidth="1"/>
    <col min="7166" max="7166" width="11.28515625" style="5" customWidth="1"/>
    <col min="7167" max="7167" width="14.28515625" style="5" customWidth="1"/>
    <col min="7168" max="7168" width="10" style="5" customWidth="1"/>
    <col min="7169" max="7169" width="11.5703125" style="5" customWidth="1"/>
    <col min="7170" max="7170" width="22" style="5" customWidth="1"/>
    <col min="7171" max="7171" width="6.42578125" style="5" customWidth="1"/>
    <col min="7172" max="7172" width="17.42578125" style="5" customWidth="1"/>
    <col min="7173" max="7173" width="9.5703125" style="5" customWidth="1"/>
    <col min="7174" max="7174" width="8.5703125" style="5" customWidth="1"/>
    <col min="7175" max="7176" width="9.42578125" style="5" customWidth="1"/>
    <col min="7177" max="7177" width="17.42578125" style="5" customWidth="1"/>
    <col min="7178" max="7178" width="11.42578125" style="5" customWidth="1"/>
    <col min="7179" max="7419" width="9.28515625" style="5"/>
    <col min="7420" max="7420" width="4.5703125" style="5" customWidth="1"/>
    <col min="7421" max="7421" width="7.28515625" style="5" customWidth="1"/>
    <col min="7422" max="7422" width="11.28515625" style="5" customWidth="1"/>
    <col min="7423" max="7423" width="14.28515625" style="5" customWidth="1"/>
    <col min="7424" max="7424" width="10" style="5" customWidth="1"/>
    <col min="7425" max="7425" width="11.5703125" style="5" customWidth="1"/>
    <col min="7426" max="7426" width="22" style="5" customWidth="1"/>
    <col min="7427" max="7427" width="6.42578125" style="5" customWidth="1"/>
    <col min="7428" max="7428" width="17.42578125" style="5" customWidth="1"/>
    <col min="7429" max="7429" width="9.5703125" style="5" customWidth="1"/>
    <col min="7430" max="7430" width="8.5703125" style="5" customWidth="1"/>
    <col min="7431" max="7432" width="9.42578125" style="5" customWidth="1"/>
    <col min="7433" max="7433" width="17.42578125" style="5" customWidth="1"/>
    <col min="7434" max="7434" width="11.42578125" style="5" customWidth="1"/>
    <col min="7435" max="7675" width="9.28515625" style="5"/>
    <col min="7676" max="7676" width="4.5703125" style="5" customWidth="1"/>
    <col min="7677" max="7677" width="7.28515625" style="5" customWidth="1"/>
    <col min="7678" max="7678" width="11.28515625" style="5" customWidth="1"/>
    <col min="7679" max="7679" width="14.28515625" style="5" customWidth="1"/>
    <col min="7680" max="7680" width="10" style="5" customWidth="1"/>
    <col min="7681" max="7681" width="11.5703125" style="5" customWidth="1"/>
    <col min="7682" max="7682" width="22" style="5" customWidth="1"/>
    <col min="7683" max="7683" width="6.42578125" style="5" customWidth="1"/>
    <col min="7684" max="7684" width="17.42578125" style="5" customWidth="1"/>
    <col min="7685" max="7685" width="9.5703125" style="5" customWidth="1"/>
    <col min="7686" max="7686" width="8.5703125" style="5" customWidth="1"/>
    <col min="7687" max="7688" width="9.42578125" style="5" customWidth="1"/>
    <col min="7689" max="7689" width="17.42578125" style="5" customWidth="1"/>
    <col min="7690" max="7690" width="11.42578125" style="5" customWidth="1"/>
    <col min="7691" max="7931" width="9.28515625" style="5"/>
    <col min="7932" max="7932" width="4.5703125" style="5" customWidth="1"/>
    <col min="7933" max="7933" width="7.28515625" style="5" customWidth="1"/>
    <col min="7934" max="7934" width="11.28515625" style="5" customWidth="1"/>
    <col min="7935" max="7935" width="14.28515625" style="5" customWidth="1"/>
    <col min="7936" max="7936" width="10" style="5" customWidth="1"/>
    <col min="7937" max="7937" width="11.5703125" style="5" customWidth="1"/>
    <col min="7938" max="7938" width="22" style="5" customWidth="1"/>
    <col min="7939" max="7939" width="6.42578125" style="5" customWidth="1"/>
    <col min="7940" max="7940" width="17.42578125" style="5" customWidth="1"/>
    <col min="7941" max="7941" width="9.5703125" style="5" customWidth="1"/>
    <col min="7942" max="7942" width="8.5703125" style="5" customWidth="1"/>
    <col min="7943" max="7944" width="9.42578125" style="5" customWidth="1"/>
    <col min="7945" max="7945" width="17.42578125" style="5" customWidth="1"/>
    <col min="7946" max="7946" width="11.42578125" style="5" customWidth="1"/>
    <col min="7947" max="8187" width="9.28515625" style="5"/>
    <col min="8188" max="8188" width="4.5703125" style="5" customWidth="1"/>
    <col min="8189" max="8189" width="7.28515625" style="5" customWidth="1"/>
    <col min="8190" max="8190" width="11.28515625" style="5" customWidth="1"/>
    <col min="8191" max="8191" width="14.28515625" style="5" customWidth="1"/>
    <col min="8192" max="8192" width="10" style="5" customWidth="1"/>
    <col min="8193" max="8193" width="11.5703125" style="5" customWidth="1"/>
    <col min="8194" max="8194" width="22" style="5" customWidth="1"/>
    <col min="8195" max="8195" width="6.42578125" style="5" customWidth="1"/>
    <col min="8196" max="8196" width="17.42578125" style="5" customWidth="1"/>
    <col min="8197" max="8197" width="9.5703125" style="5" customWidth="1"/>
    <col min="8198" max="8198" width="8.5703125" style="5" customWidth="1"/>
    <col min="8199" max="8200" width="9.42578125" style="5" customWidth="1"/>
    <col min="8201" max="8201" width="17.42578125" style="5" customWidth="1"/>
    <col min="8202" max="8202" width="11.42578125" style="5" customWidth="1"/>
    <col min="8203" max="8443" width="9.28515625" style="5"/>
    <col min="8444" max="8444" width="4.5703125" style="5" customWidth="1"/>
    <col min="8445" max="8445" width="7.28515625" style="5" customWidth="1"/>
    <col min="8446" max="8446" width="11.28515625" style="5" customWidth="1"/>
    <col min="8447" max="8447" width="14.28515625" style="5" customWidth="1"/>
    <col min="8448" max="8448" width="10" style="5" customWidth="1"/>
    <col min="8449" max="8449" width="11.5703125" style="5" customWidth="1"/>
    <col min="8450" max="8450" width="22" style="5" customWidth="1"/>
    <col min="8451" max="8451" width="6.42578125" style="5" customWidth="1"/>
    <col min="8452" max="8452" width="17.42578125" style="5" customWidth="1"/>
    <col min="8453" max="8453" width="9.5703125" style="5" customWidth="1"/>
    <col min="8454" max="8454" width="8.5703125" style="5" customWidth="1"/>
    <col min="8455" max="8456" width="9.42578125" style="5" customWidth="1"/>
    <col min="8457" max="8457" width="17.42578125" style="5" customWidth="1"/>
    <col min="8458" max="8458" width="11.42578125" style="5" customWidth="1"/>
    <col min="8459" max="8699" width="9.28515625" style="5"/>
    <col min="8700" max="8700" width="4.5703125" style="5" customWidth="1"/>
    <col min="8701" max="8701" width="7.28515625" style="5" customWidth="1"/>
    <col min="8702" max="8702" width="11.28515625" style="5" customWidth="1"/>
    <col min="8703" max="8703" width="14.28515625" style="5" customWidth="1"/>
    <col min="8704" max="8704" width="10" style="5" customWidth="1"/>
    <col min="8705" max="8705" width="11.5703125" style="5" customWidth="1"/>
    <col min="8706" max="8706" width="22" style="5" customWidth="1"/>
    <col min="8707" max="8707" width="6.42578125" style="5" customWidth="1"/>
    <col min="8708" max="8708" width="17.42578125" style="5" customWidth="1"/>
    <col min="8709" max="8709" width="9.5703125" style="5" customWidth="1"/>
    <col min="8710" max="8710" width="8.5703125" style="5" customWidth="1"/>
    <col min="8711" max="8712" width="9.42578125" style="5" customWidth="1"/>
    <col min="8713" max="8713" width="17.42578125" style="5" customWidth="1"/>
    <col min="8714" max="8714" width="11.42578125" style="5" customWidth="1"/>
    <col min="8715" max="8955" width="9.28515625" style="5"/>
    <col min="8956" max="8956" width="4.5703125" style="5" customWidth="1"/>
    <col min="8957" max="8957" width="7.28515625" style="5" customWidth="1"/>
    <col min="8958" max="8958" width="11.28515625" style="5" customWidth="1"/>
    <col min="8959" max="8959" width="14.28515625" style="5" customWidth="1"/>
    <col min="8960" max="8960" width="10" style="5" customWidth="1"/>
    <col min="8961" max="8961" width="11.5703125" style="5" customWidth="1"/>
    <col min="8962" max="8962" width="22" style="5" customWidth="1"/>
    <col min="8963" max="8963" width="6.42578125" style="5" customWidth="1"/>
    <col min="8964" max="8964" width="17.42578125" style="5" customWidth="1"/>
    <col min="8965" max="8965" width="9.5703125" style="5" customWidth="1"/>
    <col min="8966" max="8966" width="8.5703125" style="5" customWidth="1"/>
    <col min="8967" max="8968" width="9.42578125" style="5" customWidth="1"/>
    <col min="8969" max="8969" width="17.42578125" style="5" customWidth="1"/>
    <col min="8970" max="8970" width="11.42578125" style="5" customWidth="1"/>
    <col min="8971" max="9211" width="9.28515625" style="5"/>
    <col min="9212" max="9212" width="4.5703125" style="5" customWidth="1"/>
    <col min="9213" max="9213" width="7.28515625" style="5" customWidth="1"/>
    <col min="9214" max="9214" width="11.28515625" style="5" customWidth="1"/>
    <col min="9215" max="9215" width="14.28515625" style="5" customWidth="1"/>
    <col min="9216" max="9216" width="10" style="5" customWidth="1"/>
    <col min="9217" max="9217" width="11.5703125" style="5" customWidth="1"/>
    <col min="9218" max="9218" width="22" style="5" customWidth="1"/>
    <col min="9219" max="9219" width="6.42578125" style="5" customWidth="1"/>
    <col min="9220" max="9220" width="17.42578125" style="5" customWidth="1"/>
    <col min="9221" max="9221" width="9.5703125" style="5" customWidth="1"/>
    <col min="9222" max="9222" width="8.5703125" style="5" customWidth="1"/>
    <col min="9223" max="9224" width="9.42578125" style="5" customWidth="1"/>
    <col min="9225" max="9225" width="17.42578125" style="5" customWidth="1"/>
    <col min="9226" max="9226" width="11.42578125" style="5" customWidth="1"/>
    <col min="9227" max="9467" width="9.28515625" style="5"/>
    <col min="9468" max="9468" width="4.5703125" style="5" customWidth="1"/>
    <col min="9469" max="9469" width="7.28515625" style="5" customWidth="1"/>
    <col min="9470" max="9470" width="11.28515625" style="5" customWidth="1"/>
    <col min="9471" max="9471" width="14.28515625" style="5" customWidth="1"/>
    <col min="9472" max="9472" width="10" style="5" customWidth="1"/>
    <col min="9473" max="9473" width="11.5703125" style="5" customWidth="1"/>
    <col min="9474" max="9474" width="22" style="5" customWidth="1"/>
    <col min="9475" max="9475" width="6.42578125" style="5" customWidth="1"/>
    <col min="9476" max="9476" width="17.42578125" style="5" customWidth="1"/>
    <col min="9477" max="9477" width="9.5703125" style="5" customWidth="1"/>
    <col min="9478" max="9478" width="8.5703125" style="5" customWidth="1"/>
    <col min="9479" max="9480" width="9.42578125" style="5" customWidth="1"/>
    <col min="9481" max="9481" width="17.42578125" style="5" customWidth="1"/>
    <col min="9482" max="9482" width="11.42578125" style="5" customWidth="1"/>
    <col min="9483" max="9723" width="9.28515625" style="5"/>
    <col min="9724" max="9724" width="4.5703125" style="5" customWidth="1"/>
    <col min="9725" max="9725" width="7.28515625" style="5" customWidth="1"/>
    <col min="9726" max="9726" width="11.28515625" style="5" customWidth="1"/>
    <col min="9727" max="9727" width="14.28515625" style="5" customWidth="1"/>
    <col min="9728" max="9728" width="10" style="5" customWidth="1"/>
    <col min="9729" max="9729" width="11.5703125" style="5" customWidth="1"/>
    <col min="9730" max="9730" width="22" style="5" customWidth="1"/>
    <col min="9731" max="9731" width="6.42578125" style="5" customWidth="1"/>
    <col min="9732" max="9732" width="17.42578125" style="5" customWidth="1"/>
    <col min="9733" max="9733" width="9.5703125" style="5" customWidth="1"/>
    <col min="9734" max="9734" width="8.5703125" style="5" customWidth="1"/>
    <col min="9735" max="9736" width="9.42578125" style="5" customWidth="1"/>
    <col min="9737" max="9737" width="17.42578125" style="5" customWidth="1"/>
    <col min="9738" max="9738" width="11.42578125" style="5" customWidth="1"/>
    <col min="9739" max="9979" width="9.28515625" style="5"/>
    <col min="9980" max="9980" width="4.5703125" style="5" customWidth="1"/>
    <col min="9981" max="9981" width="7.28515625" style="5" customWidth="1"/>
    <col min="9982" max="9982" width="11.28515625" style="5" customWidth="1"/>
    <col min="9983" max="9983" width="14.28515625" style="5" customWidth="1"/>
    <col min="9984" max="9984" width="10" style="5" customWidth="1"/>
    <col min="9985" max="9985" width="11.5703125" style="5" customWidth="1"/>
    <col min="9986" max="9986" width="22" style="5" customWidth="1"/>
    <col min="9987" max="9987" width="6.42578125" style="5" customWidth="1"/>
    <col min="9988" max="9988" width="17.42578125" style="5" customWidth="1"/>
    <col min="9989" max="9989" width="9.5703125" style="5" customWidth="1"/>
    <col min="9990" max="9990" width="8.5703125" style="5" customWidth="1"/>
    <col min="9991" max="9992" width="9.42578125" style="5" customWidth="1"/>
    <col min="9993" max="9993" width="17.42578125" style="5" customWidth="1"/>
    <col min="9994" max="9994" width="11.42578125" style="5" customWidth="1"/>
    <col min="9995" max="10235" width="9.28515625" style="5"/>
    <col min="10236" max="10236" width="4.5703125" style="5" customWidth="1"/>
    <col min="10237" max="10237" width="7.28515625" style="5" customWidth="1"/>
    <col min="10238" max="10238" width="11.28515625" style="5" customWidth="1"/>
    <col min="10239" max="10239" width="14.28515625" style="5" customWidth="1"/>
    <col min="10240" max="10240" width="10" style="5" customWidth="1"/>
    <col min="10241" max="10241" width="11.5703125" style="5" customWidth="1"/>
    <col min="10242" max="10242" width="22" style="5" customWidth="1"/>
    <col min="10243" max="10243" width="6.42578125" style="5" customWidth="1"/>
    <col min="10244" max="10244" width="17.42578125" style="5" customWidth="1"/>
    <col min="10245" max="10245" width="9.5703125" style="5" customWidth="1"/>
    <col min="10246" max="10246" width="8.5703125" style="5" customWidth="1"/>
    <col min="10247" max="10248" width="9.42578125" style="5" customWidth="1"/>
    <col min="10249" max="10249" width="17.42578125" style="5" customWidth="1"/>
    <col min="10250" max="10250" width="11.42578125" style="5" customWidth="1"/>
    <col min="10251" max="10491" width="9.28515625" style="5"/>
    <col min="10492" max="10492" width="4.5703125" style="5" customWidth="1"/>
    <col min="10493" max="10493" width="7.28515625" style="5" customWidth="1"/>
    <col min="10494" max="10494" width="11.28515625" style="5" customWidth="1"/>
    <col min="10495" max="10495" width="14.28515625" style="5" customWidth="1"/>
    <col min="10496" max="10496" width="10" style="5" customWidth="1"/>
    <col min="10497" max="10497" width="11.5703125" style="5" customWidth="1"/>
    <col min="10498" max="10498" width="22" style="5" customWidth="1"/>
    <col min="10499" max="10499" width="6.42578125" style="5" customWidth="1"/>
    <col min="10500" max="10500" width="17.42578125" style="5" customWidth="1"/>
    <col min="10501" max="10501" width="9.5703125" style="5" customWidth="1"/>
    <col min="10502" max="10502" width="8.5703125" style="5" customWidth="1"/>
    <col min="10503" max="10504" width="9.42578125" style="5" customWidth="1"/>
    <col min="10505" max="10505" width="17.42578125" style="5" customWidth="1"/>
    <col min="10506" max="10506" width="11.42578125" style="5" customWidth="1"/>
    <col min="10507" max="10747" width="9.28515625" style="5"/>
    <col min="10748" max="10748" width="4.5703125" style="5" customWidth="1"/>
    <col min="10749" max="10749" width="7.28515625" style="5" customWidth="1"/>
    <col min="10750" max="10750" width="11.28515625" style="5" customWidth="1"/>
    <col min="10751" max="10751" width="14.28515625" style="5" customWidth="1"/>
    <col min="10752" max="10752" width="10" style="5" customWidth="1"/>
    <col min="10753" max="10753" width="11.5703125" style="5" customWidth="1"/>
    <col min="10754" max="10754" width="22" style="5" customWidth="1"/>
    <col min="10755" max="10755" width="6.42578125" style="5" customWidth="1"/>
    <col min="10756" max="10756" width="17.42578125" style="5" customWidth="1"/>
    <col min="10757" max="10757" width="9.5703125" style="5" customWidth="1"/>
    <col min="10758" max="10758" width="8.5703125" style="5" customWidth="1"/>
    <col min="10759" max="10760" width="9.42578125" style="5" customWidth="1"/>
    <col min="10761" max="10761" width="17.42578125" style="5" customWidth="1"/>
    <col min="10762" max="10762" width="11.42578125" style="5" customWidth="1"/>
    <col min="10763" max="11003" width="9.28515625" style="5"/>
    <col min="11004" max="11004" width="4.5703125" style="5" customWidth="1"/>
    <col min="11005" max="11005" width="7.28515625" style="5" customWidth="1"/>
    <col min="11006" max="11006" width="11.28515625" style="5" customWidth="1"/>
    <col min="11007" max="11007" width="14.28515625" style="5" customWidth="1"/>
    <col min="11008" max="11008" width="10" style="5" customWidth="1"/>
    <col min="11009" max="11009" width="11.5703125" style="5" customWidth="1"/>
    <col min="11010" max="11010" width="22" style="5" customWidth="1"/>
    <col min="11011" max="11011" width="6.42578125" style="5" customWidth="1"/>
    <col min="11012" max="11012" width="17.42578125" style="5" customWidth="1"/>
    <col min="11013" max="11013" width="9.5703125" style="5" customWidth="1"/>
    <col min="11014" max="11014" width="8.5703125" style="5" customWidth="1"/>
    <col min="11015" max="11016" width="9.42578125" style="5" customWidth="1"/>
    <col min="11017" max="11017" width="17.42578125" style="5" customWidth="1"/>
    <col min="11018" max="11018" width="11.42578125" style="5" customWidth="1"/>
    <col min="11019" max="11259" width="9.28515625" style="5"/>
    <col min="11260" max="11260" width="4.5703125" style="5" customWidth="1"/>
    <col min="11261" max="11261" width="7.28515625" style="5" customWidth="1"/>
    <col min="11262" max="11262" width="11.28515625" style="5" customWidth="1"/>
    <col min="11263" max="11263" width="14.28515625" style="5" customWidth="1"/>
    <col min="11264" max="11264" width="10" style="5" customWidth="1"/>
    <col min="11265" max="11265" width="11.5703125" style="5" customWidth="1"/>
    <col min="11266" max="11266" width="22" style="5" customWidth="1"/>
    <col min="11267" max="11267" width="6.42578125" style="5" customWidth="1"/>
    <col min="11268" max="11268" width="17.42578125" style="5" customWidth="1"/>
    <col min="11269" max="11269" width="9.5703125" style="5" customWidth="1"/>
    <col min="11270" max="11270" width="8.5703125" style="5" customWidth="1"/>
    <col min="11271" max="11272" width="9.42578125" style="5" customWidth="1"/>
    <col min="11273" max="11273" width="17.42578125" style="5" customWidth="1"/>
    <col min="11274" max="11274" width="11.42578125" style="5" customWidth="1"/>
    <col min="11275" max="11515" width="9.28515625" style="5"/>
    <col min="11516" max="11516" width="4.5703125" style="5" customWidth="1"/>
    <col min="11517" max="11517" width="7.28515625" style="5" customWidth="1"/>
    <col min="11518" max="11518" width="11.28515625" style="5" customWidth="1"/>
    <col min="11519" max="11519" width="14.28515625" style="5" customWidth="1"/>
    <col min="11520" max="11520" width="10" style="5" customWidth="1"/>
    <col min="11521" max="11521" width="11.5703125" style="5" customWidth="1"/>
    <col min="11522" max="11522" width="22" style="5" customWidth="1"/>
    <col min="11523" max="11523" width="6.42578125" style="5" customWidth="1"/>
    <col min="11524" max="11524" width="17.42578125" style="5" customWidth="1"/>
    <col min="11525" max="11525" width="9.5703125" style="5" customWidth="1"/>
    <col min="11526" max="11526" width="8.5703125" style="5" customWidth="1"/>
    <col min="11527" max="11528" width="9.42578125" style="5" customWidth="1"/>
    <col min="11529" max="11529" width="17.42578125" style="5" customWidth="1"/>
    <col min="11530" max="11530" width="11.42578125" style="5" customWidth="1"/>
    <col min="11531" max="11771" width="9.28515625" style="5"/>
    <col min="11772" max="11772" width="4.5703125" style="5" customWidth="1"/>
    <col min="11773" max="11773" width="7.28515625" style="5" customWidth="1"/>
    <col min="11774" max="11774" width="11.28515625" style="5" customWidth="1"/>
    <col min="11775" max="11775" width="14.28515625" style="5" customWidth="1"/>
    <col min="11776" max="11776" width="10" style="5" customWidth="1"/>
    <col min="11777" max="11777" width="11.5703125" style="5" customWidth="1"/>
    <col min="11778" max="11778" width="22" style="5" customWidth="1"/>
    <col min="11779" max="11779" width="6.42578125" style="5" customWidth="1"/>
    <col min="11780" max="11780" width="17.42578125" style="5" customWidth="1"/>
    <col min="11781" max="11781" width="9.5703125" style="5" customWidth="1"/>
    <col min="11782" max="11782" width="8.5703125" style="5" customWidth="1"/>
    <col min="11783" max="11784" width="9.42578125" style="5" customWidth="1"/>
    <col min="11785" max="11785" width="17.42578125" style="5" customWidth="1"/>
    <col min="11786" max="11786" width="11.42578125" style="5" customWidth="1"/>
    <col min="11787" max="12027" width="9.28515625" style="5"/>
    <col min="12028" max="12028" width="4.5703125" style="5" customWidth="1"/>
    <col min="12029" max="12029" width="7.28515625" style="5" customWidth="1"/>
    <col min="12030" max="12030" width="11.28515625" style="5" customWidth="1"/>
    <col min="12031" max="12031" width="14.28515625" style="5" customWidth="1"/>
    <col min="12032" max="12032" width="10" style="5" customWidth="1"/>
    <col min="12033" max="12033" width="11.5703125" style="5" customWidth="1"/>
    <col min="12034" max="12034" width="22" style="5" customWidth="1"/>
    <col min="12035" max="12035" width="6.42578125" style="5" customWidth="1"/>
    <col min="12036" max="12036" width="17.42578125" style="5" customWidth="1"/>
    <col min="12037" max="12037" width="9.5703125" style="5" customWidth="1"/>
    <col min="12038" max="12038" width="8.5703125" style="5" customWidth="1"/>
    <col min="12039" max="12040" width="9.42578125" style="5" customWidth="1"/>
    <col min="12041" max="12041" width="17.42578125" style="5" customWidth="1"/>
    <col min="12042" max="12042" width="11.42578125" style="5" customWidth="1"/>
    <col min="12043" max="12283" width="9.28515625" style="5"/>
    <col min="12284" max="12284" width="4.5703125" style="5" customWidth="1"/>
    <col min="12285" max="12285" width="7.28515625" style="5" customWidth="1"/>
    <col min="12286" max="12286" width="11.28515625" style="5" customWidth="1"/>
    <col min="12287" max="12287" width="14.28515625" style="5" customWidth="1"/>
    <col min="12288" max="12288" width="10" style="5" customWidth="1"/>
    <col min="12289" max="12289" width="11.5703125" style="5" customWidth="1"/>
    <col min="12290" max="12290" width="22" style="5" customWidth="1"/>
    <col min="12291" max="12291" width="6.42578125" style="5" customWidth="1"/>
    <col min="12292" max="12292" width="17.42578125" style="5" customWidth="1"/>
    <col min="12293" max="12293" width="9.5703125" style="5" customWidth="1"/>
    <col min="12294" max="12294" width="8.5703125" style="5" customWidth="1"/>
    <col min="12295" max="12296" width="9.42578125" style="5" customWidth="1"/>
    <col min="12297" max="12297" width="17.42578125" style="5" customWidth="1"/>
    <col min="12298" max="12298" width="11.42578125" style="5" customWidth="1"/>
    <col min="12299" max="12539" width="9.28515625" style="5"/>
    <col min="12540" max="12540" width="4.5703125" style="5" customWidth="1"/>
    <col min="12541" max="12541" width="7.28515625" style="5" customWidth="1"/>
    <col min="12542" max="12542" width="11.28515625" style="5" customWidth="1"/>
    <col min="12543" max="12543" width="14.28515625" style="5" customWidth="1"/>
    <col min="12544" max="12544" width="10" style="5" customWidth="1"/>
    <col min="12545" max="12545" width="11.5703125" style="5" customWidth="1"/>
    <col min="12546" max="12546" width="22" style="5" customWidth="1"/>
    <col min="12547" max="12547" width="6.42578125" style="5" customWidth="1"/>
    <col min="12548" max="12548" width="17.42578125" style="5" customWidth="1"/>
    <col min="12549" max="12549" width="9.5703125" style="5" customWidth="1"/>
    <col min="12550" max="12550" width="8.5703125" style="5" customWidth="1"/>
    <col min="12551" max="12552" width="9.42578125" style="5" customWidth="1"/>
    <col min="12553" max="12553" width="17.42578125" style="5" customWidth="1"/>
    <col min="12554" max="12554" width="11.42578125" style="5" customWidth="1"/>
    <col min="12555" max="12795" width="9.28515625" style="5"/>
    <col min="12796" max="12796" width="4.5703125" style="5" customWidth="1"/>
    <col min="12797" max="12797" width="7.28515625" style="5" customWidth="1"/>
    <col min="12798" max="12798" width="11.28515625" style="5" customWidth="1"/>
    <col min="12799" max="12799" width="14.28515625" style="5" customWidth="1"/>
    <col min="12800" max="12800" width="10" style="5" customWidth="1"/>
    <col min="12801" max="12801" width="11.5703125" style="5" customWidth="1"/>
    <col min="12802" max="12802" width="22" style="5" customWidth="1"/>
    <col min="12803" max="12803" width="6.42578125" style="5" customWidth="1"/>
    <col min="12804" max="12804" width="17.42578125" style="5" customWidth="1"/>
    <col min="12805" max="12805" width="9.5703125" style="5" customWidth="1"/>
    <col min="12806" max="12806" width="8.5703125" style="5" customWidth="1"/>
    <col min="12807" max="12808" width="9.42578125" style="5" customWidth="1"/>
    <col min="12809" max="12809" width="17.42578125" style="5" customWidth="1"/>
    <col min="12810" max="12810" width="11.42578125" style="5" customWidth="1"/>
    <col min="12811" max="13051" width="9.28515625" style="5"/>
    <col min="13052" max="13052" width="4.5703125" style="5" customWidth="1"/>
    <col min="13053" max="13053" width="7.28515625" style="5" customWidth="1"/>
    <col min="13054" max="13054" width="11.28515625" style="5" customWidth="1"/>
    <col min="13055" max="13055" width="14.28515625" style="5" customWidth="1"/>
    <col min="13056" max="13056" width="10" style="5" customWidth="1"/>
    <col min="13057" max="13057" width="11.5703125" style="5" customWidth="1"/>
    <col min="13058" max="13058" width="22" style="5" customWidth="1"/>
    <col min="13059" max="13059" width="6.42578125" style="5" customWidth="1"/>
    <col min="13060" max="13060" width="17.42578125" style="5" customWidth="1"/>
    <col min="13061" max="13061" width="9.5703125" style="5" customWidth="1"/>
    <col min="13062" max="13062" width="8.5703125" style="5" customWidth="1"/>
    <col min="13063" max="13064" width="9.42578125" style="5" customWidth="1"/>
    <col min="13065" max="13065" width="17.42578125" style="5" customWidth="1"/>
    <col min="13066" max="13066" width="11.42578125" style="5" customWidth="1"/>
    <col min="13067" max="13307" width="9.28515625" style="5"/>
    <col min="13308" max="13308" width="4.5703125" style="5" customWidth="1"/>
    <col min="13309" max="13309" width="7.28515625" style="5" customWidth="1"/>
    <col min="13310" max="13310" width="11.28515625" style="5" customWidth="1"/>
    <col min="13311" max="13311" width="14.28515625" style="5" customWidth="1"/>
    <col min="13312" max="13312" width="10" style="5" customWidth="1"/>
    <col min="13313" max="13313" width="11.5703125" style="5" customWidth="1"/>
    <col min="13314" max="13314" width="22" style="5" customWidth="1"/>
    <col min="13315" max="13315" width="6.42578125" style="5" customWidth="1"/>
    <col min="13316" max="13316" width="17.42578125" style="5" customWidth="1"/>
    <col min="13317" max="13317" width="9.5703125" style="5" customWidth="1"/>
    <col min="13318" max="13318" width="8.5703125" style="5" customWidth="1"/>
    <col min="13319" max="13320" width="9.42578125" style="5" customWidth="1"/>
    <col min="13321" max="13321" width="17.42578125" style="5" customWidth="1"/>
    <col min="13322" max="13322" width="11.42578125" style="5" customWidth="1"/>
    <col min="13323" max="13563" width="9.28515625" style="5"/>
    <col min="13564" max="13564" width="4.5703125" style="5" customWidth="1"/>
    <col min="13565" max="13565" width="7.28515625" style="5" customWidth="1"/>
    <col min="13566" max="13566" width="11.28515625" style="5" customWidth="1"/>
    <col min="13567" max="13567" width="14.28515625" style="5" customWidth="1"/>
    <col min="13568" max="13568" width="10" style="5" customWidth="1"/>
    <col min="13569" max="13569" width="11.5703125" style="5" customWidth="1"/>
    <col min="13570" max="13570" width="22" style="5" customWidth="1"/>
    <col min="13571" max="13571" width="6.42578125" style="5" customWidth="1"/>
    <col min="13572" max="13572" width="17.42578125" style="5" customWidth="1"/>
    <col min="13573" max="13573" width="9.5703125" style="5" customWidth="1"/>
    <col min="13574" max="13574" width="8.5703125" style="5" customWidth="1"/>
    <col min="13575" max="13576" width="9.42578125" style="5" customWidth="1"/>
    <col min="13577" max="13577" width="17.42578125" style="5" customWidth="1"/>
    <col min="13578" max="13578" width="11.42578125" style="5" customWidth="1"/>
    <col min="13579" max="13819" width="9.28515625" style="5"/>
    <col min="13820" max="13820" width="4.5703125" style="5" customWidth="1"/>
    <col min="13821" max="13821" width="7.28515625" style="5" customWidth="1"/>
    <col min="13822" max="13822" width="11.28515625" style="5" customWidth="1"/>
    <col min="13823" max="13823" width="14.28515625" style="5" customWidth="1"/>
    <col min="13824" max="13824" width="10" style="5" customWidth="1"/>
    <col min="13825" max="13825" width="11.5703125" style="5" customWidth="1"/>
    <col min="13826" max="13826" width="22" style="5" customWidth="1"/>
    <col min="13827" max="13827" width="6.42578125" style="5" customWidth="1"/>
    <col min="13828" max="13828" width="17.42578125" style="5" customWidth="1"/>
    <col min="13829" max="13829" width="9.5703125" style="5" customWidth="1"/>
    <col min="13830" max="13830" width="8.5703125" style="5" customWidth="1"/>
    <col min="13831" max="13832" width="9.42578125" style="5" customWidth="1"/>
    <col min="13833" max="13833" width="17.42578125" style="5" customWidth="1"/>
    <col min="13834" max="13834" width="11.42578125" style="5" customWidth="1"/>
    <col min="13835" max="14075" width="9.28515625" style="5"/>
    <col min="14076" max="14076" width="4.5703125" style="5" customWidth="1"/>
    <col min="14077" max="14077" width="7.28515625" style="5" customWidth="1"/>
    <col min="14078" max="14078" width="11.28515625" style="5" customWidth="1"/>
    <col min="14079" max="14079" width="14.28515625" style="5" customWidth="1"/>
    <col min="14080" max="14080" width="10" style="5" customWidth="1"/>
    <col min="14081" max="14081" width="11.5703125" style="5" customWidth="1"/>
    <col min="14082" max="14082" width="22" style="5" customWidth="1"/>
    <col min="14083" max="14083" width="6.42578125" style="5" customWidth="1"/>
    <col min="14084" max="14084" width="17.42578125" style="5" customWidth="1"/>
    <col min="14085" max="14085" width="9.5703125" style="5" customWidth="1"/>
    <col min="14086" max="14086" width="8.5703125" style="5" customWidth="1"/>
    <col min="14087" max="14088" width="9.42578125" style="5" customWidth="1"/>
    <col min="14089" max="14089" width="17.42578125" style="5" customWidth="1"/>
    <col min="14090" max="14090" width="11.42578125" style="5" customWidth="1"/>
    <col min="14091" max="14331" width="9.28515625" style="5"/>
    <col min="14332" max="14332" width="4.5703125" style="5" customWidth="1"/>
    <col min="14333" max="14333" width="7.28515625" style="5" customWidth="1"/>
    <col min="14334" max="14334" width="11.28515625" style="5" customWidth="1"/>
    <col min="14335" max="14335" width="14.28515625" style="5" customWidth="1"/>
    <col min="14336" max="14336" width="10" style="5" customWidth="1"/>
    <col min="14337" max="14337" width="11.5703125" style="5" customWidth="1"/>
    <col min="14338" max="14338" width="22" style="5" customWidth="1"/>
    <col min="14339" max="14339" width="6.42578125" style="5" customWidth="1"/>
    <col min="14340" max="14340" width="17.42578125" style="5" customWidth="1"/>
    <col min="14341" max="14341" width="9.5703125" style="5" customWidth="1"/>
    <col min="14342" max="14342" width="8.5703125" style="5" customWidth="1"/>
    <col min="14343" max="14344" width="9.42578125" style="5" customWidth="1"/>
    <col min="14345" max="14345" width="17.42578125" style="5" customWidth="1"/>
    <col min="14346" max="14346" width="11.42578125" style="5" customWidth="1"/>
    <col min="14347" max="14587" width="9.28515625" style="5"/>
    <col min="14588" max="14588" width="4.5703125" style="5" customWidth="1"/>
    <col min="14589" max="14589" width="7.28515625" style="5" customWidth="1"/>
    <col min="14590" max="14590" width="11.28515625" style="5" customWidth="1"/>
    <col min="14591" max="14591" width="14.28515625" style="5" customWidth="1"/>
    <col min="14592" max="14592" width="10" style="5" customWidth="1"/>
    <col min="14593" max="14593" width="11.5703125" style="5" customWidth="1"/>
    <col min="14594" max="14594" width="22" style="5" customWidth="1"/>
    <col min="14595" max="14595" width="6.42578125" style="5" customWidth="1"/>
    <col min="14596" max="14596" width="17.42578125" style="5" customWidth="1"/>
    <col min="14597" max="14597" width="9.5703125" style="5" customWidth="1"/>
    <col min="14598" max="14598" width="8.5703125" style="5" customWidth="1"/>
    <col min="14599" max="14600" width="9.42578125" style="5" customWidth="1"/>
    <col min="14601" max="14601" width="17.42578125" style="5" customWidth="1"/>
    <col min="14602" max="14602" width="11.42578125" style="5" customWidth="1"/>
    <col min="14603" max="14843" width="9.28515625" style="5"/>
    <col min="14844" max="14844" width="4.5703125" style="5" customWidth="1"/>
    <col min="14845" max="14845" width="7.28515625" style="5" customWidth="1"/>
    <col min="14846" max="14846" width="11.28515625" style="5" customWidth="1"/>
    <col min="14847" max="14847" width="14.28515625" style="5" customWidth="1"/>
    <col min="14848" max="14848" width="10" style="5" customWidth="1"/>
    <col min="14849" max="14849" width="11.5703125" style="5" customWidth="1"/>
    <col min="14850" max="14850" width="22" style="5" customWidth="1"/>
    <col min="14851" max="14851" width="6.42578125" style="5" customWidth="1"/>
    <col min="14852" max="14852" width="17.42578125" style="5" customWidth="1"/>
    <col min="14853" max="14853" width="9.5703125" style="5" customWidth="1"/>
    <col min="14854" max="14854" width="8.5703125" style="5" customWidth="1"/>
    <col min="14855" max="14856" width="9.42578125" style="5" customWidth="1"/>
    <col min="14857" max="14857" width="17.42578125" style="5" customWidth="1"/>
    <col min="14858" max="14858" width="11.42578125" style="5" customWidth="1"/>
    <col min="14859" max="15099" width="9.28515625" style="5"/>
    <col min="15100" max="15100" width="4.5703125" style="5" customWidth="1"/>
    <col min="15101" max="15101" width="7.28515625" style="5" customWidth="1"/>
    <col min="15102" max="15102" width="11.28515625" style="5" customWidth="1"/>
    <col min="15103" max="15103" width="14.28515625" style="5" customWidth="1"/>
    <col min="15104" max="15104" width="10" style="5" customWidth="1"/>
    <col min="15105" max="15105" width="11.5703125" style="5" customWidth="1"/>
    <col min="15106" max="15106" width="22" style="5" customWidth="1"/>
    <col min="15107" max="15107" width="6.42578125" style="5" customWidth="1"/>
    <col min="15108" max="15108" width="17.42578125" style="5" customWidth="1"/>
    <col min="15109" max="15109" width="9.5703125" style="5" customWidth="1"/>
    <col min="15110" max="15110" width="8.5703125" style="5" customWidth="1"/>
    <col min="15111" max="15112" width="9.42578125" style="5" customWidth="1"/>
    <col min="15113" max="15113" width="17.42578125" style="5" customWidth="1"/>
    <col min="15114" max="15114" width="11.42578125" style="5" customWidth="1"/>
    <col min="15115" max="15355" width="9.28515625" style="5"/>
    <col min="15356" max="15356" width="4.5703125" style="5" customWidth="1"/>
    <col min="15357" max="15357" width="7.28515625" style="5" customWidth="1"/>
    <col min="15358" max="15358" width="11.28515625" style="5" customWidth="1"/>
    <col min="15359" max="15359" width="14.28515625" style="5" customWidth="1"/>
    <col min="15360" max="15360" width="10" style="5" customWidth="1"/>
    <col min="15361" max="15361" width="11.5703125" style="5" customWidth="1"/>
    <col min="15362" max="15362" width="22" style="5" customWidth="1"/>
    <col min="15363" max="15363" width="6.42578125" style="5" customWidth="1"/>
    <col min="15364" max="15364" width="17.42578125" style="5" customWidth="1"/>
    <col min="15365" max="15365" width="9.5703125" style="5" customWidth="1"/>
    <col min="15366" max="15366" width="8.5703125" style="5" customWidth="1"/>
    <col min="15367" max="15368" width="9.42578125" style="5" customWidth="1"/>
    <col min="15369" max="15369" width="17.42578125" style="5" customWidth="1"/>
    <col min="15370" max="15370" width="11.42578125" style="5" customWidth="1"/>
    <col min="15371" max="15611" width="9.28515625" style="5"/>
    <col min="15612" max="15612" width="4.5703125" style="5" customWidth="1"/>
    <col min="15613" max="15613" width="7.28515625" style="5" customWidth="1"/>
    <col min="15614" max="15614" width="11.28515625" style="5" customWidth="1"/>
    <col min="15615" max="15615" width="14.28515625" style="5" customWidth="1"/>
    <col min="15616" max="15616" width="10" style="5" customWidth="1"/>
    <col min="15617" max="15617" width="11.5703125" style="5" customWidth="1"/>
    <col min="15618" max="15618" width="22" style="5" customWidth="1"/>
    <col min="15619" max="15619" width="6.42578125" style="5" customWidth="1"/>
    <col min="15620" max="15620" width="17.42578125" style="5" customWidth="1"/>
    <col min="15621" max="15621" width="9.5703125" style="5" customWidth="1"/>
    <col min="15622" max="15622" width="8.5703125" style="5" customWidth="1"/>
    <col min="15623" max="15624" width="9.42578125" style="5" customWidth="1"/>
    <col min="15625" max="15625" width="17.42578125" style="5" customWidth="1"/>
    <col min="15626" max="15626" width="11.42578125" style="5" customWidth="1"/>
    <col min="15627" max="15867" width="9.28515625" style="5"/>
    <col min="15868" max="15868" width="4.5703125" style="5" customWidth="1"/>
    <col min="15869" max="15869" width="7.28515625" style="5" customWidth="1"/>
    <col min="15870" max="15870" width="11.28515625" style="5" customWidth="1"/>
    <col min="15871" max="15871" width="14.28515625" style="5" customWidth="1"/>
    <col min="15872" max="15872" width="10" style="5" customWidth="1"/>
    <col min="15873" max="15873" width="11.5703125" style="5" customWidth="1"/>
    <col min="15874" max="15874" width="22" style="5" customWidth="1"/>
    <col min="15875" max="15875" width="6.42578125" style="5" customWidth="1"/>
    <col min="15876" max="15876" width="17.42578125" style="5" customWidth="1"/>
    <col min="15877" max="15877" width="9.5703125" style="5" customWidth="1"/>
    <col min="15878" max="15878" width="8.5703125" style="5" customWidth="1"/>
    <col min="15879" max="15880" width="9.42578125" style="5" customWidth="1"/>
    <col min="15881" max="15881" width="17.42578125" style="5" customWidth="1"/>
    <col min="15882" max="15882" width="11.42578125" style="5" customWidth="1"/>
    <col min="15883" max="16123" width="9.28515625" style="5"/>
    <col min="16124" max="16124" width="4.5703125" style="5" customWidth="1"/>
    <col min="16125" max="16125" width="7.28515625" style="5" customWidth="1"/>
    <col min="16126" max="16126" width="11.28515625" style="5" customWidth="1"/>
    <col min="16127" max="16127" width="14.28515625" style="5" customWidth="1"/>
    <col min="16128" max="16128" width="10" style="5" customWidth="1"/>
    <col min="16129" max="16129" width="11.5703125" style="5" customWidth="1"/>
    <col min="16130" max="16130" width="22" style="5" customWidth="1"/>
    <col min="16131" max="16131" width="6.42578125" style="5" customWidth="1"/>
    <col min="16132" max="16132" width="17.42578125" style="5" customWidth="1"/>
    <col min="16133" max="16133" width="9.5703125" style="5" customWidth="1"/>
    <col min="16134" max="16134" width="8.5703125" style="5" customWidth="1"/>
    <col min="16135" max="16136" width="9.42578125" style="5" customWidth="1"/>
    <col min="16137" max="16137" width="17.42578125" style="5" customWidth="1"/>
    <col min="16138" max="16138" width="11.42578125" style="5" customWidth="1"/>
    <col min="16139" max="16384" width="9.28515625" style="5"/>
  </cols>
  <sheetData>
    <row r="1" spans="1:25" ht="16.5" customHeight="1" x14ac:dyDescent="0.3">
      <c r="B1" s="2" t="str">
        <f>var!A1</f>
        <v>Lietuvos aklųjų ir silpnaregių lengvosios atletikos kroso čempionatas</v>
      </c>
      <c r="K1" s="11">
        <f>var!A6</f>
        <v>7200</v>
      </c>
      <c r="M1" s="79" t="str">
        <f>var!A2</f>
        <v>23.9.16</v>
      </c>
      <c r="N1" s="79"/>
      <c r="O1" s="79"/>
      <c r="Q1" s="29"/>
      <c r="R1" s="29"/>
    </row>
    <row r="2" spans="1:25" ht="3.6" customHeight="1" x14ac:dyDescent="0.2"/>
    <row r="3" spans="1:25" s="16" customFormat="1" ht="36" x14ac:dyDescent="0.2">
      <c r="A3" s="19" t="s">
        <v>0</v>
      </c>
      <c r="B3" s="19" t="s">
        <v>1</v>
      </c>
      <c r="C3" s="20" t="s">
        <v>14</v>
      </c>
      <c r="D3" s="20" t="s">
        <v>15</v>
      </c>
      <c r="E3" s="19" t="s">
        <v>4</v>
      </c>
      <c r="F3" s="19" t="s">
        <v>7</v>
      </c>
      <c r="G3" s="19" t="s">
        <v>2</v>
      </c>
      <c r="H3" s="19" t="s">
        <v>3</v>
      </c>
      <c r="I3" s="19" t="s">
        <v>5</v>
      </c>
      <c r="J3" s="40" t="s">
        <v>31</v>
      </c>
      <c r="K3" s="21" t="s">
        <v>6</v>
      </c>
      <c r="L3" s="24" t="s">
        <v>12</v>
      </c>
      <c r="M3" s="22" t="s">
        <v>13</v>
      </c>
      <c r="N3" s="22" t="s">
        <v>38</v>
      </c>
      <c r="O3" s="22" t="s">
        <v>33</v>
      </c>
      <c r="P3" s="45" t="s">
        <v>37</v>
      </c>
      <c r="Q3" s="31" t="s">
        <v>5</v>
      </c>
      <c r="R3" s="31" t="s">
        <v>32</v>
      </c>
      <c r="S3" s="16" t="s">
        <v>34</v>
      </c>
      <c r="T3" s="47" t="s">
        <v>36</v>
      </c>
      <c r="U3" s="46" t="s">
        <v>35</v>
      </c>
      <c r="V3" s="46">
        <v>4</v>
      </c>
      <c r="W3" s="46">
        <v>3</v>
      </c>
      <c r="X3" s="46">
        <v>2</v>
      </c>
      <c r="Y3" s="46">
        <v>1</v>
      </c>
    </row>
    <row r="4" spans="1:25" s="3" customFormat="1" x14ac:dyDescent="0.2">
      <c r="A4" s="7">
        <v>1</v>
      </c>
      <c r="B4" s="18">
        <f>[2]d2!$G2</f>
        <v>277</v>
      </c>
      <c r="C4" s="37" t="str">
        <f>[2]d2!$L2</f>
        <v>Linas</v>
      </c>
      <c r="D4" s="39" t="str">
        <f>[2]d2!$N2</f>
        <v>Balsys</v>
      </c>
      <c r="E4" s="9" t="str">
        <f>IF(ISBLANK([2]d2!I2),"",VLOOKUP([2]d2!I2,lytis,2,FALSE))</f>
        <v>V</v>
      </c>
      <c r="F4" s="14">
        <f>[2]d2!H2</f>
        <v>47</v>
      </c>
      <c r="G4" s="8" t="str">
        <f>[2]d2!O2</f>
        <v>Vilnius</v>
      </c>
      <c r="H4" s="8" t="str">
        <f>[2]d2!R2</f>
        <v>Vėjas</v>
      </c>
      <c r="I4" s="10" t="str">
        <f>IF(ISBLANK([2]d2!J2),"",VLOOKUP([2]d2!J2,grupees,2,FALSE))</f>
        <v>45+</v>
      </c>
      <c r="J4" s="42" t="str">
        <f>[2]d2!S2</f>
        <v>B2</v>
      </c>
      <c r="K4" s="25">
        <f>[2]d2!T2</f>
        <v>1.8067129629629631E-2</v>
      </c>
      <c r="L4" s="25" t="str">
        <f>[2]d2!U2</f>
        <v>3:37/km</v>
      </c>
      <c r="M4" s="14">
        <f>[2]d2!E2</f>
        <v>1</v>
      </c>
      <c r="N4" s="14">
        <f>[2]d2!F2</f>
        <v>1</v>
      </c>
      <c r="O4" s="14">
        <f t="shared" ref="O4:O67" si="0">SUMPRODUCT(--(R4=$R$4:$R$300),--(K4&gt;$K$4:$K$300))+1</f>
        <v>1</v>
      </c>
      <c r="P4" s="48">
        <f t="shared" ref="P4:P67" si="1">SUM(U4:Y4)</f>
        <v>6</v>
      </c>
      <c r="Q4" s="43" t="str">
        <f t="shared" ref="Q4:Q35" si="2">IF(J4&lt;&gt;"R","B1/2/3",J4)</f>
        <v>B1/2/3</v>
      </c>
      <c r="R4" s="43" t="str">
        <f t="shared" ref="R4:R67" si="3">CONCATENATE(E4,I4,Q4)</f>
        <v>V45+B1/2/3</v>
      </c>
      <c r="S4" s="3" t="str">
        <f>IF(Q4="B1/2/3","+","o")</f>
        <v>+</v>
      </c>
      <c r="T4" s="3">
        <f>COUNTIF($R$4:$R$300,R4)</f>
        <v>5</v>
      </c>
      <c r="U4" s="3">
        <f t="shared" ref="U4" si="4">IF(AND(S4="+",T4&gt;4),_xlfn.SWITCH(O4,1,6, 2,4, 3,3, 4,2, 5,1,"*"), "-")</f>
        <v>6</v>
      </c>
      <c r="V4" s="3" t="str">
        <f t="shared" ref="V4" si="5">IF(AND(S4="+",T4=$V$3),_xlfn.SWITCH(O4,1,5,2,3,3,2,4,1), "-")</f>
        <v>-</v>
      </c>
      <c r="W4" s="3" t="str">
        <f t="shared" ref="W4" si="6">IF(AND(S4="+",T4=$W$3),_xlfn.SWITCH(O4,1,4,2,2,3,1), "-")</f>
        <v>-</v>
      </c>
      <c r="X4" s="3" t="str">
        <f t="shared" ref="X4" si="7">IF(AND(S4="+",T4=$X$3),_xlfn.SWITCH(O4,1,3,2,1), "-")</f>
        <v>-</v>
      </c>
      <c r="Y4" s="3" t="str">
        <f t="shared" ref="Y4" si="8">IF(AND(S4="+",T4=$Y$3),2, "-")</f>
        <v>-</v>
      </c>
    </row>
    <row r="5" spans="1:25" x14ac:dyDescent="0.2">
      <c r="A5" s="7">
        <v>2</v>
      </c>
      <c r="B5" s="18">
        <f>[2]d2!$G3</f>
        <v>199</v>
      </c>
      <c r="C5" s="37" t="str">
        <f>[2]d2!$L3</f>
        <v>Aurimas</v>
      </c>
      <c r="D5" s="39" t="str">
        <f>[2]d2!$N3</f>
        <v>Bikulčis</v>
      </c>
      <c r="E5" s="9" t="str">
        <f>IF(ISBLANK([2]d2!I3),"",VLOOKUP([2]d2!I3,lytis,2,FALSE))</f>
        <v>V</v>
      </c>
      <c r="F5" s="14">
        <f>[2]d2!H3</f>
        <v>27</v>
      </c>
      <c r="G5" s="8" t="str">
        <f>[2]d2!O3</f>
        <v>Kaunas</v>
      </c>
      <c r="H5" s="8" t="str">
        <f>[2]d2!R3</f>
        <v>Sveikata</v>
      </c>
      <c r="I5" s="10" t="str">
        <f>IF(ISBLANK([2]d2!J3),"",VLOOKUP([2]d2!J3,grupees,2,FALSE))</f>
        <v>25-34</v>
      </c>
      <c r="J5" s="42" t="str">
        <f>[2]d2!S3</f>
        <v>R</v>
      </c>
      <c r="K5" s="25">
        <f>[2]d2!T3</f>
        <v>1.9328703703703702E-2</v>
      </c>
      <c r="L5" s="25" t="str">
        <f>[2]d2!U3</f>
        <v>3:52/km</v>
      </c>
      <c r="M5" s="14">
        <f>[2]d2!E3</f>
        <v>2</v>
      </c>
      <c r="N5" s="14">
        <f>[2]d2!F3</f>
        <v>1</v>
      </c>
      <c r="O5" s="14">
        <f t="shared" si="0"/>
        <v>1</v>
      </c>
      <c r="P5" s="48">
        <f t="shared" si="1"/>
        <v>0</v>
      </c>
      <c r="Q5" s="43" t="str">
        <f t="shared" si="2"/>
        <v>R</v>
      </c>
      <c r="R5" s="43" t="str">
        <f t="shared" si="3"/>
        <v>V25-34R</v>
      </c>
      <c r="S5" s="3" t="str">
        <f t="shared" ref="S5:S68" si="9">IF(Q5="B1/2/3","+","o")</f>
        <v>o</v>
      </c>
      <c r="T5" s="3">
        <f t="shared" ref="T5:T68" si="10">COUNTIF($R$4:$R$300,R5)</f>
        <v>5</v>
      </c>
      <c r="U5" s="3" t="str">
        <f t="shared" ref="U5:U68" si="11">IF(AND(S5="+",T5&gt;4),_xlfn.SWITCH(O5,1,6, 2,4, 3,3, 4,2, 5,1,"*"), "-")</f>
        <v>-</v>
      </c>
      <c r="V5" s="3" t="str">
        <f t="shared" ref="V5:V68" si="12">IF(AND(S5="+",T5=$V$3),_xlfn.SWITCH(O5,1,5,2,3,3,2,4,1), "-")</f>
        <v>-</v>
      </c>
      <c r="W5" s="3" t="str">
        <f t="shared" ref="W5:W68" si="13">IF(AND(S5="+",T5=$W$3),_xlfn.SWITCH(O5,1,4,2,2,3,1), "-")</f>
        <v>-</v>
      </c>
      <c r="X5" s="3" t="str">
        <f t="shared" ref="X5:X68" si="14">IF(AND(S5="+",T5=$X$3),_xlfn.SWITCH(O5,1,3,2,1), "-")</f>
        <v>-</v>
      </c>
      <c r="Y5" s="3" t="str">
        <f t="shared" ref="Y5:Y68" si="15">IF(AND(S5="+",T5=$Y$3),2, "-")</f>
        <v>-</v>
      </c>
    </row>
    <row r="6" spans="1:25" x14ac:dyDescent="0.2">
      <c r="A6" s="7">
        <v>3</v>
      </c>
      <c r="B6" s="18">
        <f>[2]d2!$G4</f>
        <v>229</v>
      </c>
      <c r="C6" s="37" t="str">
        <f>[2]d2!$L4</f>
        <v>Arminas</v>
      </c>
      <c r="D6" s="39" t="str">
        <f>[2]d2!$N4</f>
        <v>Čivilis</v>
      </c>
      <c r="E6" s="9" t="str">
        <f>IF(ISBLANK([2]d2!I4),"",VLOOKUP([2]d2!I4,lytis,2,FALSE))</f>
        <v>V</v>
      </c>
      <c r="F6" s="14">
        <f>[2]d2!H4</f>
        <v>30</v>
      </c>
      <c r="G6" s="8" t="str">
        <f>[2]d2!O4</f>
        <v>Panevėžys</v>
      </c>
      <c r="H6" s="8" t="str">
        <f>[2]d2!R4</f>
        <v>Šviesa</v>
      </c>
      <c r="I6" s="10" t="str">
        <f>IF(ISBLANK([2]d2!J4),"",VLOOKUP([2]d2!J4,grupees,2,FALSE))</f>
        <v>25-34</v>
      </c>
      <c r="J6" s="42" t="str">
        <f>[2]d2!S4</f>
        <v>R</v>
      </c>
      <c r="K6" s="25">
        <f>[2]d2!T4</f>
        <v>2.0300925925925927E-2</v>
      </c>
      <c r="L6" s="25" t="str">
        <f>[2]d2!U4</f>
        <v>4:04/km</v>
      </c>
      <c r="M6" s="14">
        <f>[2]d2!E4</f>
        <v>3</v>
      </c>
      <c r="N6" s="14">
        <f>[2]d2!F4</f>
        <v>2</v>
      </c>
      <c r="O6" s="14">
        <f t="shared" si="0"/>
        <v>2</v>
      </c>
      <c r="P6" s="48">
        <f t="shared" si="1"/>
        <v>0</v>
      </c>
      <c r="Q6" s="43" t="str">
        <f t="shared" si="2"/>
        <v>R</v>
      </c>
      <c r="R6" s="43" t="str">
        <f t="shared" si="3"/>
        <v>V25-34R</v>
      </c>
      <c r="S6" s="3" t="str">
        <f t="shared" si="9"/>
        <v>o</v>
      </c>
      <c r="T6" s="3">
        <f t="shared" si="10"/>
        <v>5</v>
      </c>
      <c r="U6" s="3" t="str">
        <f t="shared" si="11"/>
        <v>-</v>
      </c>
      <c r="V6" s="3" t="str">
        <f t="shared" si="12"/>
        <v>-</v>
      </c>
      <c r="W6" s="3" t="str">
        <f t="shared" si="13"/>
        <v>-</v>
      </c>
      <c r="X6" s="3" t="str">
        <f t="shared" si="14"/>
        <v>-</v>
      </c>
      <c r="Y6" s="3" t="str">
        <f t="shared" si="15"/>
        <v>-</v>
      </c>
    </row>
    <row r="7" spans="1:25" x14ac:dyDescent="0.2">
      <c r="A7" s="7">
        <v>4</v>
      </c>
      <c r="B7" s="18">
        <f>[2]d2!$G5</f>
        <v>122</v>
      </c>
      <c r="C7" s="37" t="str">
        <f>[2]d2!$L5</f>
        <v>Andrius</v>
      </c>
      <c r="D7" s="39" t="str">
        <f>[2]d2!$N5</f>
        <v>Kalvelis</v>
      </c>
      <c r="E7" s="9" t="str">
        <f>IF(ISBLANK([2]d2!I5),"",VLOOKUP([2]d2!I5,lytis,2,FALSE))</f>
        <v>V</v>
      </c>
      <c r="F7" s="14">
        <f>[2]d2!H5</f>
        <v>43</v>
      </c>
      <c r="G7" s="8" t="str">
        <f>[2]d2!O5</f>
        <v>Šiauliai</v>
      </c>
      <c r="H7" s="8" t="str">
        <f>[2]d2!R5</f>
        <v>Perkūnas</v>
      </c>
      <c r="I7" s="10" t="str">
        <f>IF(ISBLANK([2]d2!J5),"",VLOOKUP([2]d2!J5,grupees,2,FALSE))</f>
        <v>35-44</v>
      </c>
      <c r="J7" s="42" t="str">
        <f>[2]d2!S5</f>
        <v>B2</v>
      </c>
      <c r="K7" s="25">
        <f>[2]d2!T5</f>
        <v>2.0532407407407405E-2</v>
      </c>
      <c r="L7" s="25" t="str">
        <f>[2]d2!U5</f>
        <v>4:07/km</v>
      </c>
      <c r="M7" s="14">
        <f>[2]d2!E5</f>
        <v>4</v>
      </c>
      <c r="N7" s="14">
        <f>[2]d2!F5</f>
        <v>1</v>
      </c>
      <c r="O7" s="14">
        <f t="shared" si="0"/>
        <v>1</v>
      </c>
      <c r="P7" s="48">
        <f t="shared" si="1"/>
        <v>6</v>
      </c>
      <c r="Q7" s="43" t="str">
        <f t="shared" si="2"/>
        <v>B1/2/3</v>
      </c>
      <c r="R7" s="43" t="str">
        <f t="shared" si="3"/>
        <v>V35-44B1/2/3</v>
      </c>
      <c r="S7" s="3" t="str">
        <f t="shared" si="9"/>
        <v>+</v>
      </c>
      <c r="T7" s="3">
        <f t="shared" si="10"/>
        <v>7</v>
      </c>
      <c r="U7" s="3">
        <f t="shared" si="11"/>
        <v>6</v>
      </c>
      <c r="V7" s="3" t="str">
        <f t="shared" si="12"/>
        <v>-</v>
      </c>
      <c r="W7" s="3" t="str">
        <f t="shared" si="13"/>
        <v>-</v>
      </c>
      <c r="X7" s="3" t="str">
        <f t="shared" si="14"/>
        <v>-</v>
      </c>
      <c r="Y7" s="3" t="str">
        <f t="shared" si="15"/>
        <v>-</v>
      </c>
    </row>
    <row r="8" spans="1:25" x14ac:dyDescent="0.2">
      <c r="A8" s="7">
        <v>5</v>
      </c>
      <c r="B8" s="18">
        <f>[2]d2!$G6</f>
        <v>266</v>
      </c>
      <c r="C8" s="37" t="str">
        <f>[2]d2!$L6</f>
        <v>Nedas</v>
      </c>
      <c r="D8" s="39" t="str">
        <f>[2]d2!$N6</f>
        <v>Vaitiekus</v>
      </c>
      <c r="E8" s="9" t="str">
        <f>IF(ISBLANK([2]d2!I6),"",VLOOKUP([2]d2!I6,lytis,2,FALSE))</f>
        <v>V</v>
      </c>
      <c r="F8" s="14">
        <f>[2]d2!H6</f>
        <v>29</v>
      </c>
      <c r="G8" s="8" t="str">
        <f>[2]d2!O6</f>
        <v>Panevėžys</v>
      </c>
      <c r="H8" s="8" t="str">
        <f>[2]d2!R6</f>
        <v>Šviesa</v>
      </c>
      <c r="I8" s="10" t="str">
        <f>IF(ISBLANK([2]d2!J6),"",VLOOKUP([2]d2!J6,grupees,2,FALSE))</f>
        <v>25-34</v>
      </c>
      <c r="J8" s="42" t="str">
        <f>[2]d2!S6</f>
        <v>R</v>
      </c>
      <c r="K8" s="25">
        <f>[2]d2!T6</f>
        <v>2.1261574074074075E-2</v>
      </c>
      <c r="L8" s="25" t="str">
        <f>[2]d2!U6</f>
        <v>4:15/km</v>
      </c>
      <c r="M8" s="14">
        <f>[2]d2!E6</f>
        <v>5</v>
      </c>
      <c r="N8" s="14">
        <f>[2]d2!F6</f>
        <v>3</v>
      </c>
      <c r="O8" s="14">
        <f t="shared" si="0"/>
        <v>3</v>
      </c>
      <c r="P8" s="48">
        <f t="shared" si="1"/>
        <v>0</v>
      </c>
      <c r="Q8" s="43" t="str">
        <f t="shared" si="2"/>
        <v>R</v>
      </c>
      <c r="R8" s="43" t="str">
        <f t="shared" si="3"/>
        <v>V25-34R</v>
      </c>
      <c r="S8" s="3" t="str">
        <f t="shared" si="9"/>
        <v>o</v>
      </c>
      <c r="T8" s="3">
        <f t="shared" si="10"/>
        <v>5</v>
      </c>
      <c r="U8" s="3" t="str">
        <f t="shared" si="11"/>
        <v>-</v>
      </c>
      <c r="V8" s="3" t="str">
        <f t="shared" si="12"/>
        <v>-</v>
      </c>
      <c r="W8" s="3" t="str">
        <f t="shared" si="13"/>
        <v>-</v>
      </c>
      <c r="X8" s="3" t="str">
        <f t="shared" si="14"/>
        <v>-</v>
      </c>
      <c r="Y8" s="3" t="str">
        <f t="shared" si="15"/>
        <v>-</v>
      </c>
    </row>
    <row r="9" spans="1:25" x14ac:dyDescent="0.2">
      <c r="A9" s="7">
        <v>6</v>
      </c>
      <c r="B9" s="18">
        <f>[2]d2!$G7</f>
        <v>255</v>
      </c>
      <c r="C9" s="37" t="str">
        <f>[2]d2!$L7</f>
        <v>Ernestas</v>
      </c>
      <c r="D9" s="39" t="str">
        <f>[2]d2!$N7</f>
        <v>Pliuška</v>
      </c>
      <c r="E9" s="9" t="str">
        <f>IF(ISBLANK([2]d2!I7),"",VLOOKUP([2]d2!I7,lytis,2,FALSE))</f>
        <v>V</v>
      </c>
      <c r="F9" s="14">
        <f>[2]d2!H7</f>
        <v>38</v>
      </c>
      <c r="G9" s="8" t="str">
        <f>[2]d2!O7</f>
        <v>Panevėžys</v>
      </c>
      <c r="H9" s="8" t="str">
        <f>[2]d2!R7</f>
        <v>Šviesa</v>
      </c>
      <c r="I9" s="10" t="str">
        <f>IF(ISBLANK([2]d2!J7),"",VLOOKUP([2]d2!J7,grupees,2,FALSE))</f>
        <v>35-44</v>
      </c>
      <c r="J9" s="42" t="str">
        <f>[2]d2!S7</f>
        <v>R</v>
      </c>
      <c r="K9" s="25">
        <f>[2]d2!T7</f>
        <v>2.2037037037037036E-2</v>
      </c>
      <c r="L9" s="25" t="str">
        <f>[2]d2!U7</f>
        <v>4:24/km</v>
      </c>
      <c r="M9" s="14">
        <f>[2]d2!E7</f>
        <v>6</v>
      </c>
      <c r="N9" s="14">
        <f>[2]d2!F7</f>
        <v>2</v>
      </c>
      <c r="O9" s="14">
        <f t="shared" si="0"/>
        <v>1</v>
      </c>
      <c r="P9" s="48">
        <f t="shared" si="1"/>
        <v>0</v>
      </c>
      <c r="Q9" s="43" t="str">
        <f t="shared" si="2"/>
        <v>R</v>
      </c>
      <c r="R9" s="43" t="str">
        <f t="shared" si="3"/>
        <v>V35-44R</v>
      </c>
      <c r="S9" s="3" t="str">
        <f t="shared" si="9"/>
        <v>o</v>
      </c>
      <c r="T9" s="3">
        <f t="shared" si="10"/>
        <v>5</v>
      </c>
      <c r="U9" s="3" t="str">
        <f t="shared" si="11"/>
        <v>-</v>
      </c>
      <c r="V9" s="3" t="str">
        <f t="shared" si="12"/>
        <v>-</v>
      </c>
      <c r="W9" s="3" t="str">
        <f t="shared" si="13"/>
        <v>-</v>
      </c>
      <c r="X9" s="3" t="str">
        <f t="shared" si="14"/>
        <v>-</v>
      </c>
      <c r="Y9" s="3" t="str">
        <f t="shared" si="15"/>
        <v>-</v>
      </c>
    </row>
    <row r="10" spans="1:25" x14ac:dyDescent="0.2">
      <c r="A10" s="7">
        <v>7</v>
      </c>
      <c r="B10" s="18">
        <f>[2]d2!$G8</f>
        <v>30</v>
      </c>
      <c r="C10" s="37" t="str">
        <f>[2]d2!$L8</f>
        <v>Vytautas</v>
      </c>
      <c r="D10" s="39" t="str">
        <f>[2]d2!$N8</f>
        <v>Gricius</v>
      </c>
      <c r="E10" s="9" t="str">
        <f>IF(ISBLANK([2]d2!I8),"",VLOOKUP([2]d2!I8,lytis,2,FALSE))</f>
        <v>V</v>
      </c>
      <c r="F10" s="14">
        <f>[2]d2!H8</f>
        <v>37</v>
      </c>
      <c r="G10" s="8" t="str">
        <f>[2]d2!O8</f>
        <v>Klaipėda</v>
      </c>
      <c r="H10" s="8" t="str">
        <f>[2]d2!R8</f>
        <v>Pamarys</v>
      </c>
      <c r="I10" s="10" t="str">
        <f>IF(ISBLANK([2]d2!J8),"",VLOOKUP([2]d2!J8,grupees,2,FALSE))</f>
        <v>35-44</v>
      </c>
      <c r="J10" s="42" t="str">
        <f>[2]d2!S8</f>
        <v>R</v>
      </c>
      <c r="K10" s="25">
        <f>[2]d2!T8</f>
        <v>2.2870370370370371E-2</v>
      </c>
      <c r="L10" s="25" t="str">
        <f>[2]d2!U8</f>
        <v>4:34/km</v>
      </c>
      <c r="M10" s="14">
        <f>[2]d2!E8</f>
        <v>7</v>
      </c>
      <c r="N10" s="14">
        <f>[2]d2!F8</f>
        <v>3</v>
      </c>
      <c r="O10" s="14">
        <f t="shared" si="0"/>
        <v>2</v>
      </c>
      <c r="P10" s="48">
        <f t="shared" si="1"/>
        <v>0</v>
      </c>
      <c r="Q10" s="43" t="str">
        <f t="shared" si="2"/>
        <v>R</v>
      </c>
      <c r="R10" s="43" t="str">
        <f t="shared" si="3"/>
        <v>V35-44R</v>
      </c>
      <c r="S10" s="3" t="str">
        <f t="shared" si="9"/>
        <v>o</v>
      </c>
      <c r="T10" s="3">
        <f t="shared" si="10"/>
        <v>5</v>
      </c>
      <c r="U10" s="3" t="str">
        <f t="shared" si="11"/>
        <v>-</v>
      </c>
      <c r="V10" s="3" t="str">
        <f t="shared" si="12"/>
        <v>-</v>
      </c>
      <c r="W10" s="3" t="str">
        <f t="shared" si="13"/>
        <v>-</v>
      </c>
      <c r="X10" s="3" t="str">
        <f t="shared" si="14"/>
        <v>-</v>
      </c>
      <c r="Y10" s="3" t="str">
        <f t="shared" si="15"/>
        <v>-</v>
      </c>
    </row>
    <row r="11" spans="1:25" x14ac:dyDescent="0.2">
      <c r="A11" s="7">
        <v>8</v>
      </c>
      <c r="B11" s="18">
        <f>[2]d2!$G9</f>
        <v>128</v>
      </c>
      <c r="C11" s="37" t="str">
        <f>[2]d2!$L9</f>
        <v>Alfredas</v>
      </c>
      <c r="D11" s="39" t="str">
        <f>[2]d2!$N9</f>
        <v>Bystrickis</v>
      </c>
      <c r="E11" s="9" t="str">
        <f>IF(ISBLANK([2]d2!I9),"",VLOOKUP([2]d2!I9,lytis,2,FALSE))</f>
        <v>V</v>
      </c>
      <c r="F11" s="14">
        <f>[2]d2!H9</f>
        <v>27</v>
      </c>
      <c r="G11" s="8" t="str">
        <f>[2]d2!O9</f>
        <v>Vilnius</v>
      </c>
      <c r="H11" s="8" t="str">
        <f>[2]d2!R9</f>
        <v>Šaltinis</v>
      </c>
      <c r="I11" s="10" t="str">
        <f>IF(ISBLANK([2]d2!J9),"",VLOOKUP([2]d2!J9,grupees,2,FALSE))</f>
        <v>25-34</v>
      </c>
      <c r="J11" s="42" t="str">
        <f>[2]d2!S9</f>
        <v>B3</v>
      </c>
      <c r="K11" s="25">
        <f>[2]d2!T9</f>
        <v>2.3136574074074077E-2</v>
      </c>
      <c r="L11" s="25" t="str">
        <f>[2]d2!U9</f>
        <v>4:38/km</v>
      </c>
      <c r="M11" s="14">
        <f>[2]d2!E9</f>
        <v>8</v>
      </c>
      <c r="N11" s="14">
        <f>[2]d2!F9</f>
        <v>4</v>
      </c>
      <c r="O11" s="14">
        <f t="shared" si="0"/>
        <v>1</v>
      </c>
      <c r="P11" s="48">
        <f t="shared" si="1"/>
        <v>6</v>
      </c>
      <c r="Q11" s="43" t="str">
        <f t="shared" si="2"/>
        <v>B1/2/3</v>
      </c>
      <c r="R11" s="43" t="str">
        <f t="shared" si="3"/>
        <v>V25-34B1/2/3</v>
      </c>
      <c r="S11" s="3" t="str">
        <f t="shared" si="9"/>
        <v>+</v>
      </c>
      <c r="T11" s="3">
        <f t="shared" si="10"/>
        <v>8</v>
      </c>
      <c r="U11" s="3">
        <f t="shared" si="11"/>
        <v>6</v>
      </c>
      <c r="V11" s="3" t="str">
        <f t="shared" si="12"/>
        <v>-</v>
      </c>
      <c r="W11" s="3" t="str">
        <f t="shared" si="13"/>
        <v>-</v>
      </c>
      <c r="X11" s="3" t="str">
        <f t="shared" si="14"/>
        <v>-</v>
      </c>
      <c r="Y11" s="3" t="str">
        <f t="shared" si="15"/>
        <v>-</v>
      </c>
    </row>
    <row r="12" spans="1:25" x14ac:dyDescent="0.2">
      <c r="A12" s="7">
        <v>9</v>
      </c>
      <c r="B12" s="18">
        <f>[2]d2!$G10</f>
        <v>129</v>
      </c>
      <c r="C12" s="37" t="str">
        <f>[2]d2!$L10</f>
        <v>Arnoldas</v>
      </c>
      <c r="D12" s="39" t="str">
        <f>[2]d2!$N10</f>
        <v>Januškevičius</v>
      </c>
      <c r="E12" s="9" t="str">
        <f>IF(ISBLANK([2]d2!I10),"",VLOOKUP([2]d2!I10,lytis,2,FALSE))</f>
        <v>V</v>
      </c>
      <c r="F12" s="14">
        <f>[2]d2!H10</f>
        <v>33</v>
      </c>
      <c r="G12" s="8" t="str">
        <f>[2]d2!O10</f>
        <v>Vilnius</v>
      </c>
      <c r="H12" s="8" t="str">
        <f>[2]d2!R10</f>
        <v>Šaltinis</v>
      </c>
      <c r="I12" s="10" t="str">
        <f>IF(ISBLANK([2]d2!J10),"",VLOOKUP([2]d2!J10,grupees,2,FALSE))</f>
        <v>25-34</v>
      </c>
      <c r="J12" s="42" t="str">
        <f>[2]d2!S10</f>
        <v>B3</v>
      </c>
      <c r="K12" s="25">
        <f>[2]d2!T10</f>
        <v>2.3356481481481482E-2</v>
      </c>
      <c r="L12" s="25" t="str">
        <f>[2]d2!U10</f>
        <v>4:40/km</v>
      </c>
      <c r="M12" s="14">
        <f>[2]d2!E10</f>
        <v>9</v>
      </c>
      <c r="N12" s="14">
        <f>[2]d2!F10</f>
        <v>5</v>
      </c>
      <c r="O12" s="14">
        <f t="shared" si="0"/>
        <v>2</v>
      </c>
      <c r="P12" s="48">
        <f t="shared" si="1"/>
        <v>4</v>
      </c>
      <c r="Q12" s="43" t="str">
        <f t="shared" si="2"/>
        <v>B1/2/3</v>
      </c>
      <c r="R12" s="43" t="str">
        <f t="shared" si="3"/>
        <v>V25-34B1/2/3</v>
      </c>
      <c r="S12" s="3" t="str">
        <f t="shared" si="9"/>
        <v>+</v>
      </c>
      <c r="T12" s="3">
        <f t="shared" si="10"/>
        <v>8</v>
      </c>
      <c r="U12" s="3">
        <f t="shared" si="11"/>
        <v>4</v>
      </c>
      <c r="V12" s="3" t="str">
        <f t="shared" si="12"/>
        <v>-</v>
      </c>
      <c r="W12" s="3" t="str">
        <f t="shared" si="13"/>
        <v>-</v>
      </c>
      <c r="X12" s="3" t="str">
        <f t="shared" si="14"/>
        <v>-</v>
      </c>
      <c r="Y12" s="3" t="str">
        <f t="shared" si="15"/>
        <v>-</v>
      </c>
    </row>
    <row r="13" spans="1:25" x14ac:dyDescent="0.2">
      <c r="A13" s="7">
        <v>10</v>
      </c>
      <c r="B13" s="18">
        <f>[2]d2!$G11</f>
        <v>137</v>
      </c>
      <c r="C13" s="37" t="str">
        <f>[2]d2!$L11</f>
        <v>Rytis</v>
      </c>
      <c r="D13" s="39" t="str">
        <f>[2]d2!$N11</f>
        <v>Pakštas</v>
      </c>
      <c r="E13" s="9" t="str">
        <f>IF(ISBLANK([2]d2!I11),"",VLOOKUP([2]d2!I11,lytis,2,FALSE))</f>
        <v>V</v>
      </c>
      <c r="F13" s="14">
        <f>[2]d2!H11</f>
        <v>50</v>
      </c>
      <c r="G13" s="8" t="str">
        <f>[2]d2!O11</f>
        <v>Vilnius</v>
      </c>
      <c r="H13" s="8" t="str">
        <f>[2]d2!R11</f>
        <v>Šaltinis</v>
      </c>
      <c r="I13" s="10" t="str">
        <f>IF(ISBLANK([2]d2!J11),"",VLOOKUP([2]d2!J11,grupees,2,FALSE))</f>
        <v>45+</v>
      </c>
      <c r="J13" s="42" t="str">
        <f>[2]d2!S11</f>
        <v>R</v>
      </c>
      <c r="K13" s="25">
        <f>[2]d2!T11</f>
        <v>2.359953703703704E-2</v>
      </c>
      <c r="L13" s="25" t="str">
        <f>[2]d2!U11</f>
        <v>4:43/km</v>
      </c>
      <c r="M13" s="14">
        <f>[2]d2!E11</f>
        <v>10</v>
      </c>
      <c r="N13" s="14">
        <f>[2]d2!F11</f>
        <v>2</v>
      </c>
      <c r="O13" s="14">
        <f t="shared" si="0"/>
        <v>1</v>
      </c>
      <c r="P13" s="48">
        <f t="shared" si="1"/>
        <v>0</v>
      </c>
      <c r="Q13" s="43" t="str">
        <f t="shared" si="2"/>
        <v>R</v>
      </c>
      <c r="R13" s="43" t="str">
        <f t="shared" si="3"/>
        <v>V45+R</v>
      </c>
      <c r="S13" s="3" t="str">
        <f t="shared" si="9"/>
        <v>o</v>
      </c>
      <c r="T13" s="3">
        <f t="shared" si="10"/>
        <v>3</v>
      </c>
      <c r="U13" s="3" t="str">
        <f t="shared" si="11"/>
        <v>-</v>
      </c>
      <c r="V13" s="3" t="str">
        <f t="shared" si="12"/>
        <v>-</v>
      </c>
      <c r="W13" s="3" t="str">
        <f t="shared" si="13"/>
        <v>-</v>
      </c>
      <c r="X13" s="3" t="str">
        <f t="shared" si="14"/>
        <v>-</v>
      </c>
      <c r="Y13" s="3" t="str">
        <f t="shared" si="15"/>
        <v>-</v>
      </c>
    </row>
    <row r="14" spans="1:25" x14ac:dyDescent="0.2">
      <c r="A14" s="7">
        <v>11</v>
      </c>
      <c r="B14" s="18">
        <f>[2]d2!$G12</f>
        <v>131</v>
      </c>
      <c r="C14" s="37" t="str">
        <f>[2]d2!$L12</f>
        <v>Deividas</v>
      </c>
      <c r="D14" s="39" t="str">
        <f>[2]d2!$N12</f>
        <v>Martinavičius</v>
      </c>
      <c r="E14" s="9" t="str">
        <f>IF(ISBLANK([2]d2!I12),"",VLOOKUP([2]d2!I12,lytis,2,FALSE))</f>
        <v>V</v>
      </c>
      <c r="F14" s="14">
        <f>[2]d2!H12</f>
        <v>22</v>
      </c>
      <c r="G14" s="8" t="str">
        <f>[2]d2!O12</f>
        <v>Vilnius</v>
      </c>
      <c r="H14" s="8" t="str">
        <f>[2]d2!R12</f>
        <v>Šaltinis</v>
      </c>
      <c r="I14" s="10" t="str">
        <f>IF(ISBLANK([2]d2!J12),"",VLOOKUP([2]d2!J12,grupees,2,FALSE))</f>
        <v>18-24</v>
      </c>
      <c r="J14" s="42" t="str">
        <f>[2]d2!S12</f>
        <v>B3</v>
      </c>
      <c r="K14" s="25">
        <f>[2]d2!T12</f>
        <v>2.3773148148148151E-2</v>
      </c>
      <c r="L14" s="25" t="str">
        <f>[2]d2!U12</f>
        <v>4:45/km</v>
      </c>
      <c r="M14" s="14">
        <f>[2]d2!E12</f>
        <v>11</v>
      </c>
      <c r="N14" s="14">
        <f>[2]d2!F12</f>
        <v>1</v>
      </c>
      <c r="O14" s="14">
        <f t="shared" si="0"/>
        <v>1</v>
      </c>
      <c r="P14" s="48">
        <f t="shared" si="1"/>
        <v>6</v>
      </c>
      <c r="Q14" s="43" t="str">
        <f t="shared" si="2"/>
        <v>B1/2/3</v>
      </c>
      <c r="R14" s="43" t="str">
        <f t="shared" si="3"/>
        <v>V18-24B1/2/3</v>
      </c>
      <c r="S14" s="3" t="str">
        <f t="shared" si="9"/>
        <v>+</v>
      </c>
      <c r="T14" s="3">
        <f t="shared" si="10"/>
        <v>6</v>
      </c>
      <c r="U14" s="3">
        <f t="shared" si="11"/>
        <v>6</v>
      </c>
      <c r="V14" s="3" t="str">
        <f t="shared" si="12"/>
        <v>-</v>
      </c>
      <c r="W14" s="3" t="str">
        <f t="shared" si="13"/>
        <v>-</v>
      </c>
      <c r="X14" s="3" t="str">
        <f t="shared" si="14"/>
        <v>-</v>
      </c>
      <c r="Y14" s="3" t="str">
        <f t="shared" si="15"/>
        <v>-</v>
      </c>
    </row>
    <row r="15" spans="1:25" x14ac:dyDescent="0.2">
      <c r="A15" s="7">
        <v>12</v>
      </c>
      <c r="B15" s="18">
        <f>[2]d2!$G13</f>
        <v>73</v>
      </c>
      <c r="C15" s="37" t="str">
        <f>[2]d2!$L13</f>
        <v>Kamilė</v>
      </c>
      <c r="D15" s="39" t="str">
        <f>[2]d2!$N13</f>
        <v>Kunickaitė</v>
      </c>
      <c r="E15" s="9" t="str">
        <f>IF(ISBLANK([2]d2!I13),"",VLOOKUP([2]d2!I13,lytis,2,FALSE))</f>
        <v>M</v>
      </c>
      <c r="F15" s="14">
        <f>[2]d2!H13</f>
        <v>26</v>
      </c>
      <c r="G15" s="8" t="str">
        <f>[2]d2!O13</f>
        <v>Kaunas</v>
      </c>
      <c r="H15" s="8" t="str">
        <f>[2]d2!R13</f>
        <v>Parolimpietis</v>
      </c>
      <c r="I15" s="10" t="str">
        <f>IF(ISBLANK([2]d2!J13),"",VLOOKUP([2]d2!J13,grupees,2,FALSE))</f>
        <v>25-34</v>
      </c>
      <c r="J15" s="42" t="str">
        <f>[2]d2!S13</f>
        <v>R</v>
      </c>
      <c r="K15" s="25">
        <f>[2]d2!T13</f>
        <v>2.3807870370370368E-2</v>
      </c>
      <c r="L15" s="25" t="str">
        <f>[2]d2!U13</f>
        <v>4:46/km</v>
      </c>
      <c r="M15" s="14">
        <f>[2]d2!E13</f>
        <v>1</v>
      </c>
      <c r="N15" s="14">
        <f>[2]d2!F13</f>
        <v>1</v>
      </c>
      <c r="O15" s="14">
        <f t="shared" si="0"/>
        <v>1</v>
      </c>
      <c r="P15" s="48">
        <f t="shared" si="1"/>
        <v>0</v>
      </c>
      <c r="Q15" s="43" t="str">
        <f t="shared" si="2"/>
        <v>R</v>
      </c>
      <c r="R15" s="43" t="str">
        <f t="shared" si="3"/>
        <v>M25-34R</v>
      </c>
      <c r="S15" s="3" t="str">
        <f t="shared" si="9"/>
        <v>o</v>
      </c>
      <c r="T15" s="3">
        <f t="shared" si="10"/>
        <v>3</v>
      </c>
      <c r="U15" s="3" t="str">
        <f t="shared" si="11"/>
        <v>-</v>
      </c>
      <c r="V15" s="3" t="str">
        <f t="shared" si="12"/>
        <v>-</v>
      </c>
      <c r="W15" s="3" t="str">
        <f t="shared" si="13"/>
        <v>-</v>
      </c>
      <c r="X15" s="3" t="str">
        <f t="shared" si="14"/>
        <v>-</v>
      </c>
      <c r="Y15" s="3" t="str">
        <f t="shared" si="15"/>
        <v>-</v>
      </c>
    </row>
    <row r="16" spans="1:25" x14ac:dyDescent="0.2">
      <c r="A16" s="7">
        <v>13</v>
      </c>
      <c r="B16" s="18">
        <f>[2]d2!$G14</f>
        <v>67</v>
      </c>
      <c r="C16" s="37" t="str">
        <f>[2]d2!$L14</f>
        <v>Jonas</v>
      </c>
      <c r="D16" s="39" t="str">
        <f>[2]d2!$N14</f>
        <v>Galinskas</v>
      </c>
      <c r="E16" s="9" t="str">
        <f>IF(ISBLANK([2]d2!I14),"",VLOOKUP([2]d2!I14,lytis,2,FALSE))</f>
        <v>V</v>
      </c>
      <c r="F16" s="14">
        <f>[2]d2!H14</f>
        <v>35</v>
      </c>
      <c r="G16" s="8" t="str">
        <f>[2]d2!O14</f>
        <v>Kaunas</v>
      </c>
      <c r="H16" s="8" t="str">
        <f>[2]d2!R14</f>
        <v>Parolimpietis</v>
      </c>
      <c r="I16" s="10" t="str">
        <f>IF(ISBLANK([2]d2!J14),"",VLOOKUP([2]d2!J14,grupees,2,FALSE))</f>
        <v>35-44</v>
      </c>
      <c r="J16" s="42" t="str">
        <f>[2]d2!S14</f>
        <v>R</v>
      </c>
      <c r="K16" s="25">
        <f>[2]d2!T14</f>
        <v>2.3935185185185184E-2</v>
      </c>
      <c r="L16" s="25" t="str">
        <f>[2]d2!U14</f>
        <v>4:47/km</v>
      </c>
      <c r="M16" s="14">
        <f>[2]d2!E14</f>
        <v>12</v>
      </c>
      <c r="N16" s="14">
        <f>[2]d2!F14</f>
        <v>4</v>
      </c>
      <c r="O16" s="14">
        <f t="shared" si="0"/>
        <v>3</v>
      </c>
      <c r="P16" s="48">
        <f t="shared" si="1"/>
        <v>0</v>
      </c>
      <c r="Q16" s="43" t="str">
        <f t="shared" si="2"/>
        <v>R</v>
      </c>
      <c r="R16" s="43" t="str">
        <f t="shared" si="3"/>
        <v>V35-44R</v>
      </c>
      <c r="S16" s="3" t="str">
        <f t="shared" si="9"/>
        <v>o</v>
      </c>
      <c r="T16" s="3">
        <f t="shared" si="10"/>
        <v>5</v>
      </c>
      <c r="U16" s="3" t="str">
        <f t="shared" si="11"/>
        <v>-</v>
      </c>
      <c r="V16" s="3" t="str">
        <f t="shared" si="12"/>
        <v>-</v>
      </c>
      <c r="W16" s="3" t="str">
        <f t="shared" si="13"/>
        <v>-</v>
      </c>
      <c r="X16" s="3" t="str">
        <f t="shared" si="14"/>
        <v>-</v>
      </c>
      <c r="Y16" s="3" t="str">
        <f t="shared" si="15"/>
        <v>-</v>
      </c>
    </row>
    <row r="17" spans="1:25" x14ac:dyDescent="0.2">
      <c r="A17" s="7">
        <v>14</v>
      </c>
      <c r="B17" s="18">
        <f>[2]d2!$G15</f>
        <v>234</v>
      </c>
      <c r="C17" s="37" t="str">
        <f>[2]d2!$L15</f>
        <v>Giedrius</v>
      </c>
      <c r="D17" s="39" t="str">
        <f>[2]d2!$N15</f>
        <v>Gologodjevas</v>
      </c>
      <c r="E17" s="9" t="str">
        <f>IF(ISBLANK([2]d2!I15),"",VLOOKUP([2]d2!I15,lytis,2,FALSE))</f>
        <v>V</v>
      </c>
      <c r="F17" s="14">
        <f>[2]d2!H15</f>
        <v>31</v>
      </c>
      <c r="G17" s="8" t="str">
        <f>[2]d2!O15</f>
        <v>Panevėžys</v>
      </c>
      <c r="H17" s="8" t="str">
        <f>[2]d2!R15</f>
        <v>Šviesa</v>
      </c>
      <c r="I17" s="10" t="str">
        <f>IF(ISBLANK([2]d2!J15),"",VLOOKUP([2]d2!J15,grupees,2,FALSE))</f>
        <v>25-34</v>
      </c>
      <c r="J17" s="42" t="str">
        <f>[2]d2!S15</f>
        <v>R</v>
      </c>
      <c r="K17" s="25">
        <f>[2]d2!T15</f>
        <v>2.4861111111111108E-2</v>
      </c>
      <c r="L17" s="25" t="str">
        <f>[2]d2!U15</f>
        <v>4:58/km</v>
      </c>
      <c r="M17" s="14">
        <f>[2]d2!E15</f>
        <v>13</v>
      </c>
      <c r="N17" s="14">
        <f>[2]d2!F15</f>
        <v>6</v>
      </c>
      <c r="O17" s="14">
        <f t="shared" si="0"/>
        <v>4</v>
      </c>
      <c r="P17" s="48">
        <f t="shared" si="1"/>
        <v>0</v>
      </c>
      <c r="Q17" s="43" t="str">
        <f t="shared" si="2"/>
        <v>R</v>
      </c>
      <c r="R17" s="43" t="str">
        <f t="shared" si="3"/>
        <v>V25-34R</v>
      </c>
      <c r="S17" s="3" t="str">
        <f t="shared" si="9"/>
        <v>o</v>
      </c>
      <c r="T17" s="3">
        <f t="shared" si="10"/>
        <v>5</v>
      </c>
      <c r="U17" s="3" t="str">
        <f t="shared" si="11"/>
        <v>-</v>
      </c>
      <c r="V17" s="3" t="str">
        <f t="shared" si="12"/>
        <v>-</v>
      </c>
      <c r="W17" s="3" t="str">
        <f t="shared" si="13"/>
        <v>-</v>
      </c>
      <c r="X17" s="3" t="str">
        <f t="shared" si="14"/>
        <v>-</v>
      </c>
      <c r="Y17" s="3" t="str">
        <f t="shared" si="15"/>
        <v>-</v>
      </c>
    </row>
    <row r="18" spans="1:25" x14ac:dyDescent="0.2">
      <c r="A18" s="7">
        <v>15</v>
      </c>
      <c r="B18" s="18">
        <f>[2]d2!$G16</f>
        <v>280</v>
      </c>
      <c r="C18" s="37" t="str">
        <f>[2]d2!$L16</f>
        <v>Ugnius</v>
      </c>
      <c r="D18" s="39" t="str">
        <f>[2]d2!$N16</f>
        <v>Grigaitis</v>
      </c>
      <c r="E18" s="9" t="str">
        <f>IF(ISBLANK([2]d2!I16),"",VLOOKUP([2]d2!I16,lytis,2,FALSE))</f>
        <v>V</v>
      </c>
      <c r="F18" s="14">
        <f>[2]d2!H16</f>
        <v>16</v>
      </c>
      <c r="G18" s="8" t="str">
        <f>[2]d2!O16</f>
        <v>Vilnius</v>
      </c>
      <c r="H18" s="8" t="str">
        <f>[2]d2!R16</f>
        <v>Vėjas</v>
      </c>
      <c r="I18" s="10" t="str">
        <f>IF(ISBLANK([2]d2!J16),"",VLOOKUP([2]d2!J16,grupees,2,FALSE))</f>
        <v>12-17</v>
      </c>
      <c r="J18" s="42" t="str">
        <f>[2]d2!S16</f>
        <v>B2</v>
      </c>
      <c r="K18" s="25">
        <f>[2]d2!T16</f>
        <v>2.5011574074074075E-2</v>
      </c>
      <c r="L18" s="25" t="str">
        <f>[2]d2!U16</f>
        <v>5:00/km</v>
      </c>
      <c r="M18" s="14">
        <f>[2]d2!E16</f>
        <v>14</v>
      </c>
      <c r="N18" s="14">
        <f>[2]d2!F16</f>
        <v>1</v>
      </c>
      <c r="O18" s="14">
        <f t="shared" si="0"/>
        <v>1</v>
      </c>
      <c r="P18" s="48">
        <f t="shared" si="1"/>
        <v>5</v>
      </c>
      <c r="Q18" s="43" t="str">
        <f t="shared" si="2"/>
        <v>B1/2/3</v>
      </c>
      <c r="R18" s="43" t="str">
        <f t="shared" si="3"/>
        <v>V12-17B1/2/3</v>
      </c>
      <c r="S18" s="3" t="str">
        <f t="shared" si="9"/>
        <v>+</v>
      </c>
      <c r="T18" s="3">
        <f t="shared" si="10"/>
        <v>4</v>
      </c>
      <c r="U18" s="3" t="str">
        <f t="shared" si="11"/>
        <v>-</v>
      </c>
      <c r="V18" s="3">
        <f t="shared" si="12"/>
        <v>5</v>
      </c>
      <c r="W18" s="3" t="str">
        <f t="shared" si="13"/>
        <v>-</v>
      </c>
      <c r="X18" s="3" t="str">
        <f t="shared" si="14"/>
        <v>-</v>
      </c>
      <c r="Y18" s="3" t="str">
        <f t="shared" si="15"/>
        <v>-</v>
      </c>
    </row>
    <row r="19" spans="1:25" x14ac:dyDescent="0.2">
      <c r="A19" s="7">
        <v>16</v>
      </c>
      <c r="B19" s="18">
        <f>[2]d2!$G17</f>
        <v>87</v>
      </c>
      <c r="C19" s="37" t="str">
        <f>[2]d2!$L17</f>
        <v>Mantas</v>
      </c>
      <c r="D19" s="39" t="str">
        <f>[2]d2!$N17</f>
        <v>Tiškevičius</v>
      </c>
      <c r="E19" s="9" t="str">
        <f>IF(ISBLANK([2]d2!I17),"",VLOOKUP([2]d2!I17,lytis,2,FALSE))</f>
        <v>V</v>
      </c>
      <c r="F19" s="14">
        <f>[2]d2!H17</f>
        <v>41</v>
      </c>
      <c r="G19" s="8" t="str">
        <f>[2]d2!O17</f>
        <v>Kaunas</v>
      </c>
      <c r="H19" s="8" t="str">
        <f>[2]d2!R17</f>
        <v>Parolimpietis</v>
      </c>
      <c r="I19" s="10" t="str">
        <f>IF(ISBLANK([2]d2!J17),"",VLOOKUP([2]d2!J17,grupees,2,FALSE))</f>
        <v>35-44</v>
      </c>
      <c r="J19" s="42" t="str">
        <f>[2]d2!S17</f>
        <v>B2</v>
      </c>
      <c r="K19" s="25">
        <f>[2]d2!T17</f>
        <v>2.5416666666666667E-2</v>
      </c>
      <c r="L19" s="25" t="str">
        <f>[2]d2!U17</f>
        <v>5:05/km</v>
      </c>
      <c r="M19" s="14">
        <f>[2]d2!E17</f>
        <v>15</v>
      </c>
      <c r="N19" s="14">
        <f>[2]d2!F17</f>
        <v>5</v>
      </c>
      <c r="O19" s="14">
        <f t="shared" si="0"/>
        <v>2</v>
      </c>
      <c r="P19" s="48">
        <f t="shared" si="1"/>
        <v>4</v>
      </c>
      <c r="Q19" s="43" t="str">
        <f t="shared" si="2"/>
        <v>B1/2/3</v>
      </c>
      <c r="R19" s="43" t="str">
        <f t="shared" si="3"/>
        <v>V35-44B1/2/3</v>
      </c>
      <c r="S19" s="3" t="str">
        <f t="shared" si="9"/>
        <v>+</v>
      </c>
      <c r="T19" s="3">
        <f t="shared" si="10"/>
        <v>7</v>
      </c>
      <c r="U19" s="3">
        <f t="shared" si="11"/>
        <v>4</v>
      </c>
      <c r="V19" s="3" t="str">
        <f t="shared" si="12"/>
        <v>-</v>
      </c>
      <c r="W19" s="3" t="str">
        <f t="shared" si="13"/>
        <v>-</v>
      </c>
      <c r="X19" s="3" t="str">
        <f t="shared" si="14"/>
        <v>-</v>
      </c>
      <c r="Y19" s="3" t="str">
        <f t="shared" si="15"/>
        <v>-</v>
      </c>
    </row>
    <row r="20" spans="1:25" x14ac:dyDescent="0.2">
      <c r="A20" s="7">
        <v>17</v>
      </c>
      <c r="B20" s="18">
        <f>[2]d2!$G18</f>
        <v>281</v>
      </c>
      <c r="C20" s="37" t="str">
        <f>[2]d2!$L18</f>
        <v>Kernius</v>
      </c>
      <c r="D20" s="39" t="str">
        <f>[2]d2!$N18</f>
        <v>Grigaitis</v>
      </c>
      <c r="E20" s="9" t="str">
        <f>IF(ISBLANK([2]d2!I18),"",VLOOKUP([2]d2!I18,lytis,2,FALSE))</f>
        <v>V</v>
      </c>
      <c r="F20" s="14">
        <f>[2]d2!H18</f>
        <v>16</v>
      </c>
      <c r="G20" s="8" t="str">
        <f>[2]d2!O18</f>
        <v>Vilnius</v>
      </c>
      <c r="H20" s="8" t="str">
        <f>[2]d2!R18</f>
        <v>Vėjas</v>
      </c>
      <c r="I20" s="10" t="str">
        <f>IF(ISBLANK([2]d2!J18),"",VLOOKUP([2]d2!J18,grupees,2,FALSE))</f>
        <v>12-17</v>
      </c>
      <c r="J20" s="42" t="str">
        <f>[2]d2!S18</f>
        <v>B2</v>
      </c>
      <c r="K20" s="25">
        <f>[2]d2!T18</f>
        <v>2.5706018518518517E-2</v>
      </c>
      <c r="L20" s="25" t="str">
        <f>[2]d2!U18</f>
        <v>5:08/km</v>
      </c>
      <c r="M20" s="14">
        <f>[2]d2!E18</f>
        <v>16</v>
      </c>
      <c r="N20" s="14">
        <f>[2]d2!F18</f>
        <v>2</v>
      </c>
      <c r="O20" s="14">
        <f t="shared" si="0"/>
        <v>2</v>
      </c>
      <c r="P20" s="48">
        <f t="shared" si="1"/>
        <v>3</v>
      </c>
      <c r="Q20" s="43" t="str">
        <f t="shared" si="2"/>
        <v>B1/2/3</v>
      </c>
      <c r="R20" s="43" t="str">
        <f t="shared" si="3"/>
        <v>V12-17B1/2/3</v>
      </c>
      <c r="S20" s="3" t="str">
        <f t="shared" si="9"/>
        <v>+</v>
      </c>
      <c r="T20" s="3">
        <f t="shared" si="10"/>
        <v>4</v>
      </c>
      <c r="U20" s="3" t="str">
        <f t="shared" si="11"/>
        <v>-</v>
      </c>
      <c r="V20" s="3">
        <f t="shared" si="12"/>
        <v>3</v>
      </c>
      <c r="W20" s="3" t="str">
        <f t="shared" si="13"/>
        <v>-</v>
      </c>
      <c r="X20" s="3" t="str">
        <f t="shared" si="14"/>
        <v>-</v>
      </c>
      <c r="Y20" s="3" t="str">
        <f t="shared" si="15"/>
        <v>-</v>
      </c>
    </row>
    <row r="21" spans="1:25" x14ac:dyDescent="0.2">
      <c r="A21" s="7">
        <v>18</v>
      </c>
      <c r="B21" s="18">
        <f>[2]d2!$G19</f>
        <v>286</v>
      </c>
      <c r="C21" s="37" t="str">
        <f>[2]d2!$L19</f>
        <v>Tomas</v>
      </c>
      <c r="D21" s="39" t="str">
        <f>[2]d2!$N19</f>
        <v>Žilinskas</v>
      </c>
      <c r="E21" s="9" t="str">
        <f>IF(ISBLANK([2]d2!I19),"",VLOOKUP([2]d2!I19,lytis,2,FALSE))</f>
        <v>V</v>
      </c>
      <c r="F21" s="14">
        <f>[2]d2!H19</f>
        <v>47</v>
      </c>
      <c r="G21" s="8" t="str">
        <f>[2]d2!O19</f>
        <v>Vievis</v>
      </c>
      <c r="H21" s="8" t="str">
        <f>[2]d2!R19</f>
        <v>Vėjas</v>
      </c>
      <c r="I21" s="10" t="str">
        <f>IF(ISBLANK([2]d2!J19),"",VLOOKUP([2]d2!J19,grupees,2,FALSE))</f>
        <v>45+</v>
      </c>
      <c r="J21" s="42" t="str">
        <f>[2]d2!S19</f>
        <v>B2</v>
      </c>
      <c r="K21" s="25">
        <f>[2]d2!T19</f>
        <v>2.6064814814814815E-2</v>
      </c>
      <c r="L21" s="25" t="str">
        <f>[2]d2!U19</f>
        <v>5:13/km</v>
      </c>
      <c r="M21" s="14">
        <f>[2]d2!E19</f>
        <v>17</v>
      </c>
      <c r="N21" s="14">
        <f>[2]d2!F19</f>
        <v>3</v>
      </c>
      <c r="O21" s="14">
        <f t="shared" si="0"/>
        <v>2</v>
      </c>
      <c r="P21" s="48">
        <f t="shared" si="1"/>
        <v>4</v>
      </c>
      <c r="Q21" s="43" t="str">
        <f t="shared" si="2"/>
        <v>B1/2/3</v>
      </c>
      <c r="R21" s="43" t="str">
        <f t="shared" si="3"/>
        <v>V45+B1/2/3</v>
      </c>
      <c r="S21" s="3" t="str">
        <f t="shared" si="9"/>
        <v>+</v>
      </c>
      <c r="T21" s="3">
        <f t="shared" si="10"/>
        <v>5</v>
      </c>
      <c r="U21" s="3">
        <f t="shared" si="11"/>
        <v>4</v>
      </c>
      <c r="V21" s="3" t="str">
        <f t="shared" si="12"/>
        <v>-</v>
      </c>
      <c r="W21" s="3" t="str">
        <f t="shared" si="13"/>
        <v>-</v>
      </c>
      <c r="X21" s="3" t="str">
        <f t="shared" si="14"/>
        <v>-</v>
      </c>
      <c r="Y21" s="3" t="str">
        <f t="shared" si="15"/>
        <v>-</v>
      </c>
    </row>
    <row r="22" spans="1:25" x14ac:dyDescent="0.2">
      <c r="A22" s="7">
        <v>19</v>
      </c>
      <c r="B22" s="18">
        <f>[2]d2!$G20</f>
        <v>241</v>
      </c>
      <c r="C22" s="37" t="str">
        <f>[2]d2!$L20</f>
        <v>Titas</v>
      </c>
      <c r="D22" s="39" t="str">
        <f>[2]d2!$N20</f>
        <v>Kartanas</v>
      </c>
      <c r="E22" s="9" t="str">
        <f>IF(ISBLANK([2]d2!I20),"",VLOOKUP([2]d2!I20,lytis,2,FALSE))</f>
        <v>V</v>
      </c>
      <c r="F22" s="14">
        <f>[2]d2!H20</f>
        <v>20</v>
      </c>
      <c r="G22" s="8" t="str">
        <f>[2]d2!O20</f>
        <v>Panevėžys</v>
      </c>
      <c r="H22" s="8" t="str">
        <f>[2]d2!R20</f>
        <v>Šviesa</v>
      </c>
      <c r="I22" s="10" t="str">
        <f>IF(ISBLANK([2]d2!J20),"",VLOOKUP([2]d2!J20,grupees,2,FALSE))</f>
        <v>18-24</v>
      </c>
      <c r="J22" s="42" t="str">
        <f>[2]d2!S20</f>
        <v>R</v>
      </c>
      <c r="K22" s="25">
        <f>[2]d2!T20</f>
        <v>2.6377314814814815E-2</v>
      </c>
      <c r="L22" s="25" t="str">
        <f>[2]d2!U20</f>
        <v>5:17/km</v>
      </c>
      <c r="M22" s="14">
        <f>[2]d2!E20</f>
        <v>18</v>
      </c>
      <c r="N22" s="14">
        <f>[2]d2!F20</f>
        <v>2</v>
      </c>
      <c r="O22" s="14">
        <f t="shared" si="0"/>
        <v>1</v>
      </c>
      <c r="P22" s="48">
        <f t="shared" si="1"/>
        <v>0</v>
      </c>
      <c r="Q22" s="43" t="str">
        <f t="shared" si="2"/>
        <v>R</v>
      </c>
      <c r="R22" s="43" t="str">
        <f t="shared" si="3"/>
        <v>V18-24R</v>
      </c>
      <c r="S22" s="3" t="str">
        <f t="shared" si="9"/>
        <v>o</v>
      </c>
      <c r="T22" s="3">
        <f t="shared" si="10"/>
        <v>4</v>
      </c>
      <c r="U22" s="3" t="str">
        <f t="shared" si="11"/>
        <v>-</v>
      </c>
      <c r="V22" s="3" t="str">
        <f t="shared" si="12"/>
        <v>-</v>
      </c>
      <c r="W22" s="3" t="str">
        <f t="shared" si="13"/>
        <v>-</v>
      </c>
      <c r="X22" s="3" t="str">
        <f t="shared" si="14"/>
        <v>-</v>
      </c>
      <c r="Y22" s="3" t="str">
        <f t="shared" si="15"/>
        <v>-</v>
      </c>
    </row>
    <row r="23" spans="1:25" x14ac:dyDescent="0.2">
      <c r="A23" s="7">
        <v>20</v>
      </c>
      <c r="B23" s="18">
        <f>[2]d2!$G21</f>
        <v>221</v>
      </c>
      <c r="C23" s="37" t="str">
        <f>[2]d2!$L21</f>
        <v>Ažuolas</v>
      </c>
      <c r="D23" s="39" t="str">
        <f>[2]d2!$N21</f>
        <v>Adamonis</v>
      </c>
      <c r="E23" s="9" t="str">
        <f>IF(ISBLANK([2]d2!I21),"",VLOOKUP([2]d2!I21,lytis,2,FALSE))</f>
        <v>V</v>
      </c>
      <c r="F23" s="14">
        <f>[2]d2!H21</f>
        <v>19</v>
      </c>
      <c r="G23" s="8" t="str">
        <f>[2]d2!O21</f>
        <v>Panevėžys</v>
      </c>
      <c r="H23" s="8" t="str">
        <f>[2]d2!R21</f>
        <v>Šviesa</v>
      </c>
      <c r="I23" s="10" t="str">
        <f>IF(ISBLANK([2]d2!J21),"",VLOOKUP([2]d2!J21,grupees,2,FALSE))</f>
        <v>18-24</v>
      </c>
      <c r="J23" s="42" t="str">
        <f>[2]d2!S21</f>
        <v>R</v>
      </c>
      <c r="K23" s="25">
        <f>[2]d2!T21</f>
        <v>2.6377314814814815E-2</v>
      </c>
      <c r="L23" s="25" t="str">
        <f>[2]d2!U21</f>
        <v>5:17/km</v>
      </c>
      <c r="M23" s="14">
        <f>[2]d2!E21</f>
        <v>18</v>
      </c>
      <c r="N23" s="14">
        <f>[2]d2!F21</f>
        <v>2</v>
      </c>
      <c r="O23" s="14">
        <f t="shared" si="0"/>
        <v>1</v>
      </c>
      <c r="P23" s="48">
        <f t="shared" si="1"/>
        <v>0</v>
      </c>
      <c r="Q23" s="43" t="str">
        <f t="shared" si="2"/>
        <v>R</v>
      </c>
      <c r="R23" s="43" t="str">
        <f t="shared" si="3"/>
        <v>V18-24R</v>
      </c>
      <c r="S23" s="3" t="str">
        <f t="shared" si="9"/>
        <v>o</v>
      </c>
      <c r="T23" s="3">
        <f t="shared" si="10"/>
        <v>4</v>
      </c>
      <c r="U23" s="3" t="str">
        <f t="shared" si="11"/>
        <v>-</v>
      </c>
      <c r="V23" s="3" t="str">
        <f t="shared" si="12"/>
        <v>-</v>
      </c>
      <c r="W23" s="3" t="str">
        <f t="shared" si="13"/>
        <v>-</v>
      </c>
      <c r="X23" s="3" t="str">
        <f t="shared" si="14"/>
        <v>-</v>
      </c>
      <c r="Y23" s="3" t="str">
        <f t="shared" si="15"/>
        <v>-</v>
      </c>
    </row>
    <row r="24" spans="1:25" x14ac:dyDescent="0.2">
      <c r="A24" s="7">
        <v>21</v>
      </c>
      <c r="B24" s="18">
        <f>[2]d2!$G22</f>
        <v>251</v>
      </c>
      <c r="C24" s="37" t="str">
        <f>[2]d2!$L22</f>
        <v>Ignas</v>
      </c>
      <c r="D24" s="39" t="str">
        <f>[2]d2!$N22</f>
        <v>Mišeikis</v>
      </c>
      <c r="E24" s="9" t="str">
        <f>IF(ISBLANK([2]d2!I22),"",VLOOKUP([2]d2!I22,lytis,2,FALSE))</f>
        <v>V</v>
      </c>
      <c r="F24" s="14">
        <f>[2]d2!H22</f>
        <v>30</v>
      </c>
      <c r="G24" s="8" t="str">
        <f>[2]d2!O22</f>
        <v>Panevėžys</v>
      </c>
      <c r="H24" s="8" t="str">
        <f>[2]d2!R22</f>
        <v>Šviesa</v>
      </c>
      <c r="I24" s="10" t="str">
        <f>IF(ISBLANK([2]d2!J22),"",VLOOKUP([2]d2!J22,grupees,2,FALSE))</f>
        <v>25-34</v>
      </c>
      <c r="J24" s="42" t="str">
        <f>[2]d2!S22</f>
        <v>B2</v>
      </c>
      <c r="K24" s="25">
        <f>[2]d2!T22</f>
        <v>2.6585648148148146E-2</v>
      </c>
      <c r="L24" s="25" t="str">
        <f>[2]d2!U22</f>
        <v>5:19/km</v>
      </c>
      <c r="M24" s="14">
        <f>[2]d2!E22</f>
        <v>20</v>
      </c>
      <c r="N24" s="14">
        <f>[2]d2!F22</f>
        <v>7</v>
      </c>
      <c r="O24" s="14">
        <f t="shared" si="0"/>
        <v>3</v>
      </c>
      <c r="P24" s="48">
        <f t="shared" si="1"/>
        <v>3</v>
      </c>
      <c r="Q24" s="43" t="str">
        <f t="shared" si="2"/>
        <v>B1/2/3</v>
      </c>
      <c r="R24" s="43" t="str">
        <f t="shared" si="3"/>
        <v>V25-34B1/2/3</v>
      </c>
      <c r="S24" s="3" t="str">
        <f t="shared" si="9"/>
        <v>+</v>
      </c>
      <c r="T24" s="3">
        <f t="shared" si="10"/>
        <v>8</v>
      </c>
      <c r="U24" s="3">
        <f t="shared" si="11"/>
        <v>3</v>
      </c>
      <c r="V24" s="3" t="str">
        <f t="shared" si="12"/>
        <v>-</v>
      </c>
      <c r="W24" s="3" t="str">
        <f t="shared" si="13"/>
        <v>-</v>
      </c>
      <c r="X24" s="3" t="str">
        <f t="shared" si="14"/>
        <v>-</v>
      </c>
      <c r="Y24" s="3" t="str">
        <f t="shared" si="15"/>
        <v>-</v>
      </c>
    </row>
    <row r="25" spans="1:25" x14ac:dyDescent="0.2">
      <c r="A25" s="7">
        <v>22</v>
      </c>
      <c r="B25" s="18">
        <f>[2]d2!$G23</f>
        <v>17</v>
      </c>
      <c r="C25" s="37" t="str">
        <f>[2]d2!$L23</f>
        <v>Benas</v>
      </c>
      <c r="D25" s="39" t="str">
        <f>[2]d2!$N23</f>
        <v>Keras</v>
      </c>
      <c r="E25" s="9" t="str">
        <f>IF(ISBLANK([2]d2!I23),"",VLOOKUP([2]d2!I23,lytis,2,FALSE))</f>
        <v>V</v>
      </c>
      <c r="F25" s="14">
        <f>[2]d2!H23</f>
        <v>21</v>
      </c>
      <c r="G25" s="8" t="str">
        <f>[2]d2!O23</f>
        <v>Klaipėda</v>
      </c>
      <c r="H25" s="8" t="str">
        <f>[2]d2!R23</f>
        <v>Pamarys</v>
      </c>
      <c r="I25" s="10" t="str">
        <f>IF(ISBLANK([2]d2!J23),"",VLOOKUP([2]d2!J23,grupees,2,FALSE))</f>
        <v>18-24</v>
      </c>
      <c r="J25" s="42" t="str">
        <f>[2]d2!S23</f>
        <v>R</v>
      </c>
      <c r="K25" s="25">
        <f>[2]d2!T23</f>
        <v>2.6736111111111113E-2</v>
      </c>
      <c r="L25" s="25" t="str">
        <f>[2]d2!U23</f>
        <v>5:21/km</v>
      </c>
      <c r="M25" s="14">
        <f>[2]d2!E23</f>
        <v>21</v>
      </c>
      <c r="N25" s="14">
        <f>[2]d2!F23</f>
        <v>4</v>
      </c>
      <c r="O25" s="14">
        <f t="shared" si="0"/>
        <v>3</v>
      </c>
      <c r="P25" s="48">
        <f t="shared" si="1"/>
        <v>0</v>
      </c>
      <c r="Q25" s="43" t="str">
        <f t="shared" si="2"/>
        <v>R</v>
      </c>
      <c r="R25" s="43" t="str">
        <f t="shared" si="3"/>
        <v>V18-24R</v>
      </c>
      <c r="S25" s="3" t="str">
        <f t="shared" si="9"/>
        <v>o</v>
      </c>
      <c r="T25" s="3">
        <f t="shared" si="10"/>
        <v>4</v>
      </c>
      <c r="U25" s="3" t="str">
        <f t="shared" si="11"/>
        <v>-</v>
      </c>
      <c r="V25" s="3" t="str">
        <f t="shared" si="12"/>
        <v>-</v>
      </c>
      <c r="W25" s="3" t="str">
        <f t="shared" si="13"/>
        <v>-</v>
      </c>
      <c r="X25" s="3" t="str">
        <f t="shared" si="14"/>
        <v>-</v>
      </c>
      <c r="Y25" s="3" t="str">
        <f t="shared" si="15"/>
        <v>-</v>
      </c>
    </row>
    <row r="26" spans="1:25" x14ac:dyDescent="0.2">
      <c r="A26" s="7">
        <v>23</v>
      </c>
      <c r="B26" s="18">
        <f>[2]d2!$G24</f>
        <v>71</v>
      </c>
      <c r="C26" s="37" t="str">
        <f>[2]d2!$L24</f>
        <v>Deividas</v>
      </c>
      <c r="D26" s="39" t="str">
        <f>[2]d2!$N24</f>
        <v>Kirsanovas</v>
      </c>
      <c r="E26" s="9" t="str">
        <f>IF(ISBLANK([2]d2!I24),"",VLOOKUP([2]d2!I24,lytis,2,FALSE))</f>
        <v>V</v>
      </c>
      <c r="F26" s="14">
        <f>[2]d2!H24</f>
        <v>35</v>
      </c>
      <c r="G26" s="8" t="str">
        <f>[2]d2!O24</f>
        <v>Kaunas</v>
      </c>
      <c r="H26" s="8" t="str">
        <f>[2]d2!R24</f>
        <v>Parolimpietis</v>
      </c>
      <c r="I26" s="10" t="str">
        <f>IF(ISBLANK([2]d2!J24),"",VLOOKUP([2]d2!J24,grupees,2,FALSE))</f>
        <v>35-44</v>
      </c>
      <c r="J26" s="42" t="str">
        <f>[2]d2!S24</f>
        <v>B2</v>
      </c>
      <c r="K26" s="25">
        <f>[2]d2!T24</f>
        <v>2.6921296296296294E-2</v>
      </c>
      <c r="L26" s="25" t="str">
        <f>[2]d2!U24</f>
        <v>5:23/km</v>
      </c>
      <c r="M26" s="14">
        <f>[2]d2!E24</f>
        <v>22</v>
      </c>
      <c r="N26" s="14">
        <f>[2]d2!F24</f>
        <v>6</v>
      </c>
      <c r="O26" s="14">
        <f t="shared" si="0"/>
        <v>3</v>
      </c>
      <c r="P26" s="48">
        <f t="shared" si="1"/>
        <v>3</v>
      </c>
      <c r="Q26" s="43" t="str">
        <f t="shared" si="2"/>
        <v>B1/2/3</v>
      </c>
      <c r="R26" s="43" t="str">
        <f t="shared" si="3"/>
        <v>V35-44B1/2/3</v>
      </c>
      <c r="S26" s="3" t="str">
        <f t="shared" si="9"/>
        <v>+</v>
      </c>
      <c r="T26" s="3">
        <f t="shared" si="10"/>
        <v>7</v>
      </c>
      <c r="U26" s="3">
        <f t="shared" si="11"/>
        <v>3</v>
      </c>
      <c r="V26" s="3" t="str">
        <f t="shared" si="12"/>
        <v>-</v>
      </c>
      <c r="W26" s="3" t="str">
        <f t="shared" si="13"/>
        <v>-</v>
      </c>
      <c r="X26" s="3" t="str">
        <f t="shared" si="14"/>
        <v>-</v>
      </c>
      <c r="Y26" s="3" t="str">
        <f t="shared" si="15"/>
        <v>-</v>
      </c>
    </row>
    <row r="27" spans="1:25" x14ac:dyDescent="0.2">
      <c r="A27" s="7">
        <v>24</v>
      </c>
      <c r="B27" s="18">
        <f>[2]d2!$G25</f>
        <v>77</v>
      </c>
      <c r="C27" s="37" t="str">
        <f>[2]d2!$L25</f>
        <v>Aivaras</v>
      </c>
      <c r="D27" s="39" t="str">
        <f>[2]d2!$N25</f>
        <v>Miliauskas</v>
      </c>
      <c r="E27" s="9" t="str">
        <f>IF(ISBLANK([2]d2!I25),"",VLOOKUP([2]d2!I25,lytis,2,FALSE))</f>
        <v>V</v>
      </c>
      <c r="F27" s="14">
        <f>[2]d2!H25</f>
        <v>44</v>
      </c>
      <c r="G27" s="8" t="str">
        <f>[2]d2!O25</f>
        <v>Kaunas</v>
      </c>
      <c r="H27" s="8" t="str">
        <f>[2]d2!R25</f>
        <v>Parolimpietis</v>
      </c>
      <c r="I27" s="10" t="str">
        <f>IF(ISBLANK([2]d2!J25),"",VLOOKUP([2]d2!J25,grupees,2,FALSE))</f>
        <v>35-44</v>
      </c>
      <c r="J27" s="42" t="str">
        <f>[2]d2!S25</f>
        <v>B2</v>
      </c>
      <c r="K27" s="25">
        <f>[2]d2!T25</f>
        <v>2.704861111111111E-2</v>
      </c>
      <c r="L27" s="25" t="str">
        <f>[2]d2!U25</f>
        <v>5:25/km</v>
      </c>
      <c r="M27" s="14">
        <f>[2]d2!E25</f>
        <v>23</v>
      </c>
      <c r="N27" s="14">
        <f>[2]d2!F25</f>
        <v>7</v>
      </c>
      <c r="O27" s="14">
        <f t="shared" si="0"/>
        <v>4</v>
      </c>
      <c r="P27" s="48">
        <f t="shared" si="1"/>
        <v>2</v>
      </c>
      <c r="Q27" s="43" t="str">
        <f t="shared" si="2"/>
        <v>B1/2/3</v>
      </c>
      <c r="R27" s="43" t="str">
        <f t="shared" si="3"/>
        <v>V35-44B1/2/3</v>
      </c>
      <c r="S27" s="3" t="str">
        <f t="shared" si="9"/>
        <v>+</v>
      </c>
      <c r="T27" s="3">
        <f t="shared" si="10"/>
        <v>7</v>
      </c>
      <c r="U27" s="3">
        <f t="shared" si="11"/>
        <v>2</v>
      </c>
      <c r="V27" s="3" t="str">
        <f t="shared" si="12"/>
        <v>-</v>
      </c>
      <c r="W27" s="3" t="str">
        <f t="shared" si="13"/>
        <v>-</v>
      </c>
      <c r="X27" s="3" t="str">
        <f t="shared" si="14"/>
        <v>-</v>
      </c>
      <c r="Y27" s="3" t="str">
        <f t="shared" si="15"/>
        <v>-</v>
      </c>
    </row>
    <row r="28" spans="1:25" x14ac:dyDescent="0.2">
      <c r="A28" s="7">
        <v>25</v>
      </c>
      <c r="B28" s="18">
        <f>[2]d2!$G26</f>
        <v>162</v>
      </c>
      <c r="C28" s="37" t="str">
        <f>[2]d2!$L26</f>
        <v>Vytautas</v>
      </c>
      <c r="D28" s="39" t="str">
        <f>[2]d2!$N26</f>
        <v>Černiauskas</v>
      </c>
      <c r="E28" s="9" t="str">
        <f>IF(ISBLANK([2]d2!I26),"",VLOOKUP([2]d2!I26,lytis,2,FALSE))</f>
        <v>V</v>
      </c>
      <c r="F28" s="14">
        <f>[2]d2!H26</f>
        <v>43</v>
      </c>
      <c r="G28" s="8" t="str">
        <f>[2]d2!O26</f>
        <v>Vilnius</v>
      </c>
      <c r="H28" s="8" t="str">
        <f>[2]d2!R26</f>
        <v>Šaltinis</v>
      </c>
      <c r="I28" s="10" t="str">
        <f>IF(ISBLANK([2]d2!J26),"",VLOOKUP([2]d2!J26,grupees,2,FALSE))</f>
        <v>35-44</v>
      </c>
      <c r="J28" s="42" t="str">
        <f>[2]d2!S26</f>
        <v>R</v>
      </c>
      <c r="K28" s="25">
        <f>[2]d2!T26</f>
        <v>2.7129629629629632E-2</v>
      </c>
      <c r="L28" s="25" t="str">
        <f>[2]d2!U26</f>
        <v>5:26/km</v>
      </c>
      <c r="M28" s="14">
        <f>[2]d2!E26</f>
        <v>24</v>
      </c>
      <c r="N28" s="14">
        <f>[2]d2!F26</f>
        <v>8</v>
      </c>
      <c r="O28" s="14">
        <f t="shared" si="0"/>
        <v>4</v>
      </c>
      <c r="P28" s="48">
        <f t="shared" si="1"/>
        <v>0</v>
      </c>
      <c r="Q28" s="43" t="str">
        <f t="shared" si="2"/>
        <v>R</v>
      </c>
      <c r="R28" s="43" t="str">
        <f t="shared" si="3"/>
        <v>V35-44R</v>
      </c>
      <c r="S28" s="3" t="str">
        <f t="shared" si="9"/>
        <v>o</v>
      </c>
      <c r="T28" s="3">
        <f t="shared" si="10"/>
        <v>5</v>
      </c>
      <c r="U28" s="3" t="str">
        <f t="shared" si="11"/>
        <v>-</v>
      </c>
      <c r="V28" s="3" t="str">
        <f t="shared" si="12"/>
        <v>-</v>
      </c>
      <c r="W28" s="3" t="str">
        <f t="shared" si="13"/>
        <v>-</v>
      </c>
      <c r="X28" s="3" t="str">
        <f t="shared" si="14"/>
        <v>-</v>
      </c>
      <c r="Y28" s="3" t="str">
        <f t="shared" si="15"/>
        <v>-</v>
      </c>
    </row>
    <row r="29" spans="1:25" x14ac:dyDescent="0.2">
      <c r="A29" s="7">
        <v>26</v>
      </c>
      <c r="B29" s="18">
        <f>[2]d2!$G27</f>
        <v>75</v>
      </c>
      <c r="C29" s="37" t="str">
        <f>[2]d2!$L27</f>
        <v>Žygimantas</v>
      </c>
      <c r="D29" s="39" t="str">
        <f>[2]d2!$N27</f>
        <v>Matusevičius</v>
      </c>
      <c r="E29" s="9" t="str">
        <f>IF(ISBLANK([2]d2!I27),"",VLOOKUP([2]d2!I27,lytis,2,FALSE))</f>
        <v>V</v>
      </c>
      <c r="F29" s="14">
        <f>[2]d2!H27</f>
        <v>25</v>
      </c>
      <c r="G29" s="8" t="str">
        <f>[2]d2!O27</f>
        <v>Kaunas</v>
      </c>
      <c r="H29" s="8" t="str">
        <f>[2]d2!R27</f>
        <v>Parolimpietis</v>
      </c>
      <c r="I29" s="10" t="str">
        <f>IF(ISBLANK([2]d2!J27),"",VLOOKUP([2]d2!J27,grupees,2,FALSE))</f>
        <v>25-34</v>
      </c>
      <c r="J29" s="42" t="str">
        <f>[2]d2!S27</f>
        <v>B2</v>
      </c>
      <c r="K29" s="25">
        <f>[2]d2!T27</f>
        <v>2.7129629629629632E-2</v>
      </c>
      <c r="L29" s="25" t="str">
        <f>[2]d2!U27</f>
        <v>5:26/km</v>
      </c>
      <c r="M29" s="14">
        <f>[2]d2!E27</f>
        <v>24</v>
      </c>
      <c r="N29" s="14">
        <f>[2]d2!F27</f>
        <v>8</v>
      </c>
      <c r="O29" s="14">
        <f t="shared" si="0"/>
        <v>4</v>
      </c>
      <c r="P29" s="48">
        <f t="shared" si="1"/>
        <v>2</v>
      </c>
      <c r="Q29" s="43" t="str">
        <f t="shared" si="2"/>
        <v>B1/2/3</v>
      </c>
      <c r="R29" s="43" t="str">
        <f t="shared" si="3"/>
        <v>V25-34B1/2/3</v>
      </c>
      <c r="S29" s="3" t="str">
        <f t="shared" si="9"/>
        <v>+</v>
      </c>
      <c r="T29" s="3">
        <f t="shared" si="10"/>
        <v>8</v>
      </c>
      <c r="U29" s="3">
        <f t="shared" si="11"/>
        <v>2</v>
      </c>
      <c r="V29" s="3" t="str">
        <f t="shared" si="12"/>
        <v>-</v>
      </c>
      <c r="W29" s="3" t="str">
        <f t="shared" si="13"/>
        <v>-</v>
      </c>
      <c r="X29" s="3" t="str">
        <f t="shared" si="14"/>
        <v>-</v>
      </c>
      <c r="Y29" s="3" t="str">
        <f t="shared" si="15"/>
        <v>-</v>
      </c>
    </row>
    <row r="30" spans="1:25" x14ac:dyDescent="0.2">
      <c r="A30" s="7">
        <v>27</v>
      </c>
      <c r="B30" s="18">
        <f>[2]d2!$G28</f>
        <v>22</v>
      </c>
      <c r="C30" s="37" t="str">
        <f>[2]d2!$L28</f>
        <v>Inga</v>
      </c>
      <c r="D30" s="39" t="str">
        <f>[2]d2!$N28</f>
        <v>Savickienė</v>
      </c>
      <c r="E30" s="9" t="str">
        <f>IF(ISBLANK([2]d2!I28),"",VLOOKUP([2]d2!I28,lytis,2,FALSE))</f>
        <v>M</v>
      </c>
      <c r="F30" s="14">
        <f>[2]d2!H28</f>
        <v>40</v>
      </c>
      <c r="G30" s="8" t="str">
        <f>[2]d2!O28</f>
        <v>Klaipėda</v>
      </c>
      <c r="H30" s="8" t="str">
        <f>[2]d2!R28</f>
        <v>Pamarys</v>
      </c>
      <c r="I30" s="10" t="str">
        <f>IF(ISBLANK([2]d2!J28),"",VLOOKUP([2]d2!J28,grupees,2,FALSE))</f>
        <v>35-44</v>
      </c>
      <c r="J30" s="42" t="str">
        <f>[2]d2!S28</f>
        <v>B2</v>
      </c>
      <c r="K30" s="25">
        <f>[2]d2!T28</f>
        <v>2.7789351851851853E-2</v>
      </c>
      <c r="L30" s="25" t="str">
        <f>[2]d2!U28</f>
        <v>5:34/km</v>
      </c>
      <c r="M30" s="14">
        <f>[2]d2!E28</f>
        <v>2</v>
      </c>
      <c r="N30" s="14">
        <f>[2]d2!F28</f>
        <v>1</v>
      </c>
      <c r="O30" s="14">
        <f t="shared" si="0"/>
        <v>1</v>
      </c>
      <c r="P30" s="48">
        <f t="shared" si="1"/>
        <v>6</v>
      </c>
      <c r="Q30" s="43" t="str">
        <f t="shared" si="2"/>
        <v>B1/2/3</v>
      </c>
      <c r="R30" s="43" t="str">
        <f t="shared" si="3"/>
        <v>M35-44B1/2/3</v>
      </c>
      <c r="S30" s="3" t="str">
        <f t="shared" si="9"/>
        <v>+</v>
      </c>
      <c r="T30" s="3">
        <f t="shared" si="10"/>
        <v>8</v>
      </c>
      <c r="U30" s="3">
        <f t="shared" si="11"/>
        <v>6</v>
      </c>
      <c r="V30" s="3" t="str">
        <f t="shared" si="12"/>
        <v>-</v>
      </c>
      <c r="W30" s="3" t="str">
        <f t="shared" si="13"/>
        <v>-</v>
      </c>
      <c r="X30" s="3" t="str">
        <f t="shared" si="14"/>
        <v>-</v>
      </c>
      <c r="Y30" s="3" t="str">
        <f t="shared" si="15"/>
        <v>-</v>
      </c>
    </row>
    <row r="31" spans="1:25" x14ac:dyDescent="0.2">
      <c r="A31" s="7">
        <v>28</v>
      </c>
      <c r="B31" s="18">
        <f>[2]d2!$G29</f>
        <v>126</v>
      </c>
      <c r="C31" s="37" t="str">
        <f>[2]d2!$L29</f>
        <v>Vitalija</v>
      </c>
      <c r="D31" s="39" t="str">
        <f>[2]d2!$N29</f>
        <v>Vaičaitienė</v>
      </c>
      <c r="E31" s="9" t="str">
        <f>IF(ISBLANK([2]d2!I29),"",VLOOKUP([2]d2!I29,lytis,2,FALSE))</f>
        <v>M</v>
      </c>
      <c r="F31" s="14">
        <f>[2]d2!H29</f>
        <v>42</v>
      </c>
      <c r="G31" s="8" t="str">
        <f>[2]d2!O29</f>
        <v>Šiauliai</v>
      </c>
      <c r="H31" s="8" t="str">
        <f>[2]d2!R29</f>
        <v>Perkūnas</v>
      </c>
      <c r="I31" s="10" t="str">
        <f>IF(ISBLANK([2]d2!J29),"",VLOOKUP([2]d2!J29,grupees,2,FALSE))</f>
        <v>35-44</v>
      </c>
      <c r="J31" s="42" t="str">
        <f>[2]d2!S29</f>
        <v>B3</v>
      </c>
      <c r="K31" s="25">
        <f>[2]d2!T29</f>
        <v>2.8877314814814817E-2</v>
      </c>
      <c r="L31" s="25" t="str">
        <f>[2]d2!U29</f>
        <v>5:47/km</v>
      </c>
      <c r="M31" s="14">
        <f>[2]d2!E29</f>
        <v>3</v>
      </c>
      <c r="N31" s="14">
        <f>[2]d2!F29</f>
        <v>2</v>
      </c>
      <c r="O31" s="14">
        <f t="shared" si="0"/>
        <v>2</v>
      </c>
      <c r="P31" s="48">
        <f t="shared" si="1"/>
        <v>4</v>
      </c>
      <c r="Q31" s="43" t="str">
        <f t="shared" si="2"/>
        <v>B1/2/3</v>
      </c>
      <c r="R31" s="43" t="str">
        <f t="shared" si="3"/>
        <v>M35-44B1/2/3</v>
      </c>
      <c r="S31" s="3" t="str">
        <f t="shared" si="9"/>
        <v>+</v>
      </c>
      <c r="T31" s="3">
        <f t="shared" si="10"/>
        <v>8</v>
      </c>
      <c r="U31" s="3">
        <f t="shared" si="11"/>
        <v>4</v>
      </c>
      <c r="V31" s="3" t="str">
        <f t="shared" si="12"/>
        <v>-</v>
      </c>
      <c r="W31" s="3" t="str">
        <f t="shared" si="13"/>
        <v>-</v>
      </c>
      <c r="X31" s="3" t="str">
        <f t="shared" si="14"/>
        <v>-</v>
      </c>
      <c r="Y31" s="3" t="str">
        <f t="shared" si="15"/>
        <v>-</v>
      </c>
    </row>
    <row r="32" spans="1:25" x14ac:dyDescent="0.2">
      <c r="A32" s="7">
        <v>29</v>
      </c>
      <c r="B32" s="18">
        <f>[2]d2!$G30</f>
        <v>207</v>
      </c>
      <c r="C32" s="37" t="str">
        <f>[2]d2!$L30</f>
        <v>Danielius</v>
      </c>
      <c r="D32" s="39" t="str">
        <f>[2]d2!$N30</f>
        <v>Mikalauskas</v>
      </c>
      <c r="E32" s="9" t="str">
        <f>IF(ISBLANK([2]d2!I30),"",VLOOKUP([2]d2!I30,lytis,2,FALSE))</f>
        <v>V</v>
      </c>
      <c r="F32" s="14">
        <f>[2]d2!H30</f>
        <v>18</v>
      </c>
      <c r="G32" s="8" t="str">
        <f>[2]d2!O30</f>
        <v>Kaunas</v>
      </c>
      <c r="H32" s="8" t="str">
        <f>[2]d2!R30</f>
        <v>Parolimietis</v>
      </c>
      <c r="I32" s="10" t="str">
        <f>IF(ISBLANK([2]d2!J30),"",VLOOKUP([2]d2!J30,grupees,2,FALSE))</f>
        <v>18-24</v>
      </c>
      <c r="J32" s="42" t="str">
        <f>[2]d2!S30</f>
        <v>B1</v>
      </c>
      <c r="K32" s="25">
        <f>[2]d2!T30</f>
        <v>2.9097222222222222E-2</v>
      </c>
      <c r="L32" s="25" t="str">
        <f>[2]d2!U30</f>
        <v>5:49/km</v>
      </c>
      <c r="M32" s="14">
        <f>[2]d2!E30</f>
        <v>26</v>
      </c>
      <c r="N32" s="14">
        <f>[2]d2!F30</f>
        <v>5</v>
      </c>
      <c r="O32" s="14">
        <f t="shared" si="0"/>
        <v>2</v>
      </c>
      <c r="P32" s="48">
        <f t="shared" si="1"/>
        <v>4</v>
      </c>
      <c r="Q32" s="43" t="str">
        <f t="shared" si="2"/>
        <v>B1/2/3</v>
      </c>
      <c r="R32" s="43" t="str">
        <f t="shared" si="3"/>
        <v>V18-24B1/2/3</v>
      </c>
      <c r="S32" s="3" t="str">
        <f t="shared" si="9"/>
        <v>+</v>
      </c>
      <c r="T32" s="3">
        <f t="shared" si="10"/>
        <v>6</v>
      </c>
      <c r="U32" s="3">
        <f t="shared" si="11"/>
        <v>4</v>
      </c>
      <c r="V32" s="3" t="str">
        <f t="shared" si="12"/>
        <v>-</v>
      </c>
      <c r="W32" s="3" t="str">
        <f t="shared" si="13"/>
        <v>-</v>
      </c>
      <c r="X32" s="3" t="str">
        <f t="shared" si="14"/>
        <v>-</v>
      </c>
      <c r="Y32" s="3" t="str">
        <f t="shared" si="15"/>
        <v>-</v>
      </c>
    </row>
    <row r="33" spans="1:25" x14ac:dyDescent="0.2">
      <c r="A33" s="7">
        <v>30</v>
      </c>
      <c r="B33" s="18">
        <f>[2]d2!$G31</f>
        <v>130</v>
      </c>
      <c r="C33" s="37" t="str">
        <f>[2]d2!$L31</f>
        <v>Karolina</v>
      </c>
      <c r="D33" s="39" t="str">
        <f>[2]d2!$N31</f>
        <v>Voiciukaitė</v>
      </c>
      <c r="E33" s="9" t="str">
        <f>IF(ISBLANK([2]d2!I31),"",VLOOKUP([2]d2!I31,lytis,2,FALSE))</f>
        <v>M</v>
      </c>
      <c r="F33" s="14">
        <f>[2]d2!H31</f>
        <v>20</v>
      </c>
      <c r="G33" s="8" t="str">
        <f>[2]d2!O31</f>
        <v>Vilnius</v>
      </c>
      <c r="H33" s="8" t="str">
        <f>[2]d2!R31</f>
        <v>Šaltinis</v>
      </c>
      <c r="I33" s="10" t="str">
        <f>IF(ISBLANK([2]d2!J31),"",VLOOKUP([2]d2!J31,grupees,2,FALSE))</f>
        <v>18-24</v>
      </c>
      <c r="J33" s="42" t="str">
        <f>[2]d2!S31</f>
        <v>B2</v>
      </c>
      <c r="K33" s="25">
        <f>[2]d2!T31</f>
        <v>2.9872685185185183E-2</v>
      </c>
      <c r="L33" s="25" t="str">
        <f>[2]d2!U31</f>
        <v>5:59/km</v>
      </c>
      <c r="M33" s="14">
        <f>[2]d2!E31</f>
        <v>4</v>
      </c>
      <c r="N33" s="14">
        <f>[2]d2!F31</f>
        <v>1</v>
      </c>
      <c r="O33" s="14">
        <f t="shared" si="0"/>
        <v>1</v>
      </c>
      <c r="P33" s="48">
        <f t="shared" si="1"/>
        <v>6</v>
      </c>
      <c r="Q33" s="43" t="str">
        <f t="shared" si="2"/>
        <v>B1/2/3</v>
      </c>
      <c r="R33" s="43" t="str">
        <f t="shared" si="3"/>
        <v>M18-24B1/2/3</v>
      </c>
      <c r="S33" s="3" t="str">
        <f t="shared" si="9"/>
        <v>+</v>
      </c>
      <c r="T33" s="3">
        <f t="shared" si="10"/>
        <v>6</v>
      </c>
      <c r="U33" s="3">
        <f t="shared" si="11"/>
        <v>6</v>
      </c>
      <c r="V33" s="3" t="str">
        <f t="shared" si="12"/>
        <v>-</v>
      </c>
      <c r="W33" s="3" t="str">
        <f t="shared" si="13"/>
        <v>-</v>
      </c>
      <c r="X33" s="3" t="str">
        <f t="shared" si="14"/>
        <v>-</v>
      </c>
      <c r="Y33" s="3" t="str">
        <f t="shared" si="15"/>
        <v>-</v>
      </c>
    </row>
    <row r="34" spans="1:25" x14ac:dyDescent="0.2">
      <c r="A34" s="7">
        <v>31</v>
      </c>
      <c r="B34" s="18">
        <f>[2]d2!$G32</f>
        <v>83</v>
      </c>
      <c r="C34" s="37" t="str">
        <f>[2]d2!$L32</f>
        <v>Marius</v>
      </c>
      <c r="D34" s="39" t="str">
        <f>[2]d2!$N32</f>
        <v>Skripkaitis</v>
      </c>
      <c r="E34" s="9" t="str">
        <f>IF(ISBLANK([2]d2!I32),"",VLOOKUP([2]d2!I32,lytis,2,FALSE))</f>
        <v>V</v>
      </c>
      <c r="F34" s="14">
        <f>[2]d2!H32</f>
        <v>27</v>
      </c>
      <c r="G34" s="8" t="str">
        <f>[2]d2!O32</f>
        <v>Kaunas</v>
      </c>
      <c r="H34" s="8" t="str">
        <f>[2]d2!R32</f>
        <v>Parolimpietis</v>
      </c>
      <c r="I34" s="10" t="str">
        <f>IF(ISBLANK([2]d2!J32),"",VLOOKUP([2]d2!J32,grupees,2,FALSE))</f>
        <v>25-34</v>
      </c>
      <c r="J34" s="42" t="str">
        <f>[2]d2!S32</f>
        <v>B2</v>
      </c>
      <c r="K34" s="25">
        <f>[2]d2!T32</f>
        <v>2.9953703703703705E-2</v>
      </c>
      <c r="L34" s="25" t="str">
        <f>[2]d2!U32</f>
        <v>5:59/km</v>
      </c>
      <c r="M34" s="14">
        <f>[2]d2!E32</f>
        <v>27</v>
      </c>
      <c r="N34" s="14">
        <f>[2]d2!F32</f>
        <v>9</v>
      </c>
      <c r="O34" s="14">
        <f t="shared" si="0"/>
        <v>5</v>
      </c>
      <c r="P34" s="48">
        <f t="shared" si="1"/>
        <v>1</v>
      </c>
      <c r="Q34" s="43" t="str">
        <f t="shared" si="2"/>
        <v>B1/2/3</v>
      </c>
      <c r="R34" s="43" t="str">
        <f t="shared" si="3"/>
        <v>V25-34B1/2/3</v>
      </c>
      <c r="S34" s="3" t="str">
        <f t="shared" si="9"/>
        <v>+</v>
      </c>
      <c r="T34" s="3">
        <f t="shared" si="10"/>
        <v>8</v>
      </c>
      <c r="U34" s="3">
        <f t="shared" si="11"/>
        <v>1</v>
      </c>
      <c r="V34" s="3" t="str">
        <f t="shared" si="12"/>
        <v>-</v>
      </c>
      <c r="W34" s="3" t="str">
        <f t="shared" si="13"/>
        <v>-</v>
      </c>
      <c r="X34" s="3" t="str">
        <f t="shared" si="14"/>
        <v>-</v>
      </c>
      <c r="Y34" s="3" t="str">
        <f t="shared" si="15"/>
        <v>-</v>
      </c>
    </row>
    <row r="35" spans="1:25" x14ac:dyDescent="0.2">
      <c r="A35" s="7">
        <v>32</v>
      </c>
      <c r="B35" s="18">
        <f>[2]d2!$G33</f>
        <v>198</v>
      </c>
      <c r="C35" s="37" t="str">
        <f>[2]d2!$L33</f>
        <v>Ingrida</v>
      </c>
      <c r="D35" s="39" t="str">
        <f>[2]d2!$N33</f>
        <v>Kavaliauskaitė</v>
      </c>
      <c r="E35" s="9" t="str">
        <f>IF(ISBLANK([2]d2!I33),"",VLOOKUP([2]d2!I33,lytis,2,FALSE))</f>
        <v>M</v>
      </c>
      <c r="F35" s="14">
        <f>[2]d2!H33</f>
        <v>33</v>
      </c>
      <c r="G35" s="8" t="str">
        <f>[2]d2!O33</f>
        <v>Kaunas</v>
      </c>
      <c r="H35" s="8" t="str">
        <f>[2]d2!R33</f>
        <v>Parolimpietis</v>
      </c>
      <c r="I35" s="10" t="str">
        <f>IF(ISBLANK([2]d2!J33),"",VLOOKUP([2]d2!J33,grupees,2,FALSE))</f>
        <v>25-34</v>
      </c>
      <c r="J35" s="42" t="str">
        <f>[2]d2!S33</f>
        <v>R</v>
      </c>
      <c r="K35" s="25">
        <f>[2]d2!T33</f>
        <v>3.0613425925925929E-2</v>
      </c>
      <c r="L35" s="25" t="str">
        <f>[2]d2!U33</f>
        <v>6:07/km</v>
      </c>
      <c r="M35" s="14">
        <f>[2]d2!E33</f>
        <v>5</v>
      </c>
      <c r="N35" s="14">
        <f>[2]d2!F33</f>
        <v>2</v>
      </c>
      <c r="O35" s="14">
        <f t="shared" si="0"/>
        <v>2</v>
      </c>
      <c r="P35" s="48">
        <f t="shared" si="1"/>
        <v>0</v>
      </c>
      <c r="Q35" s="43" t="str">
        <f t="shared" si="2"/>
        <v>R</v>
      </c>
      <c r="R35" s="43" t="str">
        <f t="shared" si="3"/>
        <v>M25-34R</v>
      </c>
      <c r="S35" s="3" t="str">
        <f t="shared" si="9"/>
        <v>o</v>
      </c>
      <c r="T35" s="3">
        <f t="shared" si="10"/>
        <v>3</v>
      </c>
      <c r="U35" s="3" t="str">
        <f t="shared" si="11"/>
        <v>-</v>
      </c>
      <c r="V35" s="3" t="str">
        <f t="shared" si="12"/>
        <v>-</v>
      </c>
      <c r="W35" s="3" t="str">
        <f t="shared" si="13"/>
        <v>-</v>
      </c>
      <c r="X35" s="3" t="str">
        <f t="shared" si="14"/>
        <v>-</v>
      </c>
      <c r="Y35" s="3" t="str">
        <f t="shared" si="15"/>
        <v>-</v>
      </c>
    </row>
    <row r="36" spans="1:25" x14ac:dyDescent="0.2">
      <c r="A36" s="7">
        <v>33</v>
      </c>
      <c r="B36" s="18">
        <f>[2]d2!$G34</f>
        <v>247</v>
      </c>
      <c r="C36" s="37" t="str">
        <f>[2]d2!$L34</f>
        <v>Dainius</v>
      </c>
      <c r="D36" s="39" t="str">
        <f>[2]d2!$N34</f>
        <v>Masenas</v>
      </c>
      <c r="E36" s="9" t="str">
        <f>IF(ISBLANK([2]d2!I34),"",VLOOKUP([2]d2!I34,lytis,2,FALSE))</f>
        <v>V</v>
      </c>
      <c r="F36" s="14">
        <f>[2]d2!H34</f>
        <v>39</v>
      </c>
      <c r="G36" s="8" t="str">
        <f>[2]d2!O34</f>
        <v>Panevėžys</v>
      </c>
      <c r="H36" s="8" t="str">
        <f>[2]d2!R34</f>
        <v>Šviesa</v>
      </c>
      <c r="I36" s="10" t="str">
        <f>IF(ISBLANK([2]d2!J34),"",VLOOKUP([2]d2!J34,grupees,2,FALSE))</f>
        <v>35-44</v>
      </c>
      <c r="J36" s="42" t="str">
        <f>[2]d2!S34</f>
        <v>B2</v>
      </c>
      <c r="K36" s="25">
        <f>[2]d2!T34</f>
        <v>3.0844907407407404E-2</v>
      </c>
      <c r="L36" s="25" t="str">
        <f>[2]d2!U34</f>
        <v>6:10/km</v>
      </c>
      <c r="M36" s="14">
        <f>[2]d2!E34</f>
        <v>28</v>
      </c>
      <c r="N36" s="14">
        <f>[2]d2!F34</f>
        <v>9</v>
      </c>
      <c r="O36" s="14">
        <f t="shared" si="0"/>
        <v>5</v>
      </c>
      <c r="P36" s="48">
        <f t="shared" si="1"/>
        <v>1</v>
      </c>
      <c r="Q36" s="43" t="str">
        <f t="shared" ref="Q36:Q67" si="16">IF(J36&lt;&gt;"R","B1/2/3",J36)</f>
        <v>B1/2/3</v>
      </c>
      <c r="R36" s="43" t="str">
        <f t="shared" si="3"/>
        <v>V35-44B1/2/3</v>
      </c>
      <c r="S36" s="3" t="str">
        <f t="shared" si="9"/>
        <v>+</v>
      </c>
      <c r="T36" s="3">
        <f t="shared" si="10"/>
        <v>7</v>
      </c>
      <c r="U36" s="3">
        <f t="shared" si="11"/>
        <v>1</v>
      </c>
      <c r="V36" s="3" t="str">
        <f t="shared" si="12"/>
        <v>-</v>
      </c>
      <c r="W36" s="3" t="str">
        <f t="shared" si="13"/>
        <v>-</v>
      </c>
      <c r="X36" s="3" t="str">
        <f t="shared" si="14"/>
        <v>-</v>
      </c>
      <c r="Y36" s="3" t="str">
        <f t="shared" si="15"/>
        <v>-</v>
      </c>
    </row>
    <row r="37" spans="1:25" x14ac:dyDescent="0.2">
      <c r="A37" s="7">
        <v>34</v>
      </c>
      <c r="B37" s="18">
        <f>[2]d2!$G35</f>
        <v>167</v>
      </c>
      <c r="C37" s="37" t="str">
        <f>[2]d2!$L35</f>
        <v>Virginijus</v>
      </c>
      <c r="D37" s="39" t="str">
        <f>[2]d2!$N35</f>
        <v>Vaičiūnas</v>
      </c>
      <c r="E37" s="9" t="str">
        <f>IF(ISBLANK([2]d2!I35),"",VLOOKUP([2]d2!I35,lytis,2,FALSE))</f>
        <v>V</v>
      </c>
      <c r="F37" s="14">
        <f>[2]d2!H35</f>
        <v>45</v>
      </c>
      <c r="G37" s="8" t="str">
        <f>[2]d2!O35</f>
        <v>Vilnius</v>
      </c>
      <c r="H37" s="8" t="str">
        <f>[2]d2!R35</f>
        <v>Šaltinis</v>
      </c>
      <c r="I37" s="10" t="str">
        <f>IF(ISBLANK([2]d2!J35),"",VLOOKUP([2]d2!J35,grupees,2,FALSE))</f>
        <v>45+</v>
      </c>
      <c r="J37" s="42" t="str">
        <f>[2]d2!S35</f>
        <v>R</v>
      </c>
      <c r="K37" s="25">
        <f>[2]d2!T35</f>
        <v>3.1782407407407405E-2</v>
      </c>
      <c r="L37" s="25" t="str">
        <f>[2]d2!U35</f>
        <v>6:21/km</v>
      </c>
      <c r="M37" s="14">
        <f>[2]d2!E35</f>
        <v>29</v>
      </c>
      <c r="N37" s="14">
        <f>[2]d2!F35</f>
        <v>4</v>
      </c>
      <c r="O37" s="14">
        <f t="shared" si="0"/>
        <v>2</v>
      </c>
      <c r="P37" s="48">
        <f t="shared" si="1"/>
        <v>0</v>
      </c>
      <c r="Q37" s="43" t="str">
        <f t="shared" si="16"/>
        <v>R</v>
      </c>
      <c r="R37" s="43" t="str">
        <f t="shared" si="3"/>
        <v>V45+R</v>
      </c>
      <c r="S37" s="3" t="str">
        <f t="shared" si="9"/>
        <v>o</v>
      </c>
      <c r="T37" s="3">
        <f t="shared" si="10"/>
        <v>3</v>
      </c>
      <c r="U37" s="3" t="str">
        <f t="shared" si="11"/>
        <v>-</v>
      </c>
      <c r="V37" s="3" t="str">
        <f t="shared" si="12"/>
        <v>-</v>
      </c>
      <c r="W37" s="3" t="str">
        <f t="shared" si="13"/>
        <v>-</v>
      </c>
      <c r="X37" s="3" t="str">
        <f t="shared" si="14"/>
        <v>-</v>
      </c>
      <c r="Y37" s="3" t="str">
        <f t="shared" si="15"/>
        <v>-</v>
      </c>
    </row>
    <row r="38" spans="1:25" x14ac:dyDescent="0.2">
      <c r="A38" s="7">
        <v>35</v>
      </c>
      <c r="B38" s="18">
        <f>[2]d2!$G36</f>
        <v>222</v>
      </c>
      <c r="C38" s="37" t="str">
        <f>[2]d2!$L36</f>
        <v>Andrius</v>
      </c>
      <c r="D38" s="39" t="str">
        <f>[2]d2!$N36</f>
        <v>Aleknavičius</v>
      </c>
      <c r="E38" s="9" t="str">
        <f>IF(ISBLANK([2]d2!I36),"",VLOOKUP([2]d2!I36,lytis,2,FALSE))</f>
        <v>V</v>
      </c>
      <c r="F38" s="14">
        <f>[2]d2!H36</f>
        <v>38</v>
      </c>
      <c r="G38" s="8" t="str">
        <f>[2]d2!O36</f>
        <v>Panevėžys</v>
      </c>
      <c r="H38" s="8" t="str">
        <f>[2]d2!R36</f>
        <v>Šviesa</v>
      </c>
      <c r="I38" s="10" t="str">
        <f>IF(ISBLANK([2]d2!J36),"",VLOOKUP([2]d2!J36,grupees,2,FALSE))</f>
        <v>35-44</v>
      </c>
      <c r="J38" s="42" t="str">
        <f>[2]d2!S36</f>
        <v>R</v>
      </c>
      <c r="K38" s="25">
        <f>[2]d2!T36</f>
        <v>3.2025462962962964E-2</v>
      </c>
      <c r="L38" s="25" t="str">
        <f>[2]d2!U36</f>
        <v>6:24/km</v>
      </c>
      <c r="M38" s="14">
        <f>[2]d2!E36</f>
        <v>30</v>
      </c>
      <c r="N38" s="14">
        <f>[2]d2!F36</f>
        <v>10</v>
      </c>
      <c r="O38" s="14">
        <f t="shared" si="0"/>
        <v>5</v>
      </c>
      <c r="P38" s="48">
        <f t="shared" si="1"/>
        <v>0</v>
      </c>
      <c r="Q38" s="43" t="str">
        <f t="shared" si="16"/>
        <v>R</v>
      </c>
      <c r="R38" s="43" t="str">
        <f t="shared" si="3"/>
        <v>V35-44R</v>
      </c>
      <c r="S38" s="3" t="str">
        <f t="shared" si="9"/>
        <v>o</v>
      </c>
      <c r="T38" s="3">
        <f t="shared" si="10"/>
        <v>5</v>
      </c>
      <c r="U38" s="3" t="str">
        <f t="shared" si="11"/>
        <v>-</v>
      </c>
      <c r="V38" s="3" t="str">
        <f t="shared" si="12"/>
        <v>-</v>
      </c>
      <c r="W38" s="3" t="str">
        <f t="shared" si="13"/>
        <v>-</v>
      </c>
      <c r="X38" s="3" t="str">
        <f t="shared" si="14"/>
        <v>-</v>
      </c>
      <c r="Y38" s="3" t="str">
        <f t="shared" si="15"/>
        <v>-</v>
      </c>
    </row>
    <row r="39" spans="1:25" x14ac:dyDescent="0.2">
      <c r="A39" s="7">
        <v>36</v>
      </c>
      <c r="B39" s="18">
        <f>[2]d2!$G37</f>
        <v>279</v>
      </c>
      <c r="C39" s="37" t="str">
        <f>[2]d2!$L37</f>
        <v>Ivan</v>
      </c>
      <c r="D39" s="39" t="str">
        <f>[2]d2!$N37</f>
        <v>Bolšakov</v>
      </c>
      <c r="E39" s="9" t="str">
        <f>IF(ISBLANK([2]d2!I37),"",VLOOKUP([2]d2!I37,lytis,2,FALSE))</f>
        <v>V</v>
      </c>
      <c r="F39" s="14">
        <f>[2]d2!H37</f>
        <v>16</v>
      </c>
      <c r="G39" s="8" t="str">
        <f>[2]d2!O37</f>
        <v>Vilnius</v>
      </c>
      <c r="H39" s="8" t="str">
        <f>[2]d2!R37</f>
        <v>Vėjas</v>
      </c>
      <c r="I39" s="10" t="str">
        <f>IF(ISBLANK([2]d2!J37),"",VLOOKUP([2]d2!J37,grupees,2,FALSE))</f>
        <v>12-17</v>
      </c>
      <c r="J39" s="42" t="str">
        <f>[2]d2!S37</f>
        <v>B2</v>
      </c>
      <c r="K39" s="25">
        <f>[2]d2!T37</f>
        <v>3.2870370370370376E-2</v>
      </c>
      <c r="L39" s="25" t="str">
        <f>[2]d2!U37</f>
        <v>6:34/km</v>
      </c>
      <c r="M39" s="14">
        <f>[2]d2!E37</f>
        <v>31</v>
      </c>
      <c r="N39" s="14">
        <f>[2]d2!F37</f>
        <v>3</v>
      </c>
      <c r="O39" s="14">
        <f t="shared" si="0"/>
        <v>3</v>
      </c>
      <c r="P39" s="48">
        <f t="shared" si="1"/>
        <v>2</v>
      </c>
      <c r="Q39" s="43" t="str">
        <f t="shared" si="16"/>
        <v>B1/2/3</v>
      </c>
      <c r="R39" s="43" t="str">
        <f t="shared" si="3"/>
        <v>V12-17B1/2/3</v>
      </c>
      <c r="S39" s="3" t="str">
        <f t="shared" si="9"/>
        <v>+</v>
      </c>
      <c r="T39" s="3">
        <f t="shared" si="10"/>
        <v>4</v>
      </c>
      <c r="U39" s="3" t="str">
        <f t="shared" si="11"/>
        <v>-</v>
      </c>
      <c r="V39" s="3">
        <f t="shared" si="12"/>
        <v>2</v>
      </c>
      <c r="W39" s="3" t="str">
        <f t="shared" si="13"/>
        <v>-</v>
      </c>
      <c r="X39" s="3" t="str">
        <f t="shared" si="14"/>
        <v>-</v>
      </c>
      <c r="Y39" s="3" t="str">
        <f t="shared" si="15"/>
        <v>-</v>
      </c>
    </row>
    <row r="40" spans="1:25" x14ac:dyDescent="0.2">
      <c r="A40" s="7">
        <v>37</v>
      </c>
      <c r="B40" s="18">
        <f>[2]d2!$G38</f>
        <v>284</v>
      </c>
      <c r="C40" s="37" t="str">
        <f>[2]d2!$L38</f>
        <v>Edvardas</v>
      </c>
      <c r="D40" s="39" t="str">
        <f>[2]d2!$N38</f>
        <v>Medveckis</v>
      </c>
      <c r="E40" s="9" t="str">
        <f>IF(ISBLANK([2]d2!I38),"",VLOOKUP([2]d2!I38,lytis,2,FALSE))</f>
        <v>V</v>
      </c>
      <c r="F40" s="14">
        <f>[2]d2!H38</f>
        <v>15</v>
      </c>
      <c r="G40" s="8" t="str">
        <f>[2]d2!O38</f>
        <v>Vilnius</v>
      </c>
      <c r="H40" s="8" t="str">
        <f>[2]d2!R38</f>
        <v>Vėjas</v>
      </c>
      <c r="I40" s="10" t="str">
        <f>IF(ISBLANK([2]d2!J38),"",VLOOKUP([2]d2!J38,grupees,2,FALSE))</f>
        <v>12-17</v>
      </c>
      <c r="J40" s="42" t="str">
        <f>[2]d2!S38</f>
        <v>B2</v>
      </c>
      <c r="K40" s="25">
        <f>[2]d2!T38</f>
        <v>3.2951388888888891E-2</v>
      </c>
      <c r="L40" s="25" t="str">
        <f>[2]d2!U38</f>
        <v>6:36/km</v>
      </c>
      <c r="M40" s="14">
        <f>[2]d2!E38</f>
        <v>32</v>
      </c>
      <c r="N40" s="14">
        <f>[2]d2!F38</f>
        <v>4</v>
      </c>
      <c r="O40" s="14">
        <f t="shared" si="0"/>
        <v>4</v>
      </c>
      <c r="P40" s="48">
        <f t="shared" si="1"/>
        <v>1</v>
      </c>
      <c r="Q40" s="43" t="str">
        <f t="shared" si="16"/>
        <v>B1/2/3</v>
      </c>
      <c r="R40" s="43" t="str">
        <f t="shared" si="3"/>
        <v>V12-17B1/2/3</v>
      </c>
      <c r="S40" s="3" t="str">
        <f t="shared" si="9"/>
        <v>+</v>
      </c>
      <c r="T40" s="3">
        <f t="shared" si="10"/>
        <v>4</v>
      </c>
      <c r="U40" s="3" t="str">
        <f t="shared" si="11"/>
        <v>-</v>
      </c>
      <c r="V40" s="3">
        <f t="shared" si="12"/>
        <v>1</v>
      </c>
      <c r="W40" s="3" t="str">
        <f t="shared" si="13"/>
        <v>-</v>
      </c>
      <c r="X40" s="3" t="str">
        <f t="shared" si="14"/>
        <v>-</v>
      </c>
      <c r="Y40" s="3" t="str">
        <f t="shared" si="15"/>
        <v>-</v>
      </c>
    </row>
    <row r="41" spans="1:25" x14ac:dyDescent="0.2">
      <c r="A41" s="7">
        <v>38</v>
      </c>
      <c r="B41" s="18">
        <f>[2]d2!$G39</f>
        <v>285</v>
      </c>
      <c r="C41" s="37" t="str">
        <f>[2]d2!$L39</f>
        <v>Mantas</v>
      </c>
      <c r="D41" s="39" t="str">
        <f>[2]d2!$N39</f>
        <v>Našlenis</v>
      </c>
      <c r="E41" s="9" t="str">
        <f>IF(ISBLANK([2]d2!I39),"",VLOOKUP([2]d2!I39,lytis,2,FALSE))</f>
        <v>V</v>
      </c>
      <c r="F41" s="14">
        <f>[2]d2!H39</f>
        <v>27</v>
      </c>
      <c r="G41" s="8" t="str">
        <f>[2]d2!O39</f>
        <v>Vievis</v>
      </c>
      <c r="H41" s="8" t="str">
        <f>[2]d2!R39</f>
        <v>Vėjas</v>
      </c>
      <c r="I41" s="10" t="str">
        <f>IF(ISBLANK([2]d2!J39),"",VLOOKUP([2]d2!J39,grupees,2,FALSE))</f>
        <v>25-34</v>
      </c>
      <c r="J41" s="42" t="str">
        <f>[2]d2!S39</f>
        <v>B2</v>
      </c>
      <c r="K41" s="25">
        <f>[2]d2!T39</f>
        <v>3.3472222222222223E-2</v>
      </c>
      <c r="L41" s="25" t="str">
        <f>[2]d2!U39</f>
        <v>6:42/km</v>
      </c>
      <c r="M41" s="14">
        <f>[2]d2!E39</f>
        <v>33</v>
      </c>
      <c r="N41" s="14">
        <f>[2]d2!F39</f>
        <v>10</v>
      </c>
      <c r="O41" s="14">
        <f t="shared" si="0"/>
        <v>6</v>
      </c>
      <c r="P41" s="48">
        <f t="shared" si="1"/>
        <v>0</v>
      </c>
      <c r="Q41" s="43" t="str">
        <f t="shared" si="16"/>
        <v>B1/2/3</v>
      </c>
      <c r="R41" s="43" t="str">
        <f t="shared" si="3"/>
        <v>V25-34B1/2/3</v>
      </c>
      <c r="S41" s="3" t="str">
        <f t="shared" si="9"/>
        <v>+</v>
      </c>
      <c r="T41" s="3">
        <f t="shared" si="10"/>
        <v>8</v>
      </c>
      <c r="U41" s="3" t="str">
        <f t="shared" si="11"/>
        <v>*</v>
      </c>
      <c r="V41" s="3" t="str">
        <f t="shared" si="12"/>
        <v>-</v>
      </c>
      <c r="W41" s="3" t="str">
        <f t="shared" si="13"/>
        <v>-</v>
      </c>
      <c r="X41" s="3" t="str">
        <f t="shared" si="14"/>
        <v>-</v>
      </c>
      <c r="Y41" s="3" t="str">
        <f t="shared" si="15"/>
        <v>-</v>
      </c>
    </row>
    <row r="42" spans="1:25" x14ac:dyDescent="0.2">
      <c r="A42" s="7">
        <v>39</v>
      </c>
      <c r="B42" s="18">
        <f>[2]d2!$G40</f>
        <v>263</v>
      </c>
      <c r="C42" s="37" t="str">
        <f>[2]d2!$L40</f>
        <v>Kilminta</v>
      </c>
      <c r="D42" s="39" t="str">
        <f>[2]d2!$N40</f>
        <v>Timofejevaitė</v>
      </c>
      <c r="E42" s="9" t="str">
        <f>IF(ISBLANK([2]d2!I40),"",VLOOKUP([2]d2!I40,lytis,2,FALSE))</f>
        <v>M</v>
      </c>
      <c r="F42" s="14">
        <f>[2]d2!H40</f>
        <v>23</v>
      </c>
      <c r="G42" s="8" t="str">
        <f>[2]d2!O40</f>
        <v>Panevėžys</v>
      </c>
      <c r="H42" s="8" t="str">
        <f>[2]d2!R40</f>
        <v>Šviesa</v>
      </c>
      <c r="I42" s="10" t="str">
        <f>IF(ISBLANK([2]d2!J40),"",VLOOKUP([2]d2!J40,grupees,2,FALSE))</f>
        <v>18-24</v>
      </c>
      <c r="J42" s="42" t="str">
        <f>[2]d2!S40</f>
        <v>B2</v>
      </c>
      <c r="K42" s="25">
        <f>[2]d2!T40</f>
        <v>3.366898148148148E-2</v>
      </c>
      <c r="L42" s="25" t="str">
        <f>[2]d2!U40</f>
        <v>6:44/km</v>
      </c>
      <c r="M42" s="14">
        <f>[2]d2!E40</f>
        <v>6</v>
      </c>
      <c r="N42" s="14">
        <f>[2]d2!F40</f>
        <v>2</v>
      </c>
      <c r="O42" s="14">
        <f t="shared" si="0"/>
        <v>2</v>
      </c>
      <c r="P42" s="48">
        <f t="shared" si="1"/>
        <v>4</v>
      </c>
      <c r="Q42" s="43" t="str">
        <f t="shared" si="16"/>
        <v>B1/2/3</v>
      </c>
      <c r="R42" s="43" t="str">
        <f t="shared" si="3"/>
        <v>M18-24B1/2/3</v>
      </c>
      <c r="S42" s="3" t="str">
        <f t="shared" si="9"/>
        <v>+</v>
      </c>
      <c r="T42" s="3">
        <f t="shared" si="10"/>
        <v>6</v>
      </c>
      <c r="U42" s="3">
        <f t="shared" si="11"/>
        <v>4</v>
      </c>
      <c r="V42" s="3" t="str">
        <f t="shared" si="12"/>
        <v>-</v>
      </c>
      <c r="W42" s="3" t="str">
        <f t="shared" si="13"/>
        <v>-</v>
      </c>
      <c r="X42" s="3" t="str">
        <f t="shared" si="14"/>
        <v>-</v>
      </c>
      <c r="Y42" s="3" t="str">
        <f t="shared" si="15"/>
        <v>-</v>
      </c>
    </row>
    <row r="43" spans="1:25" x14ac:dyDescent="0.2">
      <c r="A43" s="7">
        <v>40</v>
      </c>
      <c r="B43" s="18">
        <f>[2]d2!$G41</f>
        <v>74</v>
      </c>
      <c r="C43" s="37" t="str">
        <f>[2]d2!$L41</f>
        <v>Ligita</v>
      </c>
      <c r="D43" s="39" t="str">
        <f>[2]d2!$N41</f>
        <v>Ledžienė</v>
      </c>
      <c r="E43" s="9" t="str">
        <f>IF(ISBLANK([2]d2!I41),"",VLOOKUP([2]d2!I41,lytis,2,FALSE))</f>
        <v>M</v>
      </c>
      <c r="F43" s="14">
        <f>[2]d2!H41</f>
        <v>36</v>
      </c>
      <c r="G43" s="8" t="str">
        <f>[2]d2!O41</f>
        <v>Kaunas</v>
      </c>
      <c r="H43" s="8" t="str">
        <f>[2]d2!R41</f>
        <v>Parolimpietis</v>
      </c>
      <c r="I43" s="10" t="str">
        <f>IF(ISBLANK([2]d2!J41),"",VLOOKUP([2]d2!J41,grupees,2,FALSE))</f>
        <v>35-44</v>
      </c>
      <c r="J43" s="42" t="str">
        <f>[2]d2!S41</f>
        <v>B2</v>
      </c>
      <c r="K43" s="25">
        <f>[2]d2!T41</f>
        <v>3.4490740740740738E-2</v>
      </c>
      <c r="L43" s="25" t="str">
        <f>[2]d2!U41</f>
        <v>6:54/km</v>
      </c>
      <c r="M43" s="14">
        <f>[2]d2!E41</f>
        <v>7</v>
      </c>
      <c r="N43" s="14">
        <f>[2]d2!F41</f>
        <v>3</v>
      </c>
      <c r="O43" s="14">
        <f t="shared" si="0"/>
        <v>3</v>
      </c>
      <c r="P43" s="48">
        <f t="shared" si="1"/>
        <v>3</v>
      </c>
      <c r="Q43" s="43" t="str">
        <f t="shared" si="16"/>
        <v>B1/2/3</v>
      </c>
      <c r="R43" s="43" t="str">
        <f t="shared" si="3"/>
        <v>M35-44B1/2/3</v>
      </c>
      <c r="S43" s="3" t="str">
        <f t="shared" si="9"/>
        <v>+</v>
      </c>
      <c r="T43" s="3">
        <f t="shared" si="10"/>
        <v>8</v>
      </c>
      <c r="U43" s="3">
        <f t="shared" si="11"/>
        <v>3</v>
      </c>
      <c r="V43" s="3" t="str">
        <f t="shared" si="12"/>
        <v>-</v>
      </c>
      <c r="W43" s="3" t="str">
        <f t="shared" si="13"/>
        <v>-</v>
      </c>
      <c r="X43" s="3" t="str">
        <f t="shared" si="14"/>
        <v>-</v>
      </c>
      <c r="Y43" s="3" t="str">
        <f t="shared" si="15"/>
        <v>-</v>
      </c>
    </row>
    <row r="44" spans="1:25" x14ac:dyDescent="0.2">
      <c r="A44" s="7">
        <v>41</v>
      </c>
      <c r="B44" s="18">
        <f>[2]d2!$G42</f>
        <v>29</v>
      </c>
      <c r="C44" s="37" t="str">
        <f>[2]d2!$L42</f>
        <v>Valdas</v>
      </c>
      <c r="D44" s="39" t="str">
        <f>[2]d2!$N42</f>
        <v>Matikonis</v>
      </c>
      <c r="E44" s="9" t="str">
        <f>IF(ISBLANK([2]d2!I42),"",VLOOKUP([2]d2!I42,lytis,2,FALSE))</f>
        <v>V</v>
      </c>
      <c r="F44" s="14">
        <f>[2]d2!H42</f>
        <v>36</v>
      </c>
      <c r="G44" s="8" t="str">
        <f>[2]d2!O42</f>
        <v>Klaipėda</v>
      </c>
      <c r="H44" s="8" t="str">
        <f>[2]d2!R42</f>
        <v>Pamarys</v>
      </c>
      <c r="I44" s="10" t="str">
        <f>IF(ISBLANK([2]d2!J42),"",VLOOKUP([2]d2!J42,grupees,2,FALSE))</f>
        <v>35-44</v>
      </c>
      <c r="J44" s="42" t="str">
        <f>[2]d2!S42</f>
        <v>B2</v>
      </c>
      <c r="K44" s="25">
        <f>[2]d2!T42</f>
        <v>3.5451388888888886E-2</v>
      </c>
      <c r="L44" s="25" t="str">
        <f>[2]d2!U42</f>
        <v>7:06/km</v>
      </c>
      <c r="M44" s="14">
        <f>[2]d2!E42</f>
        <v>34</v>
      </c>
      <c r="N44" s="14">
        <f>[2]d2!F42</f>
        <v>11</v>
      </c>
      <c r="O44" s="14">
        <f t="shared" si="0"/>
        <v>6</v>
      </c>
      <c r="P44" s="48">
        <f t="shared" si="1"/>
        <v>0</v>
      </c>
      <c r="Q44" s="43" t="str">
        <f t="shared" si="16"/>
        <v>B1/2/3</v>
      </c>
      <c r="R44" s="43" t="str">
        <f t="shared" si="3"/>
        <v>V35-44B1/2/3</v>
      </c>
      <c r="S44" s="3" t="str">
        <f t="shared" si="9"/>
        <v>+</v>
      </c>
      <c r="T44" s="3">
        <f t="shared" si="10"/>
        <v>7</v>
      </c>
      <c r="U44" s="3" t="str">
        <f t="shared" si="11"/>
        <v>*</v>
      </c>
      <c r="V44" s="3" t="str">
        <f t="shared" si="12"/>
        <v>-</v>
      </c>
      <c r="W44" s="3" t="str">
        <f t="shared" si="13"/>
        <v>-</v>
      </c>
      <c r="X44" s="3" t="str">
        <f t="shared" si="14"/>
        <v>-</v>
      </c>
      <c r="Y44" s="3" t="str">
        <f t="shared" si="15"/>
        <v>-</v>
      </c>
    </row>
    <row r="45" spans="1:25" x14ac:dyDescent="0.2">
      <c r="A45" s="7">
        <v>42</v>
      </c>
      <c r="B45" s="18">
        <f>[2]d2!$G43</f>
        <v>276</v>
      </c>
      <c r="C45" s="37" t="str">
        <f>[2]d2!$L43</f>
        <v>Monika</v>
      </c>
      <c r="D45" s="39" t="str">
        <f>[2]d2!$N43</f>
        <v>Aželionytė</v>
      </c>
      <c r="E45" s="9" t="str">
        <f>IF(ISBLANK([2]d2!I43),"",VLOOKUP([2]d2!I43,lytis,2,FALSE))</f>
        <v>M</v>
      </c>
      <c r="F45" s="14">
        <f>[2]d2!H43</f>
        <v>21</v>
      </c>
      <c r="G45" s="8" t="str">
        <f>[2]d2!O43</f>
        <v>Vilnius</v>
      </c>
      <c r="H45" s="8" t="str">
        <f>[2]d2!R43</f>
        <v>Vėjas</v>
      </c>
      <c r="I45" s="10" t="str">
        <f>IF(ISBLANK([2]d2!J43),"",VLOOKUP([2]d2!J43,grupees,2,FALSE))</f>
        <v>18-24</v>
      </c>
      <c r="J45" s="42" t="str">
        <f>[2]d2!S43</f>
        <v>B2</v>
      </c>
      <c r="K45" s="25">
        <f>[2]d2!T43</f>
        <v>3.5902777777777777E-2</v>
      </c>
      <c r="L45" s="25" t="str">
        <f>[2]d2!U43</f>
        <v>7:11/km</v>
      </c>
      <c r="M45" s="14">
        <f>[2]d2!E43</f>
        <v>8</v>
      </c>
      <c r="N45" s="14">
        <f>[2]d2!F43</f>
        <v>3</v>
      </c>
      <c r="O45" s="14">
        <f t="shared" si="0"/>
        <v>3</v>
      </c>
      <c r="P45" s="48">
        <f t="shared" si="1"/>
        <v>3</v>
      </c>
      <c r="Q45" s="43" t="str">
        <f t="shared" si="16"/>
        <v>B1/2/3</v>
      </c>
      <c r="R45" s="43" t="str">
        <f t="shared" si="3"/>
        <v>M18-24B1/2/3</v>
      </c>
      <c r="S45" s="3" t="str">
        <f t="shared" si="9"/>
        <v>+</v>
      </c>
      <c r="T45" s="3">
        <f t="shared" si="10"/>
        <v>6</v>
      </c>
      <c r="U45" s="3">
        <f t="shared" si="11"/>
        <v>3</v>
      </c>
      <c r="V45" s="3" t="str">
        <f t="shared" si="12"/>
        <v>-</v>
      </c>
      <c r="W45" s="3" t="str">
        <f t="shared" si="13"/>
        <v>-</v>
      </c>
      <c r="X45" s="3" t="str">
        <f t="shared" si="14"/>
        <v>-</v>
      </c>
      <c r="Y45" s="3" t="str">
        <f t="shared" si="15"/>
        <v>-</v>
      </c>
    </row>
    <row r="46" spans="1:25" x14ac:dyDescent="0.2">
      <c r="A46" s="7">
        <v>43</v>
      </c>
      <c r="B46" s="18">
        <f>[2]d2!$G44</f>
        <v>135</v>
      </c>
      <c r="C46" s="37" t="str">
        <f>[2]d2!$L44</f>
        <v>Ulf</v>
      </c>
      <c r="D46" s="39" t="str">
        <f>[2]d2!$N44</f>
        <v>Lechtenbrink</v>
      </c>
      <c r="E46" s="9" t="str">
        <f>IF(ISBLANK([2]d2!I44),"",VLOOKUP([2]d2!I44,lytis,2,FALSE))</f>
        <v>M</v>
      </c>
      <c r="F46" s="14">
        <f>[2]d2!H44</f>
        <v>53</v>
      </c>
      <c r="G46" s="8" t="str">
        <f>[2]d2!O44</f>
        <v>Vilnius</v>
      </c>
      <c r="H46" s="8" t="str">
        <f>[2]d2!R44</f>
        <v>Šaltinis</v>
      </c>
      <c r="I46" s="10" t="str">
        <f>IF(ISBLANK([2]d2!J44),"",VLOOKUP([2]d2!J44,grupees,2,FALSE))</f>
        <v>45+</v>
      </c>
      <c r="J46" s="42" t="str">
        <f>[2]d2!S44</f>
        <v>R</v>
      </c>
      <c r="K46" s="25">
        <f>[2]d2!T44</f>
        <v>3.6064814814814813E-2</v>
      </c>
      <c r="L46" s="25" t="str">
        <f>[2]d2!U44</f>
        <v>7:13/km</v>
      </c>
      <c r="M46" s="14">
        <f>[2]d2!E44</f>
        <v>9</v>
      </c>
      <c r="N46" s="14">
        <f>[2]d2!F44</f>
        <v>1</v>
      </c>
      <c r="O46" s="14">
        <f t="shared" si="0"/>
        <v>1</v>
      </c>
      <c r="P46" s="48">
        <f t="shared" si="1"/>
        <v>0</v>
      </c>
      <c r="Q46" s="43" t="str">
        <f t="shared" si="16"/>
        <v>R</v>
      </c>
      <c r="R46" s="43" t="str">
        <f t="shared" si="3"/>
        <v>M45+R</v>
      </c>
      <c r="S46" s="3" t="str">
        <f t="shared" si="9"/>
        <v>o</v>
      </c>
      <c r="T46" s="3">
        <f t="shared" si="10"/>
        <v>2</v>
      </c>
      <c r="U46" s="3" t="str">
        <f t="shared" si="11"/>
        <v>-</v>
      </c>
      <c r="V46" s="3" t="str">
        <f t="shared" si="12"/>
        <v>-</v>
      </c>
      <c r="W46" s="3" t="str">
        <f t="shared" si="13"/>
        <v>-</v>
      </c>
      <c r="X46" s="3" t="str">
        <f t="shared" si="14"/>
        <v>-</v>
      </c>
      <c r="Y46" s="3" t="str">
        <f t="shared" si="15"/>
        <v>-</v>
      </c>
    </row>
    <row r="47" spans="1:25" x14ac:dyDescent="0.2">
      <c r="A47" s="7">
        <v>44</v>
      </c>
      <c r="B47" s="18">
        <f>[2]d2!$G45</f>
        <v>28</v>
      </c>
      <c r="C47" s="37" t="str">
        <f>[2]d2!$L45</f>
        <v>Sigita</v>
      </c>
      <c r="D47" s="39" t="str">
        <f>[2]d2!$N45</f>
        <v>Balčiūneinė</v>
      </c>
      <c r="E47" s="9" t="str">
        <f>IF(ISBLANK([2]d2!I45),"",VLOOKUP([2]d2!I45,lytis,2,FALSE))</f>
        <v>M</v>
      </c>
      <c r="F47" s="14">
        <f>[2]d2!H45</f>
        <v>42</v>
      </c>
      <c r="G47" s="8" t="str">
        <f>[2]d2!O45</f>
        <v>Klaipėda</v>
      </c>
      <c r="H47" s="8" t="str">
        <f>[2]d2!R45</f>
        <v>Pamarys</v>
      </c>
      <c r="I47" s="10" t="str">
        <f>IF(ISBLANK([2]d2!J45),"",VLOOKUP([2]d2!J45,grupees,2,FALSE))</f>
        <v>35-44</v>
      </c>
      <c r="J47" s="42" t="str">
        <f>[2]d2!S45</f>
        <v>B2</v>
      </c>
      <c r="K47" s="25">
        <f>[2]d2!T45</f>
        <v>3.664351851851852E-2</v>
      </c>
      <c r="L47" s="25" t="str">
        <f>[2]d2!U45</f>
        <v>7:20/km</v>
      </c>
      <c r="M47" s="14">
        <f>[2]d2!E45</f>
        <v>10</v>
      </c>
      <c r="N47" s="14">
        <f>[2]d2!F45</f>
        <v>4</v>
      </c>
      <c r="O47" s="14">
        <f t="shared" si="0"/>
        <v>4</v>
      </c>
      <c r="P47" s="48">
        <f t="shared" si="1"/>
        <v>2</v>
      </c>
      <c r="Q47" s="43" t="str">
        <f t="shared" si="16"/>
        <v>B1/2/3</v>
      </c>
      <c r="R47" s="43" t="str">
        <f t="shared" si="3"/>
        <v>M35-44B1/2/3</v>
      </c>
      <c r="S47" s="3" t="str">
        <f t="shared" si="9"/>
        <v>+</v>
      </c>
      <c r="T47" s="3">
        <f t="shared" si="10"/>
        <v>8</v>
      </c>
      <c r="U47" s="3">
        <f t="shared" si="11"/>
        <v>2</v>
      </c>
      <c r="V47" s="3" t="str">
        <f t="shared" si="12"/>
        <v>-</v>
      </c>
      <c r="W47" s="3" t="str">
        <f t="shared" si="13"/>
        <v>-</v>
      </c>
      <c r="X47" s="3" t="str">
        <f t="shared" si="14"/>
        <v>-</v>
      </c>
      <c r="Y47" s="3" t="str">
        <f t="shared" si="15"/>
        <v>-</v>
      </c>
    </row>
    <row r="48" spans="1:25" x14ac:dyDescent="0.2">
      <c r="A48" s="7">
        <v>45</v>
      </c>
      <c r="B48" s="18">
        <f>[2]d2!$G46</f>
        <v>123</v>
      </c>
      <c r="C48" s="37" t="str">
        <f>[2]d2!$L46</f>
        <v>Živilė</v>
      </c>
      <c r="D48" s="39" t="str">
        <f>[2]d2!$N46</f>
        <v>Karoblienė</v>
      </c>
      <c r="E48" s="9" t="str">
        <f>IF(ISBLANK([2]d2!I46),"",VLOOKUP([2]d2!I46,lytis,2,FALSE))</f>
        <v>M</v>
      </c>
      <c r="F48" s="14">
        <f>[2]d2!H46</f>
        <v>41</v>
      </c>
      <c r="G48" s="8" t="str">
        <f>[2]d2!O46</f>
        <v>Šiauliai</v>
      </c>
      <c r="H48" s="8" t="str">
        <f>[2]d2!R46</f>
        <v>Perkūnas</v>
      </c>
      <c r="I48" s="10" t="str">
        <f>IF(ISBLANK([2]d2!J46),"",VLOOKUP([2]d2!J46,grupees,2,FALSE))</f>
        <v>35-44</v>
      </c>
      <c r="J48" s="42" t="str">
        <f>[2]d2!S46</f>
        <v>B3</v>
      </c>
      <c r="K48" s="25">
        <f>[2]d2!T46</f>
        <v>3.7314814814814815E-2</v>
      </c>
      <c r="L48" s="25" t="str">
        <f>[2]d2!U46</f>
        <v>7:28/km</v>
      </c>
      <c r="M48" s="14">
        <f>[2]d2!E46</f>
        <v>11</v>
      </c>
      <c r="N48" s="14">
        <f>[2]d2!F46</f>
        <v>5</v>
      </c>
      <c r="O48" s="14">
        <f t="shared" si="0"/>
        <v>5</v>
      </c>
      <c r="P48" s="48">
        <f t="shared" si="1"/>
        <v>1</v>
      </c>
      <c r="Q48" s="43" t="str">
        <f t="shared" si="16"/>
        <v>B1/2/3</v>
      </c>
      <c r="R48" s="43" t="str">
        <f t="shared" si="3"/>
        <v>M35-44B1/2/3</v>
      </c>
      <c r="S48" s="3" t="str">
        <f t="shared" si="9"/>
        <v>+</v>
      </c>
      <c r="T48" s="3">
        <f t="shared" si="10"/>
        <v>8</v>
      </c>
      <c r="U48" s="3">
        <f t="shared" si="11"/>
        <v>1</v>
      </c>
      <c r="V48" s="3" t="str">
        <f t="shared" si="12"/>
        <v>-</v>
      </c>
      <c r="W48" s="3" t="str">
        <f t="shared" si="13"/>
        <v>-</v>
      </c>
      <c r="X48" s="3" t="str">
        <f t="shared" si="14"/>
        <v>-</v>
      </c>
      <c r="Y48" s="3" t="str">
        <f t="shared" si="15"/>
        <v>-</v>
      </c>
    </row>
    <row r="49" spans="1:25" x14ac:dyDescent="0.2">
      <c r="A49" s="7">
        <v>46</v>
      </c>
      <c r="B49" s="18">
        <f>[2]d2!$G47</f>
        <v>134</v>
      </c>
      <c r="C49" s="37" t="str">
        <f>[2]d2!$L47</f>
        <v>Galina</v>
      </c>
      <c r="D49" s="39" t="str">
        <f>[2]d2!$N47</f>
        <v>Markman</v>
      </c>
      <c r="E49" s="9" t="str">
        <f>IF(ISBLANK([2]d2!I47),"",VLOOKUP([2]d2!I47,lytis,2,FALSE))</f>
        <v>M</v>
      </c>
      <c r="F49" s="14">
        <f>[2]d2!H47</f>
        <v>38</v>
      </c>
      <c r="G49" s="8" t="str">
        <f>[2]d2!O47</f>
        <v>Vilnius</v>
      </c>
      <c r="H49" s="8" t="str">
        <f>[2]d2!R47</f>
        <v>Šaltinis</v>
      </c>
      <c r="I49" s="10" t="str">
        <f>IF(ISBLANK([2]d2!J47),"",VLOOKUP([2]d2!J47,grupees,2,FALSE))</f>
        <v>35-44</v>
      </c>
      <c r="J49" s="42" t="str">
        <f>[2]d2!S47</f>
        <v>B2</v>
      </c>
      <c r="K49" s="25">
        <f>[2]d2!T47</f>
        <v>3.7511574074074072E-2</v>
      </c>
      <c r="L49" s="25" t="str">
        <f>[2]d2!U47</f>
        <v>7:30/km</v>
      </c>
      <c r="M49" s="14">
        <f>[2]d2!E47</f>
        <v>12</v>
      </c>
      <c r="N49" s="14">
        <f>[2]d2!F47</f>
        <v>6</v>
      </c>
      <c r="O49" s="14">
        <f t="shared" si="0"/>
        <v>6</v>
      </c>
      <c r="P49" s="48">
        <f t="shared" si="1"/>
        <v>0</v>
      </c>
      <c r="Q49" s="43" t="str">
        <f t="shared" si="16"/>
        <v>B1/2/3</v>
      </c>
      <c r="R49" s="43" t="str">
        <f t="shared" si="3"/>
        <v>M35-44B1/2/3</v>
      </c>
      <c r="S49" s="3" t="str">
        <f t="shared" si="9"/>
        <v>+</v>
      </c>
      <c r="T49" s="3">
        <f t="shared" si="10"/>
        <v>8</v>
      </c>
      <c r="U49" s="3" t="str">
        <f t="shared" si="11"/>
        <v>*</v>
      </c>
      <c r="V49" s="3" t="str">
        <f t="shared" si="12"/>
        <v>-</v>
      </c>
      <c r="W49" s="3" t="str">
        <f t="shared" si="13"/>
        <v>-</v>
      </c>
      <c r="X49" s="3" t="str">
        <f t="shared" si="14"/>
        <v>-</v>
      </c>
      <c r="Y49" s="3" t="str">
        <f t="shared" si="15"/>
        <v>-</v>
      </c>
    </row>
    <row r="50" spans="1:25" x14ac:dyDescent="0.2">
      <c r="A50" s="7">
        <v>47</v>
      </c>
      <c r="B50" s="18">
        <f>[2]d2!$G48</f>
        <v>264</v>
      </c>
      <c r="C50" s="37" t="str">
        <f>[2]d2!$L48</f>
        <v>Justė</v>
      </c>
      <c r="D50" s="39" t="str">
        <f>[2]d2!$N48</f>
        <v>Urbonavičiūtė</v>
      </c>
      <c r="E50" s="9" t="str">
        <f>IF(ISBLANK([2]d2!I48),"",VLOOKUP([2]d2!I48,lytis,2,FALSE))</f>
        <v>M</v>
      </c>
      <c r="F50" s="14">
        <f>[2]d2!H48</f>
        <v>18</v>
      </c>
      <c r="G50" s="8" t="str">
        <f>[2]d2!O48</f>
        <v>Panevėžys</v>
      </c>
      <c r="H50" s="8" t="str">
        <f>[2]d2!R48</f>
        <v>Šviesa</v>
      </c>
      <c r="I50" s="10" t="str">
        <f>IF(ISBLANK([2]d2!J48),"",VLOOKUP([2]d2!J48,grupees,2,FALSE))</f>
        <v>18-24</v>
      </c>
      <c r="J50" s="42" t="str">
        <f>[2]d2!S48</f>
        <v>B2</v>
      </c>
      <c r="K50" s="25">
        <f>[2]d2!T48</f>
        <v>3.7534722222222219E-2</v>
      </c>
      <c r="L50" s="25" t="str">
        <f>[2]d2!U48</f>
        <v>7:31/km</v>
      </c>
      <c r="M50" s="14">
        <f>[2]d2!E48</f>
        <v>13</v>
      </c>
      <c r="N50" s="14">
        <f>[2]d2!F48</f>
        <v>4</v>
      </c>
      <c r="O50" s="14">
        <f t="shared" si="0"/>
        <v>4</v>
      </c>
      <c r="P50" s="48">
        <f t="shared" si="1"/>
        <v>2</v>
      </c>
      <c r="Q50" s="43" t="str">
        <f t="shared" si="16"/>
        <v>B1/2/3</v>
      </c>
      <c r="R50" s="43" t="str">
        <f t="shared" si="3"/>
        <v>M18-24B1/2/3</v>
      </c>
      <c r="S50" s="3" t="str">
        <f t="shared" si="9"/>
        <v>+</v>
      </c>
      <c r="T50" s="3">
        <f t="shared" si="10"/>
        <v>6</v>
      </c>
      <c r="U50" s="3">
        <f t="shared" si="11"/>
        <v>2</v>
      </c>
      <c r="V50" s="3" t="str">
        <f t="shared" si="12"/>
        <v>-</v>
      </c>
      <c r="W50" s="3" t="str">
        <f t="shared" si="13"/>
        <v>-</v>
      </c>
      <c r="X50" s="3" t="str">
        <f t="shared" si="14"/>
        <v>-</v>
      </c>
      <c r="Y50" s="3" t="str">
        <f t="shared" si="15"/>
        <v>-</v>
      </c>
    </row>
    <row r="51" spans="1:25" x14ac:dyDescent="0.2">
      <c r="A51" s="7">
        <v>48</v>
      </c>
      <c r="B51" s="18">
        <f>[2]d2!$G49</f>
        <v>225</v>
      </c>
      <c r="C51" s="37" t="str">
        <f>[2]d2!$L49</f>
        <v>Goda</v>
      </c>
      <c r="D51" s="39" t="str">
        <f>[2]d2!$N49</f>
        <v>Aleknavičiūtė</v>
      </c>
      <c r="E51" s="9" t="str">
        <f>IF(ISBLANK([2]d2!I49),"",VLOOKUP([2]d2!I49,lytis,2,FALSE))</f>
        <v>M</v>
      </c>
      <c r="F51" s="14">
        <f>[2]d2!H49</f>
        <v>14</v>
      </c>
      <c r="G51" s="8" t="str">
        <f>[2]d2!O49</f>
        <v>Panevėžys</v>
      </c>
      <c r="H51" s="8" t="str">
        <f>[2]d2!R49</f>
        <v>Šviesa</v>
      </c>
      <c r="I51" s="10" t="str">
        <f>IF(ISBLANK([2]d2!J49),"",VLOOKUP([2]d2!J49,grupees,2,FALSE))</f>
        <v>12-17</v>
      </c>
      <c r="J51" s="42" t="str">
        <f>[2]d2!S49</f>
        <v>B2</v>
      </c>
      <c r="K51" s="25">
        <f>[2]d2!T49</f>
        <v>3.7962962962962962E-2</v>
      </c>
      <c r="L51" s="25" t="str">
        <f>[2]d2!U49</f>
        <v>7:36/km</v>
      </c>
      <c r="M51" s="14">
        <f>[2]d2!E49</f>
        <v>14</v>
      </c>
      <c r="N51" s="14">
        <f>[2]d2!F49</f>
        <v>1</v>
      </c>
      <c r="O51" s="14">
        <f t="shared" si="0"/>
        <v>1</v>
      </c>
      <c r="P51" s="48">
        <f t="shared" si="1"/>
        <v>2</v>
      </c>
      <c r="Q51" s="43" t="str">
        <f t="shared" si="16"/>
        <v>B1/2/3</v>
      </c>
      <c r="R51" s="43" t="str">
        <f t="shared" si="3"/>
        <v>M12-17B1/2/3</v>
      </c>
      <c r="S51" s="3" t="str">
        <f t="shared" si="9"/>
        <v>+</v>
      </c>
      <c r="T51" s="3">
        <f t="shared" si="10"/>
        <v>1</v>
      </c>
      <c r="U51" s="3" t="str">
        <f t="shared" si="11"/>
        <v>-</v>
      </c>
      <c r="V51" s="3" t="str">
        <f t="shared" si="12"/>
        <v>-</v>
      </c>
      <c r="W51" s="3" t="str">
        <f t="shared" si="13"/>
        <v>-</v>
      </c>
      <c r="X51" s="3" t="str">
        <f t="shared" si="14"/>
        <v>-</v>
      </c>
      <c r="Y51" s="3">
        <f t="shared" si="15"/>
        <v>2</v>
      </c>
    </row>
    <row r="52" spans="1:25" x14ac:dyDescent="0.2">
      <c r="A52" s="7">
        <v>49</v>
      </c>
      <c r="B52" s="18">
        <f>[2]d2!$G50</f>
        <v>224</v>
      </c>
      <c r="C52" s="37" t="str">
        <f>[2]d2!$L50</f>
        <v>Dileta</v>
      </c>
      <c r="D52" s="39" t="str">
        <f>[2]d2!$N50</f>
        <v>Aleknavičiūtė</v>
      </c>
      <c r="E52" s="9" t="str">
        <f>IF(ISBLANK([2]d2!I50),"",VLOOKUP([2]d2!I50,lytis,2,FALSE))</f>
        <v>M</v>
      </c>
      <c r="F52" s="14">
        <f>[2]d2!H50</f>
        <v>18</v>
      </c>
      <c r="G52" s="8" t="str">
        <f>[2]d2!O50</f>
        <v>Panevėžys</v>
      </c>
      <c r="H52" s="8" t="str">
        <f>[2]d2!R50</f>
        <v>Šviesa</v>
      </c>
      <c r="I52" s="10" t="str">
        <f>IF(ISBLANK([2]d2!J50),"",VLOOKUP([2]d2!J50,grupees,2,FALSE))</f>
        <v>18-24</v>
      </c>
      <c r="J52" s="42" t="str">
        <f>[2]d2!S50</f>
        <v>B2</v>
      </c>
      <c r="K52" s="25">
        <f>[2]d2!T50</f>
        <v>3.8321759259259257E-2</v>
      </c>
      <c r="L52" s="25" t="str">
        <f>[2]d2!U50</f>
        <v>7:40/km</v>
      </c>
      <c r="M52" s="14">
        <f>[2]d2!E50</f>
        <v>15</v>
      </c>
      <c r="N52" s="14">
        <f>[2]d2!F50</f>
        <v>5</v>
      </c>
      <c r="O52" s="14">
        <f t="shared" si="0"/>
        <v>5</v>
      </c>
      <c r="P52" s="48">
        <f t="shared" si="1"/>
        <v>1</v>
      </c>
      <c r="Q52" s="43" t="str">
        <f t="shared" si="16"/>
        <v>B1/2/3</v>
      </c>
      <c r="R52" s="43" t="str">
        <f t="shared" si="3"/>
        <v>M18-24B1/2/3</v>
      </c>
      <c r="S52" s="3" t="str">
        <f t="shared" si="9"/>
        <v>+</v>
      </c>
      <c r="T52" s="3">
        <f t="shared" si="10"/>
        <v>6</v>
      </c>
      <c r="U52" s="3">
        <f t="shared" si="11"/>
        <v>1</v>
      </c>
      <c r="V52" s="3" t="str">
        <f t="shared" si="12"/>
        <v>-</v>
      </c>
      <c r="W52" s="3" t="str">
        <f t="shared" si="13"/>
        <v>-</v>
      </c>
      <c r="X52" s="3" t="str">
        <f t="shared" si="14"/>
        <v>-</v>
      </c>
      <c r="Y52" s="3" t="str">
        <f t="shared" si="15"/>
        <v>-</v>
      </c>
    </row>
    <row r="53" spans="1:25" x14ac:dyDescent="0.2">
      <c r="A53" s="7">
        <v>50</v>
      </c>
      <c r="B53" s="18">
        <f>[2]d2!$G51</f>
        <v>25</v>
      </c>
      <c r="C53" s="37" t="str">
        <f>[2]d2!$L51</f>
        <v>Mindaugas</v>
      </c>
      <c r="D53" s="39" t="str">
        <f>[2]d2!$N51</f>
        <v>Triušys</v>
      </c>
      <c r="E53" s="9" t="str">
        <f>IF(ISBLANK([2]d2!I51),"",VLOOKUP([2]d2!I51,lytis,2,FALSE))</f>
        <v>V</v>
      </c>
      <c r="F53" s="14">
        <f>[2]d2!H51</f>
        <v>46</v>
      </c>
      <c r="G53" s="8" t="str">
        <f>[2]d2!O51</f>
        <v>Klaipėda</v>
      </c>
      <c r="H53" s="8" t="str">
        <f>[2]d2!R51</f>
        <v>Pamarys</v>
      </c>
      <c r="I53" s="10" t="str">
        <f>IF(ISBLANK([2]d2!J51),"",VLOOKUP([2]d2!J51,grupees,2,FALSE))</f>
        <v>45+</v>
      </c>
      <c r="J53" s="42" t="str">
        <f>[2]d2!S51</f>
        <v>B2</v>
      </c>
      <c r="K53" s="25">
        <f>[2]d2!T51</f>
        <v>3.8599537037037036E-2</v>
      </c>
      <c r="L53" s="25" t="str">
        <f>[2]d2!U51</f>
        <v>7:43/km</v>
      </c>
      <c r="M53" s="14">
        <f>[2]d2!E51</f>
        <v>35</v>
      </c>
      <c r="N53" s="14">
        <f>[2]d2!F51</f>
        <v>5</v>
      </c>
      <c r="O53" s="14">
        <f t="shared" si="0"/>
        <v>3</v>
      </c>
      <c r="P53" s="48">
        <f t="shared" si="1"/>
        <v>3</v>
      </c>
      <c r="Q53" s="43" t="str">
        <f t="shared" si="16"/>
        <v>B1/2/3</v>
      </c>
      <c r="R53" s="43" t="str">
        <f t="shared" si="3"/>
        <v>V45+B1/2/3</v>
      </c>
      <c r="S53" s="3" t="str">
        <f t="shared" si="9"/>
        <v>+</v>
      </c>
      <c r="T53" s="3">
        <f t="shared" si="10"/>
        <v>5</v>
      </c>
      <c r="U53" s="3">
        <f t="shared" si="11"/>
        <v>3</v>
      </c>
      <c r="V53" s="3" t="str">
        <f t="shared" si="12"/>
        <v>-</v>
      </c>
      <c r="W53" s="3" t="str">
        <f t="shared" si="13"/>
        <v>-</v>
      </c>
      <c r="X53" s="3" t="str">
        <f t="shared" si="14"/>
        <v>-</v>
      </c>
      <c r="Y53" s="3" t="str">
        <f t="shared" si="15"/>
        <v>-</v>
      </c>
    </row>
    <row r="54" spans="1:25" x14ac:dyDescent="0.2">
      <c r="A54" s="7">
        <v>51</v>
      </c>
      <c r="B54" s="18">
        <f>[2]d2!$G52</f>
        <v>19</v>
      </c>
      <c r="C54" s="37" t="str">
        <f>[2]d2!$L52</f>
        <v>Elvina</v>
      </c>
      <c r="D54" s="39" t="str">
        <f>[2]d2!$N52</f>
        <v>Žilytė</v>
      </c>
      <c r="E54" s="9" t="str">
        <f>IF(ISBLANK([2]d2!I52),"",VLOOKUP([2]d2!I52,lytis,2,FALSE))</f>
        <v>M</v>
      </c>
      <c r="F54" s="14">
        <f>[2]d2!H52</f>
        <v>14</v>
      </c>
      <c r="G54" s="8" t="str">
        <f>[2]d2!O52</f>
        <v>Klaipėda</v>
      </c>
      <c r="H54" s="8" t="str">
        <f>[2]d2!R52</f>
        <v>Pamarys</v>
      </c>
      <c r="I54" s="10" t="str">
        <f>IF(ISBLANK([2]d2!J52),"",VLOOKUP([2]d2!J52,grupees,2,FALSE))</f>
        <v>12-17</v>
      </c>
      <c r="J54" s="42" t="str">
        <f>[2]d2!S52</f>
        <v>R</v>
      </c>
      <c r="K54" s="25">
        <f>[2]d2!T52</f>
        <v>3.9479166666666669E-2</v>
      </c>
      <c r="L54" s="25" t="str">
        <f>[2]d2!U52</f>
        <v>7:54/km</v>
      </c>
      <c r="M54" s="14">
        <f>[2]d2!E52</f>
        <v>16</v>
      </c>
      <c r="N54" s="14">
        <f>[2]d2!F52</f>
        <v>2</v>
      </c>
      <c r="O54" s="14">
        <f t="shared" si="0"/>
        <v>1</v>
      </c>
      <c r="P54" s="48">
        <f t="shared" si="1"/>
        <v>0</v>
      </c>
      <c r="Q54" s="43" t="str">
        <f t="shared" si="16"/>
        <v>R</v>
      </c>
      <c r="R54" s="43" t="str">
        <f t="shared" si="3"/>
        <v>M12-17R</v>
      </c>
      <c r="S54" s="3" t="str">
        <f t="shared" si="9"/>
        <v>o</v>
      </c>
      <c r="T54" s="3">
        <f t="shared" si="10"/>
        <v>2</v>
      </c>
      <c r="U54" s="3" t="str">
        <f t="shared" si="11"/>
        <v>-</v>
      </c>
      <c r="V54" s="3" t="str">
        <f t="shared" si="12"/>
        <v>-</v>
      </c>
      <c r="W54" s="3" t="str">
        <f t="shared" si="13"/>
        <v>-</v>
      </c>
      <c r="X54" s="3" t="str">
        <f t="shared" si="14"/>
        <v>-</v>
      </c>
      <c r="Y54" s="3" t="str">
        <f t="shared" si="15"/>
        <v>-</v>
      </c>
    </row>
    <row r="55" spans="1:25" x14ac:dyDescent="0.2">
      <c r="A55" s="7">
        <v>52</v>
      </c>
      <c r="B55" s="18">
        <f>[2]d2!$G53</f>
        <v>223</v>
      </c>
      <c r="C55" s="37" t="str">
        <f>[2]d2!$L53</f>
        <v>Irma</v>
      </c>
      <c r="D55" s="39" t="str">
        <f>[2]d2!$N53</f>
        <v>Aleknavičienė</v>
      </c>
      <c r="E55" s="9" t="str">
        <f>IF(ISBLANK([2]d2!I53),"",VLOOKUP([2]d2!I53,lytis,2,FALSE))</f>
        <v>M</v>
      </c>
      <c r="F55" s="14">
        <f>[2]d2!H53</f>
        <v>38</v>
      </c>
      <c r="G55" s="8" t="str">
        <f>[2]d2!O53</f>
        <v>Panevėžys</v>
      </c>
      <c r="H55" s="8" t="str">
        <f>[2]d2!R53</f>
        <v>Šviesa</v>
      </c>
      <c r="I55" s="10" t="str">
        <f>IF(ISBLANK([2]d2!J53),"",VLOOKUP([2]d2!J53,grupees,2,FALSE))</f>
        <v>35-44</v>
      </c>
      <c r="J55" s="42" t="str">
        <f>[2]d2!S53</f>
        <v>R</v>
      </c>
      <c r="K55" s="25">
        <f>[2]d2!T53</f>
        <v>3.9699074074074074E-2</v>
      </c>
      <c r="L55" s="25" t="str">
        <f>[2]d2!U53</f>
        <v>7:56/km</v>
      </c>
      <c r="M55" s="14">
        <f>[2]d2!E53</f>
        <v>17</v>
      </c>
      <c r="N55" s="14">
        <f>[2]d2!F53</f>
        <v>7</v>
      </c>
      <c r="O55" s="14">
        <f t="shared" si="0"/>
        <v>1</v>
      </c>
      <c r="P55" s="48">
        <f t="shared" si="1"/>
        <v>0</v>
      </c>
      <c r="Q55" s="43" t="str">
        <f t="shared" si="16"/>
        <v>R</v>
      </c>
      <c r="R55" s="43" t="str">
        <f t="shared" si="3"/>
        <v>M35-44R</v>
      </c>
      <c r="S55" s="3" t="str">
        <f t="shared" si="9"/>
        <v>o</v>
      </c>
      <c r="T55" s="3">
        <f t="shared" si="10"/>
        <v>1</v>
      </c>
      <c r="U55" s="3" t="str">
        <f t="shared" si="11"/>
        <v>-</v>
      </c>
      <c r="V55" s="3" t="str">
        <f t="shared" si="12"/>
        <v>-</v>
      </c>
      <c r="W55" s="3" t="str">
        <f t="shared" si="13"/>
        <v>-</v>
      </c>
      <c r="X55" s="3" t="str">
        <f t="shared" si="14"/>
        <v>-</v>
      </c>
      <c r="Y55" s="3" t="str">
        <f t="shared" si="15"/>
        <v>-</v>
      </c>
    </row>
    <row r="56" spans="1:25" x14ac:dyDescent="0.2">
      <c r="A56" s="7">
        <v>53</v>
      </c>
      <c r="B56" s="18">
        <f>[2]d2!$G54</f>
        <v>124</v>
      </c>
      <c r="C56" s="37" t="str">
        <f>[2]d2!$L54</f>
        <v>Gediminas</v>
      </c>
      <c r="D56" s="39" t="str">
        <f>[2]d2!$N54</f>
        <v>Karoblis</v>
      </c>
      <c r="E56" s="9" t="str">
        <f>IF(ISBLANK([2]d2!I54),"",VLOOKUP([2]d2!I54,lytis,2,FALSE))</f>
        <v>V</v>
      </c>
      <c r="F56" s="14">
        <f>[2]d2!H54</f>
        <v>20</v>
      </c>
      <c r="G56" s="8" t="str">
        <f>[2]d2!O54</f>
        <v>Šiauliai</v>
      </c>
      <c r="H56" s="8" t="str">
        <f>[2]d2!R54</f>
        <v>Perkūnas</v>
      </c>
      <c r="I56" s="10" t="str">
        <f>IF(ISBLANK([2]d2!J54),"",VLOOKUP([2]d2!J54,grupees,2,FALSE))</f>
        <v>18-24</v>
      </c>
      <c r="J56" s="42" t="str">
        <f>[2]d2!S54</f>
        <v>B3</v>
      </c>
      <c r="K56" s="25">
        <f>[2]d2!T54</f>
        <v>3.9722222222222221E-2</v>
      </c>
      <c r="L56" s="25" t="str">
        <f>[2]d2!U54</f>
        <v>7:57/km</v>
      </c>
      <c r="M56" s="14">
        <f>[2]d2!E54</f>
        <v>36</v>
      </c>
      <c r="N56" s="14">
        <f>[2]d2!F54</f>
        <v>6</v>
      </c>
      <c r="O56" s="14">
        <f t="shared" si="0"/>
        <v>3</v>
      </c>
      <c r="P56" s="48">
        <f t="shared" si="1"/>
        <v>3</v>
      </c>
      <c r="Q56" s="43" t="str">
        <f t="shared" si="16"/>
        <v>B1/2/3</v>
      </c>
      <c r="R56" s="43" t="str">
        <f t="shared" si="3"/>
        <v>V18-24B1/2/3</v>
      </c>
      <c r="S56" s="3" t="str">
        <f t="shared" si="9"/>
        <v>+</v>
      </c>
      <c r="T56" s="3">
        <f t="shared" si="10"/>
        <v>6</v>
      </c>
      <c r="U56" s="3">
        <f t="shared" si="11"/>
        <v>3</v>
      </c>
      <c r="V56" s="3" t="str">
        <f t="shared" si="12"/>
        <v>-</v>
      </c>
      <c r="W56" s="3" t="str">
        <f t="shared" si="13"/>
        <v>-</v>
      </c>
      <c r="X56" s="3" t="str">
        <f t="shared" si="14"/>
        <v>-</v>
      </c>
      <c r="Y56" s="3" t="str">
        <f t="shared" si="15"/>
        <v>-</v>
      </c>
    </row>
    <row r="57" spans="1:25" x14ac:dyDescent="0.2">
      <c r="A57" s="7">
        <v>54</v>
      </c>
      <c r="B57" s="18">
        <f>[2]d2!$G55</f>
        <v>283</v>
      </c>
      <c r="C57" s="37" t="str">
        <f>[2]d2!$L55</f>
        <v>Ernestas</v>
      </c>
      <c r="D57" s="39" t="str">
        <f>[2]d2!$N55</f>
        <v>Kačiulis</v>
      </c>
      <c r="E57" s="9" t="str">
        <f>IF(ISBLANK([2]d2!I55),"",VLOOKUP([2]d2!I55,lytis,2,FALSE))</f>
        <v>V</v>
      </c>
      <c r="F57" s="14">
        <f>[2]d2!H55</f>
        <v>23</v>
      </c>
      <c r="G57" s="8" t="str">
        <f>[2]d2!O55</f>
        <v>Vilnius</v>
      </c>
      <c r="H57" s="8" t="str">
        <f>[2]d2!R55</f>
        <v>Vėjas</v>
      </c>
      <c r="I57" s="10" t="str">
        <f>IF(ISBLANK([2]d2!J55),"",VLOOKUP([2]d2!J55,grupees,2,FALSE))</f>
        <v>18-24</v>
      </c>
      <c r="J57" s="42" t="str">
        <f>[2]d2!S55</f>
        <v>B2</v>
      </c>
      <c r="K57" s="25">
        <f>[2]d2!T55</f>
        <v>4.0173611111111111E-2</v>
      </c>
      <c r="L57" s="25" t="str">
        <f>[2]d2!U55</f>
        <v>8:02/km</v>
      </c>
      <c r="M57" s="14">
        <f>[2]d2!E55</f>
        <v>37</v>
      </c>
      <c r="N57" s="14">
        <f>[2]d2!F55</f>
        <v>7</v>
      </c>
      <c r="O57" s="14">
        <f t="shared" si="0"/>
        <v>4</v>
      </c>
      <c r="P57" s="48">
        <f t="shared" si="1"/>
        <v>2</v>
      </c>
      <c r="Q57" s="43" t="str">
        <f t="shared" si="16"/>
        <v>B1/2/3</v>
      </c>
      <c r="R57" s="43" t="str">
        <f t="shared" si="3"/>
        <v>V18-24B1/2/3</v>
      </c>
      <c r="S57" s="3" t="str">
        <f t="shared" si="9"/>
        <v>+</v>
      </c>
      <c r="T57" s="3">
        <f t="shared" si="10"/>
        <v>6</v>
      </c>
      <c r="U57" s="3">
        <f t="shared" si="11"/>
        <v>2</v>
      </c>
      <c r="V57" s="3" t="str">
        <f t="shared" si="12"/>
        <v>-</v>
      </c>
      <c r="W57" s="3" t="str">
        <f t="shared" si="13"/>
        <v>-</v>
      </c>
      <c r="X57" s="3" t="str">
        <f t="shared" si="14"/>
        <v>-</v>
      </c>
      <c r="Y57" s="3" t="str">
        <f t="shared" si="15"/>
        <v>-</v>
      </c>
    </row>
    <row r="58" spans="1:25" x14ac:dyDescent="0.2">
      <c r="A58" s="7">
        <v>55</v>
      </c>
      <c r="B58" s="18">
        <f>[2]d2!$G56</f>
        <v>24</v>
      </c>
      <c r="C58" s="37" t="str">
        <f>[2]d2!$L56</f>
        <v>Lijana</v>
      </c>
      <c r="D58" s="39" t="str">
        <f>[2]d2!$N56</f>
        <v>Širvinskaitė</v>
      </c>
      <c r="E58" s="9" t="str">
        <f>IF(ISBLANK([2]d2!I56),"",VLOOKUP([2]d2!I56,lytis,2,FALSE))</f>
        <v>M</v>
      </c>
      <c r="F58" s="14">
        <f>[2]d2!H56</f>
        <v>48</v>
      </c>
      <c r="G58" s="8" t="str">
        <f>[2]d2!O56</f>
        <v>Klaipėda</v>
      </c>
      <c r="H58" s="8" t="str">
        <f>[2]d2!R56</f>
        <v>Pamarys</v>
      </c>
      <c r="I58" s="10" t="str">
        <f>IF(ISBLANK([2]d2!J56),"",VLOOKUP([2]d2!J56,grupees,2,FALSE))</f>
        <v>45+</v>
      </c>
      <c r="J58" s="42" t="str">
        <f>[2]d2!S56</f>
        <v>B2</v>
      </c>
      <c r="K58" s="25">
        <f>[2]d2!T56</f>
        <v>4.0868055555555553E-2</v>
      </c>
      <c r="L58" s="25" t="str">
        <f>[2]d2!U56</f>
        <v>8:11/km</v>
      </c>
      <c r="M58" s="14">
        <f>[2]d2!E56</f>
        <v>18</v>
      </c>
      <c r="N58" s="14">
        <f>[2]d2!F56</f>
        <v>2</v>
      </c>
      <c r="O58" s="14">
        <f t="shared" si="0"/>
        <v>1</v>
      </c>
      <c r="P58" s="48">
        <f t="shared" si="1"/>
        <v>2</v>
      </c>
      <c r="Q58" s="43" t="str">
        <f t="shared" si="16"/>
        <v>B1/2/3</v>
      </c>
      <c r="R58" s="43" t="str">
        <f t="shared" si="3"/>
        <v>M45+B1/2/3</v>
      </c>
      <c r="S58" s="3" t="str">
        <f t="shared" si="9"/>
        <v>+</v>
      </c>
      <c r="T58" s="3">
        <f t="shared" si="10"/>
        <v>1</v>
      </c>
      <c r="U58" s="3" t="str">
        <f t="shared" si="11"/>
        <v>-</v>
      </c>
      <c r="V58" s="3" t="str">
        <f t="shared" si="12"/>
        <v>-</v>
      </c>
      <c r="W58" s="3" t="str">
        <f t="shared" si="13"/>
        <v>-</v>
      </c>
      <c r="X58" s="3" t="str">
        <f t="shared" si="14"/>
        <v>-</v>
      </c>
      <c r="Y58" s="3">
        <f t="shared" si="15"/>
        <v>2</v>
      </c>
    </row>
    <row r="59" spans="1:25" x14ac:dyDescent="0.2">
      <c r="A59" s="7">
        <v>56</v>
      </c>
      <c r="B59" s="18">
        <f>[2]d2!$G57</f>
        <v>66</v>
      </c>
      <c r="C59" s="37" t="str">
        <f>[2]d2!$L57</f>
        <v>Mantas</v>
      </c>
      <c r="D59" s="39" t="str">
        <f>[2]d2!$N57</f>
        <v>Bakaitis</v>
      </c>
      <c r="E59" s="9" t="str">
        <f>IF(ISBLANK([2]d2!I57),"",VLOOKUP([2]d2!I57,lytis,2,FALSE))</f>
        <v>V</v>
      </c>
      <c r="F59" s="14">
        <f>[2]d2!H57</f>
        <v>34</v>
      </c>
      <c r="G59" s="8" t="str">
        <f>[2]d2!O57</f>
        <v>Kaunas</v>
      </c>
      <c r="H59" s="8" t="str">
        <f>[2]d2!R57</f>
        <v>Parolimpietis</v>
      </c>
      <c r="I59" s="10" t="str">
        <f>IF(ISBLANK([2]d2!J57),"",VLOOKUP([2]d2!J57,grupees,2,FALSE))</f>
        <v>25-34</v>
      </c>
      <c r="J59" s="42" t="str">
        <f>[2]d2!S57</f>
        <v>B2</v>
      </c>
      <c r="K59" s="25">
        <f>[2]d2!T57</f>
        <v>4.2488425925925923E-2</v>
      </c>
      <c r="L59" s="25" t="str">
        <f>[2]d2!U57</f>
        <v>8:30/km</v>
      </c>
      <c r="M59" s="14">
        <f>[2]d2!E57</f>
        <v>38</v>
      </c>
      <c r="N59" s="14">
        <f>[2]d2!F57</f>
        <v>11</v>
      </c>
      <c r="O59" s="14">
        <f t="shared" si="0"/>
        <v>7</v>
      </c>
      <c r="P59" s="48">
        <f t="shared" si="1"/>
        <v>0</v>
      </c>
      <c r="Q59" s="43" t="str">
        <f t="shared" si="16"/>
        <v>B1/2/3</v>
      </c>
      <c r="R59" s="43" t="str">
        <f t="shared" si="3"/>
        <v>V25-34B1/2/3</v>
      </c>
      <c r="S59" s="3" t="str">
        <f t="shared" si="9"/>
        <v>+</v>
      </c>
      <c r="T59" s="3">
        <f t="shared" si="10"/>
        <v>8</v>
      </c>
      <c r="U59" s="3" t="str">
        <f t="shared" si="11"/>
        <v>*</v>
      </c>
      <c r="V59" s="3" t="str">
        <f t="shared" si="12"/>
        <v>-</v>
      </c>
      <c r="W59" s="3" t="str">
        <f t="shared" si="13"/>
        <v>-</v>
      </c>
      <c r="X59" s="3" t="str">
        <f t="shared" si="14"/>
        <v>-</v>
      </c>
      <c r="Y59" s="3" t="str">
        <f t="shared" si="15"/>
        <v>-</v>
      </c>
    </row>
    <row r="60" spans="1:25" x14ac:dyDescent="0.2">
      <c r="A60" s="7">
        <v>57</v>
      </c>
      <c r="B60" s="18">
        <f>[2]d2!$G58</f>
        <v>203</v>
      </c>
      <c r="C60" s="37" t="str">
        <f>[2]d2!$L58</f>
        <v>Jonas</v>
      </c>
      <c r="D60" s="39" t="str">
        <f>[2]d2!$N58</f>
        <v>Kišonas</v>
      </c>
      <c r="E60" s="9" t="str">
        <f>IF(ISBLANK([2]d2!I58),"",VLOOKUP([2]d2!I58,lytis,2,FALSE))</f>
        <v>V</v>
      </c>
      <c r="F60" s="14">
        <f>[2]d2!H58</f>
        <v>48</v>
      </c>
      <c r="G60" s="8" t="str">
        <f>[2]d2!O58</f>
        <v>Kaunas</v>
      </c>
      <c r="H60" s="8" t="str">
        <f>[2]d2!R58</f>
        <v>Sveikata</v>
      </c>
      <c r="I60" s="10" t="str">
        <f>IF(ISBLANK([2]d2!J58),"",VLOOKUP([2]d2!J58,grupees,2,FALSE))</f>
        <v>45+</v>
      </c>
      <c r="J60" s="42" t="str">
        <f>[2]d2!S58</f>
        <v>B2</v>
      </c>
      <c r="K60" s="25">
        <f>[2]d2!T58</f>
        <v>4.2870370370370371E-2</v>
      </c>
      <c r="L60" s="25" t="str">
        <f>[2]d2!U58</f>
        <v>8:35/km</v>
      </c>
      <c r="M60" s="14">
        <f>[2]d2!E58</f>
        <v>39</v>
      </c>
      <c r="N60" s="14">
        <f>[2]d2!F58</f>
        <v>6</v>
      </c>
      <c r="O60" s="14">
        <f t="shared" si="0"/>
        <v>4</v>
      </c>
      <c r="P60" s="48">
        <f t="shared" si="1"/>
        <v>2</v>
      </c>
      <c r="Q60" s="43" t="str">
        <f t="shared" si="16"/>
        <v>B1/2/3</v>
      </c>
      <c r="R60" s="43" t="str">
        <f t="shared" si="3"/>
        <v>V45+B1/2/3</v>
      </c>
      <c r="S60" s="3" t="str">
        <f t="shared" si="9"/>
        <v>+</v>
      </c>
      <c r="T60" s="3">
        <f t="shared" si="10"/>
        <v>5</v>
      </c>
      <c r="U60" s="3">
        <f t="shared" si="11"/>
        <v>2</v>
      </c>
      <c r="V60" s="3" t="str">
        <f t="shared" si="12"/>
        <v>-</v>
      </c>
      <c r="W60" s="3" t="str">
        <f t="shared" si="13"/>
        <v>-</v>
      </c>
      <c r="X60" s="3" t="str">
        <f t="shared" si="14"/>
        <v>-</v>
      </c>
      <c r="Y60" s="3" t="str">
        <f t="shared" si="15"/>
        <v>-</v>
      </c>
    </row>
    <row r="61" spans="1:25" x14ac:dyDescent="0.2">
      <c r="A61" s="7">
        <v>58</v>
      </c>
      <c r="B61" s="18">
        <f>[2]d2!$G59</f>
        <v>165</v>
      </c>
      <c r="C61" s="37" t="str">
        <f>[2]d2!$L59</f>
        <v>Kornelijus</v>
      </c>
      <c r="D61" s="39" t="str">
        <f>[2]d2!$N59</f>
        <v>Šleževičius</v>
      </c>
      <c r="E61" s="9" t="str">
        <f>IF(ISBLANK([2]d2!I59),"",VLOOKUP([2]d2!I59,lytis,2,FALSE))</f>
        <v>V</v>
      </c>
      <c r="F61" s="14">
        <f>[2]d2!H59</f>
        <v>47</v>
      </c>
      <c r="G61" s="8" t="str">
        <f>[2]d2!O59</f>
        <v>Vilnius</v>
      </c>
      <c r="H61" s="8" t="str">
        <f>[2]d2!R59</f>
        <v>Šaltinis</v>
      </c>
      <c r="I61" s="10" t="str">
        <f>IF(ISBLANK([2]d2!J59),"",VLOOKUP([2]d2!J59,grupees,2,FALSE))</f>
        <v>45+</v>
      </c>
      <c r="J61" s="42" t="str">
        <f>[2]d2!S59</f>
        <v>R</v>
      </c>
      <c r="K61" s="25">
        <f>[2]d2!T59</f>
        <v>4.3148148148148151E-2</v>
      </c>
      <c r="L61" s="25" t="str">
        <f>[2]d2!U59</f>
        <v>8:38/km</v>
      </c>
      <c r="M61" s="14">
        <f>[2]d2!E59</f>
        <v>40</v>
      </c>
      <c r="N61" s="14">
        <f>[2]d2!F59</f>
        <v>7</v>
      </c>
      <c r="O61" s="14">
        <f t="shared" si="0"/>
        <v>3</v>
      </c>
      <c r="P61" s="48">
        <f t="shared" si="1"/>
        <v>0</v>
      </c>
      <c r="Q61" s="43" t="str">
        <f t="shared" si="16"/>
        <v>R</v>
      </c>
      <c r="R61" s="43" t="str">
        <f t="shared" si="3"/>
        <v>V45+R</v>
      </c>
      <c r="S61" s="3" t="str">
        <f t="shared" si="9"/>
        <v>o</v>
      </c>
      <c r="T61" s="3">
        <f t="shared" si="10"/>
        <v>3</v>
      </c>
      <c r="U61" s="3" t="str">
        <f t="shared" si="11"/>
        <v>-</v>
      </c>
      <c r="V61" s="3" t="str">
        <f t="shared" si="12"/>
        <v>-</v>
      </c>
      <c r="W61" s="3" t="str">
        <f t="shared" si="13"/>
        <v>-</v>
      </c>
      <c r="X61" s="3" t="str">
        <f t="shared" si="14"/>
        <v>-</v>
      </c>
      <c r="Y61" s="3" t="str">
        <f t="shared" si="15"/>
        <v>-</v>
      </c>
    </row>
    <row r="62" spans="1:25" x14ac:dyDescent="0.2">
      <c r="A62" s="7">
        <v>59</v>
      </c>
      <c r="B62" s="18">
        <f>[2]d2!$G60</f>
        <v>163</v>
      </c>
      <c r="C62" s="37" t="str">
        <f>[2]d2!$L60</f>
        <v>Ana</v>
      </c>
      <c r="D62" s="39" t="str">
        <f>[2]d2!$N60</f>
        <v>Šleževičė</v>
      </c>
      <c r="E62" s="9" t="str">
        <f>IF(ISBLANK([2]d2!I60),"",VLOOKUP([2]d2!I60,lytis,2,FALSE))</f>
        <v>M</v>
      </c>
      <c r="F62" s="14">
        <f>[2]d2!H60</f>
        <v>45</v>
      </c>
      <c r="G62" s="8" t="str">
        <f>[2]d2!O60</f>
        <v>Vilnius</v>
      </c>
      <c r="H62" s="8" t="str">
        <f>[2]d2!R60</f>
        <v>Šaltinis</v>
      </c>
      <c r="I62" s="10" t="str">
        <f>IF(ISBLANK([2]d2!J60),"",VLOOKUP([2]d2!J60,grupees,2,FALSE))</f>
        <v>45+</v>
      </c>
      <c r="J62" s="42" t="str">
        <f>[2]d2!S60</f>
        <v>R</v>
      </c>
      <c r="K62" s="25">
        <f>[2]d2!T60</f>
        <v>4.3148148148148151E-2</v>
      </c>
      <c r="L62" s="25" t="str">
        <f>[2]d2!U60</f>
        <v>8:38/km</v>
      </c>
      <c r="M62" s="14">
        <f>[2]d2!E60</f>
        <v>19</v>
      </c>
      <c r="N62" s="14">
        <f>[2]d2!F60</f>
        <v>3</v>
      </c>
      <c r="O62" s="14">
        <f t="shared" si="0"/>
        <v>2</v>
      </c>
      <c r="P62" s="48">
        <f t="shared" si="1"/>
        <v>0</v>
      </c>
      <c r="Q62" s="43" t="str">
        <f t="shared" si="16"/>
        <v>R</v>
      </c>
      <c r="R62" s="43" t="str">
        <f t="shared" si="3"/>
        <v>M45+R</v>
      </c>
      <c r="S62" s="3" t="str">
        <f t="shared" si="9"/>
        <v>o</v>
      </c>
      <c r="T62" s="3">
        <f t="shared" si="10"/>
        <v>2</v>
      </c>
      <c r="U62" s="3" t="str">
        <f t="shared" si="11"/>
        <v>-</v>
      </c>
      <c r="V62" s="3" t="str">
        <f t="shared" si="12"/>
        <v>-</v>
      </c>
      <c r="W62" s="3" t="str">
        <f t="shared" si="13"/>
        <v>-</v>
      </c>
      <c r="X62" s="3" t="str">
        <f t="shared" si="14"/>
        <v>-</v>
      </c>
      <c r="Y62" s="3" t="str">
        <f t="shared" si="15"/>
        <v>-</v>
      </c>
    </row>
    <row r="63" spans="1:25" x14ac:dyDescent="0.2">
      <c r="A63" s="7">
        <v>60</v>
      </c>
      <c r="B63" s="18">
        <f>[2]d2!$G61</f>
        <v>121</v>
      </c>
      <c r="C63" s="37" t="str">
        <f>[2]d2!$L61</f>
        <v>Aurimas</v>
      </c>
      <c r="D63" s="39" t="str">
        <f>[2]d2!$N61</f>
        <v>Danielius</v>
      </c>
      <c r="E63" s="9" t="str">
        <f>IF(ISBLANK([2]d2!I61),"",VLOOKUP([2]d2!I61,lytis,2,FALSE))</f>
        <v>V</v>
      </c>
      <c r="F63" s="14">
        <f>[2]d2!H61</f>
        <v>30</v>
      </c>
      <c r="G63" s="8" t="str">
        <f>[2]d2!O61</f>
        <v>Šiauliai</v>
      </c>
      <c r="H63" s="8" t="str">
        <f>[2]d2!R61</f>
        <v>Perkūnas</v>
      </c>
      <c r="I63" s="10" t="str">
        <f>IF(ISBLANK([2]d2!J61),"",VLOOKUP([2]d2!J61,grupees,2,FALSE))</f>
        <v>25-34</v>
      </c>
      <c r="J63" s="42" t="str">
        <f>[2]d2!S61</f>
        <v>B2</v>
      </c>
      <c r="K63" s="25">
        <f>[2]d2!T61</f>
        <v>4.3171296296296298E-2</v>
      </c>
      <c r="L63" s="25" t="str">
        <f>[2]d2!U61</f>
        <v>8:38/km</v>
      </c>
      <c r="M63" s="14">
        <f>[2]d2!E61</f>
        <v>41</v>
      </c>
      <c r="N63" s="14">
        <f>[2]d2!F61</f>
        <v>12</v>
      </c>
      <c r="O63" s="14">
        <f t="shared" si="0"/>
        <v>8</v>
      </c>
      <c r="P63" s="48">
        <f t="shared" si="1"/>
        <v>0</v>
      </c>
      <c r="Q63" s="43" t="str">
        <f t="shared" si="16"/>
        <v>B1/2/3</v>
      </c>
      <c r="R63" s="43" t="str">
        <f t="shared" si="3"/>
        <v>V25-34B1/2/3</v>
      </c>
      <c r="S63" s="3" t="str">
        <f t="shared" si="9"/>
        <v>+</v>
      </c>
      <c r="T63" s="3">
        <f t="shared" si="10"/>
        <v>8</v>
      </c>
      <c r="U63" s="3" t="str">
        <f t="shared" si="11"/>
        <v>*</v>
      </c>
      <c r="V63" s="3" t="str">
        <f t="shared" si="12"/>
        <v>-</v>
      </c>
      <c r="W63" s="3" t="str">
        <f t="shared" si="13"/>
        <v>-</v>
      </c>
      <c r="X63" s="3" t="str">
        <f t="shared" si="14"/>
        <v>-</v>
      </c>
      <c r="Y63" s="3" t="str">
        <f t="shared" si="15"/>
        <v>-</v>
      </c>
    </row>
    <row r="64" spans="1:25" x14ac:dyDescent="0.2">
      <c r="A64" s="7">
        <v>61</v>
      </c>
      <c r="B64" s="18">
        <f>[2]d2!$G62</f>
        <v>79</v>
      </c>
      <c r="C64" s="37" t="str">
        <f>[2]d2!$L62</f>
        <v>Miglė</v>
      </c>
      <c r="D64" s="39" t="str">
        <f>[2]d2!$N62</f>
        <v>Mikitinaitė</v>
      </c>
      <c r="E64" s="9" t="str">
        <f>IF(ISBLANK([2]d2!I62),"",VLOOKUP([2]d2!I62,lytis,2,FALSE))</f>
        <v>M</v>
      </c>
      <c r="F64" s="14">
        <f>[2]d2!H62</f>
        <v>21</v>
      </c>
      <c r="G64" s="8" t="str">
        <f>[2]d2!O62</f>
        <v>Kaunas</v>
      </c>
      <c r="H64" s="8" t="str">
        <f>[2]d2!R62</f>
        <v>Parolimpietis</v>
      </c>
      <c r="I64" s="10" t="str">
        <f>IF(ISBLANK([2]d2!J62),"",VLOOKUP([2]d2!J62,grupees,2,FALSE))</f>
        <v>18-24</v>
      </c>
      <c r="J64" s="42" t="str">
        <f>[2]d2!S62</f>
        <v>B2</v>
      </c>
      <c r="K64" s="25">
        <f>[2]d2!T62</f>
        <v>4.3182870370370365E-2</v>
      </c>
      <c r="L64" s="25" t="str">
        <f>[2]d2!U62</f>
        <v>8:38/km</v>
      </c>
      <c r="M64" s="14">
        <f>[2]d2!E62</f>
        <v>20</v>
      </c>
      <c r="N64" s="14">
        <f>[2]d2!F62</f>
        <v>6</v>
      </c>
      <c r="O64" s="14">
        <f t="shared" si="0"/>
        <v>6</v>
      </c>
      <c r="P64" s="48">
        <f t="shared" si="1"/>
        <v>0</v>
      </c>
      <c r="Q64" s="43" t="str">
        <f t="shared" si="16"/>
        <v>B1/2/3</v>
      </c>
      <c r="R64" s="43" t="str">
        <f t="shared" si="3"/>
        <v>M18-24B1/2/3</v>
      </c>
      <c r="S64" s="3" t="str">
        <f t="shared" si="9"/>
        <v>+</v>
      </c>
      <c r="T64" s="3">
        <f t="shared" si="10"/>
        <v>6</v>
      </c>
      <c r="U64" s="3" t="str">
        <f t="shared" si="11"/>
        <v>*</v>
      </c>
      <c r="V64" s="3" t="str">
        <f t="shared" si="12"/>
        <v>-</v>
      </c>
      <c r="W64" s="3" t="str">
        <f t="shared" si="13"/>
        <v>-</v>
      </c>
      <c r="X64" s="3" t="str">
        <f t="shared" si="14"/>
        <v>-</v>
      </c>
      <c r="Y64" s="3" t="str">
        <f t="shared" si="15"/>
        <v>-</v>
      </c>
    </row>
    <row r="65" spans="1:25" x14ac:dyDescent="0.2">
      <c r="A65" s="7">
        <v>62</v>
      </c>
      <c r="B65" s="18">
        <f>[2]d2!$G63</f>
        <v>26</v>
      </c>
      <c r="C65" s="37" t="str">
        <f>[2]d2!$L63</f>
        <v>Mindaugas</v>
      </c>
      <c r="D65" s="39" t="str">
        <f>[2]d2!$N63</f>
        <v>Vadeika</v>
      </c>
      <c r="E65" s="9" t="str">
        <f>IF(ISBLANK([2]d2!I63),"",VLOOKUP([2]d2!I63,lytis,2,FALSE))</f>
        <v>V</v>
      </c>
      <c r="F65" s="14">
        <f>[2]d2!H63</f>
        <v>46</v>
      </c>
      <c r="G65" s="8" t="str">
        <f>[2]d2!O63</f>
        <v>Klaipėda</v>
      </c>
      <c r="H65" s="8" t="str">
        <f>[2]d2!R63</f>
        <v>Pamarys</v>
      </c>
      <c r="I65" s="10" t="str">
        <f>IF(ISBLANK([2]d2!J63),"",VLOOKUP([2]d2!J63,grupees,2,FALSE))</f>
        <v>45+</v>
      </c>
      <c r="J65" s="42" t="str">
        <f>[2]d2!S63</f>
        <v>B2</v>
      </c>
      <c r="K65" s="25">
        <f>[2]d2!T63</f>
        <v>4.4791666666666667E-2</v>
      </c>
      <c r="L65" s="25" t="str">
        <f>[2]d2!U63</f>
        <v>8:58/km</v>
      </c>
      <c r="M65" s="14">
        <f>[2]d2!E63</f>
        <v>42</v>
      </c>
      <c r="N65" s="14">
        <f>[2]d2!F63</f>
        <v>8</v>
      </c>
      <c r="O65" s="14">
        <f t="shared" si="0"/>
        <v>5</v>
      </c>
      <c r="P65" s="48">
        <f t="shared" si="1"/>
        <v>1</v>
      </c>
      <c r="Q65" s="43" t="str">
        <f t="shared" si="16"/>
        <v>B1/2/3</v>
      </c>
      <c r="R65" s="43" t="str">
        <f t="shared" si="3"/>
        <v>V45+B1/2/3</v>
      </c>
      <c r="S65" s="3" t="str">
        <f t="shared" si="9"/>
        <v>+</v>
      </c>
      <c r="T65" s="3">
        <f t="shared" si="10"/>
        <v>5</v>
      </c>
      <c r="U65" s="3">
        <f t="shared" si="11"/>
        <v>1</v>
      </c>
      <c r="V65" s="3" t="str">
        <f t="shared" si="12"/>
        <v>-</v>
      </c>
      <c r="W65" s="3" t="str">
        <f t="shared" si="13"/>
        <v>-</v>
      </c>
      <c r="X65" s="3" t="str">
        <f t="shared" si="14"/>
        <v>-</v>
      </c>
      <c r="Y65" s="3" t="str">
        <f t="shared" si="15"/>
        <v>-</v>
      </c>
    </row>
    <row r="66" spans="1:25" x14ac:dyDescent="0.2">
      <c r="A66" s="7">
        <v>63</v>
      </c>
      <c r="B66" s="18">
        <f>[2]d2!$G64</f>
        <v>82</v>
      </c>
      <c r="C66" s="37" t="str">
        <f>[2]d2!$L64</f>
        <v>Lukas</v>
      </c>
      <c r="D66" s="39" t="str">
        <f>[2]d2!$N64</f>
        <v>Stočkus</v>
      </c>
      <c r="E66" s="9" t="str">
        <f>IF(ISBLANK([2]d2!I64),"",VLOOKUP([2]d2!I64,lytis,2,FALSE))</f>
        <v>V</v>
      </c>
      <c r="F66" s="14">
        <f>[2]d2!H64</f>
        <v>20</v>
      </c>
      <c r="G66" s="8" t="str">
        <f>[2]d2!O64</f>
        <v>Kaunas</v>
      </c>
      <c r="H66" s="8" t="str">
        <f>[2]d2!R64</f>
        <v>Parolimpietis</v>
      </c>
      <c r="I66" s="10" t="str">
        <f>IF(ISBLANK([2]d2!J64),"",VLOOKUP([2]d2!J64,grupees,2,FALSE))</f>
        <v>18-24</v>
      </c>
      <c r="J66" s="42" t="str">
        <f>[2]d2!S64</f>
        <v>R</v>
      </c>
      <c r="K66" s="25">
        <f>[2]d2!T64</f>
        <v>4.4884259259259263E-2</v>
      </c>
      <c r="L66" s="25" t="str">
        <f>[2]d2!U64</f>
        <v>8:59/km</v>
      </c>
      <c r="M66" s="14">
        <f>[2]d2!E64</f>
        <v>43</v>
      </c>
      <c r="N66" s="14">
        <f>[2]d2!F64</f>
        <v>8</v>
      </c>
      <c r="O66" s="14">
        <f t="shared" si="0"/>
        <v>4</v>
      </c>
      <c r="P66" s="48">
        <f t="shared" si="1"/>
        <v>0</v>
      </c>
      <c r="Q66" s="43" t="str">
        <f t="shared" si="16"/>
        <v>R</v>
      </c>
      <c r="R66" s="43" t="str">
        <f t="shared" si="3"/>
        <v>V18-24R</v>
      </c>
      <c r="S66" s="3" t="str">
        <f t="shared" si="9"/>
        <v>o</v>
      </c>
      <c r="T66" s="3">
        <f t="shared" si="10"/>
        <v>4</v>
      </c>
      <c r="U66" s="3" t="str">
        <f t="shared" si="11"/>
        <v>-</v>
      </c>
      <c r="V66" s="3" t="str">
        <f t="shared" si="12"/>
        <v>-</v>
      </c>
      <c r="W66" s="3" t="str">
        <f t="shared" si="13"/>
        <v>-</v>
      </c>
      <c r="X66" s="3" t="str">
        <f t="shared" si="14"/>
        <v>-</v>
      </c>
      <c r="Y66" s="3" t="str">
        <f t="shared" si="15"/>
        <v>-</v>
      </c>
    </row>
    <row r="67" spans="1:25" x14ac:dyDescent="0.2">
      <c r="A67" s="7">
        <v>64</v>
      </c>
      <c r="B67" s="18">
        <f>[2]d2!$G65</f>
        <v>127</v>
      </c>
      <c r="C67" s="37" t="str">
        <f>[2]d2!$L65</f>
        <v>Agnė</v>
      </c>
      <c r="D67" s="39" t="str">
        <f>[2]d2!$N65</f>
        <v>Zinkevičienė</v>
      </c>
      <c r="E67" s="9" t="str">
        <f>IF(ISBLANK([2]d2!I65),"",VLOOKUP([2]d2!I65,lytis,2,FALSE))</f>
        <v>M</v>
      </c>
      <c r="F67" s="14">
        <f>[2]d2!H65</f>
        <v>36</v>
      </c>
      <c r="G67" s="8" t="str">
        <f>[2]d2!O65</f>
        <v>Šiauliai</v>
      </c>
      <c r="H67" s="8" t="str">
        <f>[2]d2!R65</f>
        <v>Perkūnas</v>
      </c>
      <c r="I67" s="10" t="str">
        <f>IF(ISBLANK([2]d2!J65),"",VLOOKUP([2]d2!J65,grupees,2,FALSE))</f>
        <v>35-44</v>
      </c>
      <c r="J67" s="42" t="str">
        <f>[2]d2!S65</f>
        <v>B2</v>
      </c>
      <c r="K67" s="25">
        <f>[2]d2!T65</f>
        <v>4.4895833333333329E-2</v>
      </c>
      <c r="L67" s="25" t="str">
        <f>[2]d2!U65</f>
        <v>8:59/km</v>
      </c>
      <c r="M67" s="14">
        <f>[2]d2!E65</f>
        <v>21</v>
      </c>
      <c r="N67" s="14">
        <f>[2]d2!F65</f>
        <v>8</v>
      </c>
      <c r="O67" s="14">
        <f t="shared" si="0"/>
        <v>7</v>
      </c>
      <c r="P67" s="48">
        <f t="shared" si="1"/>
        <v>0</v>
      </c>
      <c r="Q67" s="43" t="str">
        <f t="shared" si="16"/>
        <v>B1/2/3</v>
      </c>
      <c r="R67" s="43" t="str">
        <f t="shared" si="3"/>
        <v>M35-44B1/2/3</v>
      </c>
      <c r="S67" s="3" t="str">
        <f t="shared" si="9"/>
        <v>+</v>
      </c>
      <c r="T67" s="3">
        <f t="shared" si="10"/>
        <v>8</v>
      </c>
      <c r="U67" s="3" t="str">
        <f t="shared" si="11"/>
        <v>*</v>
      </c>
      <c r="V67" s="3" t="str">
        <f t="shared" si="12"/>
        <v>-</v>
      </c>
      <c r="W67" s="3" t="str">
        <f t="shared" si="13"/>
        <v>-</v>
      </c>
      <c r="X67" s="3" t="str">
        <f t="shared" si="14"/>
        <v>-</v>
      </c>
      <c r="Y67" s="3" t="str">
        <f t="shared" si="15"/>
        <v>-</v>
      </c>
    </row>
    <row r="68" spans="1:25" x14ac:dyDescent="0.2">
      <c r="A68" s="7">
        <v>65</v>
      </c>
      <c r="B68" s="18">
        <f>[2]d2!$G66</f>
        <v>272</v>
      </c>
      <c r="C68" s="37" t="str">
        <f>[2]d2!$L66</f>
        <v>Deividas</v>
      </c>
      <c r="D68" s="39" t="str">
        <f>[2]d2!$N66</f>
        <v>Pliavgo</v>
      </c>
      <c r="E68" s="9" t="str">
        <f>IF(ISBLANK([2]d2!I66),"",VLOOKUP([2]d2!I66,lytis,2,FALSE))</f>
        <v>V</v>
      </c>
      <c r="F68" s="14">
        <f>[2]d2!H66</f>
        <v>20</v>
      </c>
      <c r="G68" s="8" t="str">
        <f>[2]d2!O66</f>
        <v>Vilnius</v>
      </c>
      <c r="H68" s="8" t="str">
        <f>[2]d2!R66</f>
        <v>Vėjas</v>
      </c>
      <c r="I68" s="10" t="str">
        <f>IF(ISBLANK([2]d2!J66),"",VLOOKUP([2]d2!J66,grupees,2,FALSE))</f>
        <v>18-24</v>
      </c>
      <c r="J68" s="42" t="str">
        <f>[2]d2!S66</f>
        <v>B2</v>
      </c>
      <c r="K68" s="25">
        <f>[2]d2!T66</f>
        <v>4.5601851851851859E-2</v>
      </c>
      <c r="L68" s="25" t="str">
        <f>[2]d2!U66</f>
        <v>9:07/km</v>
      </c>
      <c r="M68" s="14">
        <f>[2]d2!E66</f>
        <v>44</v>
      </c>
      <c r="N68" s="14">
        <f>[2]d2!F66</f>
        <v>9</v>
      </c>
      <c r="O68" s="14">
        <f t="shared" ref="O68:O131" si="17">SUMPRODUCT(--(R68=$R$4:$R$300),--(K68&gt;$K$4:$K$300))+1</f>
        <v>5</v>
      </c>
      <c r="P68" s="48">
        <f t="shared" ref="P68:P131" si="18">SUM(U68:Y68)</f>
        <v>1</v>
      </c>
      <c r="Q68" s="43" t="str">
        <f t="shared" ref="Q68:Q81" si="19">IF(J68&lt;&gt;"R","B1/2/3",J68)</f>
        <v>B1/2/3</v>
      </c>
      <c r="R68" s="43" t="str">
        <f t="shared" ref="R68:R131" si="20">CONCATENATE(E68,I68,Q68)</f>
        <v>V18-24B1/2/3</v>
      </c>
      <c r="S68" s="3" t="str">
        <f t="shared" si="9"/>
        <v>+</v>
      </c>
      <c r="T68" s="3">
        <f t="shared" si="10"/>
        <v>6</v>
      </c>
      <c r="U68" s="3">
        <f t="shared" si="11"/>
        <v>1</v>
      </c>
      <c r="V68" s="3" t="str">
        <f t="shared" si="12"/>
        <v>-</v>
      </c>
      <c r="W68" s="3" t="str">
        <f t="shared" si="13"/>
        <v>-</v>
      </c>
      <c r="X68" s="3" t="str">
        <f t="shared" si="14"/>
        <v>-</v>
      </c>
      <c r="Y68" s="3" t="str">
        <f t="shared" si="15"/>
        <v>-</v>
      </c>
    </row>
    <row r="69" spans="1:25" x14ac:dyDescent="0.2">
      <c r="A69" s="7">
        <v>66</v>
      </c>
      <c r="B69" s="18">
        <f>[2]d2!$G67</f>
        <v>81</v>
      </c>
      <c r="C69" s="37" t="str">
        <f>[2]d2!$L67</f>
        <v>H. Simonas</v>
      </c>
      <c r="D69" s="39" t="str">
        <f>[2]d2!$N67</f>
        <v>Stočkus</v>
      </c>
      <c r="E69" s="9" t="str">
        <f>IF(ISBLANK([2]d2!I67),"",VLOOKUP([2]d2!I67,lytis,2,FALSE))</f>
        <v>V</v>
      </c>
      <c r="F69" s="14">
        <f>[2]d2!H67</f>
        <v>16</v>
      </c>
      <c r="G69" s="8" t="str">
        <f>[2]d2!O67</f>
        <v>Kaunas</v>
      </c>
      <c r="H69" s="8" t="str">
        <f>[2]d2!R67</f>
        <v>Parolimpietis</v>
      </c>
      <c r="I69" s="10" t="str">
        <f>IF(ISBLANK([2]d2!J67),"",VLOOKUP([2]d2!J67,grupees,2,FALSE))</f>
        <v>12-17</v>
      </c>
      <c r="J69" s="42" t="str">
        <f>[2]d2!S67</f>
        <v>R</v>
      </c>
      <c r="K69" s="25">
        <f>[2]d2!T67</f>
        <v>4.701388888888889E-2</v>
      </c>
      <c r="L69" s="25" t="str">
        <f>[2]d2!U67</f>
        <v>9:24/km</v>
      </c>
      <c r="M69" s="14">
        <f>[2]d2!E67</f>
        <v>45</v>
      </c>
      <c r="N69" s="14">
        <f>[2]d2!F67</f>
        <v>5</v>
      </c>
      <c r="O69" s="14">
        <f t="shared" si="17"/>
        <v>1</v>
      </c>
      <c r="P69" s="48">
        <f t="shared" si="18"/>
        <v>0</v>
      </c>
      <c r="Q69" s="43" t="str">
        <f t="shared" si="19"/>
        <v>R</v>
      </c>
      <c r="R69" s="43" t="str">
        <f t="shared" si="20"/>
        <v>V12-17R</v>
      </c>
      <c r="S69" s="3" t="str">
        <f t="shared" ref="S69:S132" si="21">IF(Q69="B1/2/3","+","o")</f>
        <v>o</v>
      </c>
      <c r="T69" s="3">
        <f t="shared" ref="T69:T132" si="22">COUNTIF($R$4:$R$300,R69)</f>
        <v>1</v>
      </c>
      <c r="U69" s="3" t="str">
        <f t="shared" ref="U69:U132" si="23">IF(AND(S69="+",T69&gt;4),_xlfn.SWITCH(O69,1,6, 2,4, 3,3, 4,2, 5,1,"*"), "-")</f>
        <v>-</v>
      </c>
      <c r="V69" s="3" t="str">
        <f t="shared" ref="V69:V132" si="24">IF(AND(S69="+",T69=$V$3),_xlfn.SWITCH(O69,1,5,2,3,3,2,4,1), "-")</f>
        <v>-</v>
      </c>
      <c r="W69" s="3" t="str">
        <f t="shared" ref="W69:W132" si="25">IF(AND(S69="+",T69=$W$3),_xlfn.SWITCH(O69,1,4,2,2,3,1), "-")</f>
        <v>-</v>
      </c>
      <c r="X69" s="3" t="str">
        <f t="shared" ref="X69:X132" si="26">IF(AND(S69="+",T69=$X$3),_xlfn.SWITCH(O69,1,3,2,1), "-")</f>
        <v>-</v>
      </c>
      <c r="Y69" s="3" t="str">
        <f t="shared" ref="Y69:Y132" si="27">IF(AND(S69="+",T69=$Y$3),2, "-")</f>
        <v>-</v>
      </c>
    </row>
    <row r="70" spans="1:25" x14ac:dyDescent="0.2">
      <c r="A70" s="7">
        <v>67</v>
      </c>
      <c r="B70" s="18">
        <f>[2]d2!$G68</f>
        <v>84</v>
      </c>
      <c r="C70" s="37" t="str">
        <f>[2]d2!$L68</f>
        <v>Marija</v>
      </c>
      <c r="D70" s="39" t="str">
        <f>[2]d2!$N68</f>
        <v>Skripkaitytė</v>
      </c>
      <c r="E70" s="9" t="str">
        <f>IF(ISBLANK([2]d2!I68),"",VLOOKUP([2]d2!I68,lytis,2,FALSE))</f>
        <v>M</v>
      </c>
      <c r="F70" s="14">
        <f>[2]d2!H68</f>
        <v>27</v>
      </c>
      <c r="G70" s="8" t="str">
        <f>[2]d2!O68</f>
        <v>Kaunas</v>
      </c>
      <c r="H70" s="8" t="str">
        <f>[2]d2!R68</f>
        <v>Parolimpietis</v>
      </c>
      <c r="I70" s="10" t="str">
        <f>IF(ISBLANK([2]d2!J68),"",VLOOKUP([2]d2!J68,grupees,2,FALSE))</f>
        <v>25-34</v>
      </c>
      <c r="J70" s="42" t="str">
        <f>[2]d2!S68</f>
        <v>B2</v>
      </c>
      <c r="K70" s="25">
        <f>[2]d2!T68</f>
        <v>4.7326388888888883E-2</v>
      </c>
      <c r="L70" s="25" t="str">
        <f>[2]d2!U68</f>
        <v>9:28/km</v>
      </c>
      <c r="M70" s="14">
        <f>[2]d2!E68</f>
        <v>22</v>
      </c>
      <c r="N70" s="14">
        <f>[2]d2!F68</f>
        <v>3</v>
      </c>
      <c r="O70" s="14">
        <f t="shared" si="17"/>
        <v>1</v>
      </c>
      <c r="P70" s="48">
        <f t="shared" si="18"/>
        <v>4</v>
      </c>
      <c r="Q70" s="43" t="str">
        <f t="shared" si="19"/>
        <v>B1/2/3</v>
      </c>
      <c r="R70" s="43" t="str">
        <f t="shared" si="20"/>
        <v>M25-34B1/2/3</v>
      </c>
      <c r="S70" s="3" t="str">
        <f t="shared" si="21"/>
        <v>+</v>
      </c>
      <c r="T70" s="3">
        <f t="shared" si="22"/>
        <v>3</v>
      </c>
      <c r="U70" s="3" t="str">
        <f t="shared" si="23"/>
        <v>-</v>
      </c>
      <c r="V70" s="3" t="str">
        <f t="shared" si="24"/>
        <v>-</v>
      </c>
      <c r="W70" s="3">
        <f t="shared" si="25"/>
        <v>4</v>
      </c>
      <c r="X70" s="3" t="str">
        <f t="shared" si="26"/>
        <v>-</v>
      </c>
      <c r="Y70" s="3" t="str">
        <f t="shared" si="27"/>
        <v>-</v>
      </c>
    </row>
    <row r="71" spans="1:25" x14ac:dyDescent="0.2">
      <c r="A71" s="7">
        <v>68</v>
      </c>
      <c r="B71" s="18">
        <f>[2]d2!$G69</f>
        <v>133</v>
      </c>
      <c r="C71" s="37" t="str">
        <f>[2]d2!$L69</f>
        <v>Rosita</v>
      </c>
      <c r="D71" s="39" t="str">
        <f>[2]d2!$N69</f>
        <v>Žiaugraitė</v>
      </c>
      <c r="E71" s="9" t="str">
        <f>IF(ISBLANK([2]d2!I69),"",VLOOKUP([2]d2!I69,lytis,2,FALSE))</f>
        <v>M</v>
      </c>
      <c r="F71" s="14">
        <f>[2]d2!H69</f>
        <v>39</v>
      </c>
      <c r="G71" s="8" t="str">
        <f>[2]d2!O69</f>
        <v>Vilnius</v>
      </c>
      <c r="H71" s="8" t="str">
        <f>[2]d2!R69</f>
        <v>Šaltinis</v>
      </c>
      <c r="I71" s="10" t="str">
        <f>IF(ISBLANK([2]d2!J69),"",VLOOKUP([2]d2!J69,grupees,2,FALSE))</f>
        <v>35-44</v>
      </c>
      <c r="J71" s="42" t="str">
        <f>[2]d2!S69</f>
        <v>B2</v>
      </c>
      <c r="K71" s="25">
        <f>[2]d2!T69</f>
        <v>4.780092592592592E-2</v>
      </c>
      <c r="L71" s="25" t="str">
        <f>[2]d2!U69</f>
        <v>9:34/km</v>
      </c>
      <c r="M71" s="14">
        <f>[2]d2!E69</f>
        <v>23</v>
      </c>
      <c r="N71" s="14">
        <f>[2]d2!F69</f>
        <v>9</v>
      </c>
      <c r="O71" s="14">
        <f t="shared" si="17"/>
        <v>8</v>
      </c>
      <c r="P71" s="48">
        <f t="shared" si="18"/>
        <v>0</v>
      </c>
      <c r="Q71" s="43" t="str">
        <f t="shared" si="19"/>
        <v>B1/2/3</v>
      </c>
      <c r="R71" s="43" t="str">
        <f t="shared" si="20"/>
        <v>M35-44B1/2/3</v>
      </c>
      <c r="S71" s="3" t="str">
        <f t="shared" si="21"/>
        <v>+</v>
      </c>
      <c r="T71" s="3">
        <f t="shared" si="22"/>
        <v>8</v>
      </c>
      <c r="U71" s="3" t="str">
        <f t="shared" si="23"/>
        <v>*</v>
      </c>
      <c r="V71" s="3" t="str">
        <f t="shared" si="24"/>
        <v>-</v>
      </c>
      <c r="W71" s="3" t="str">
        <f t="shared" si="25"/>
        <v>-</v>
      </c>
      <c r="X71" s="3" t="str">
        <f t="shared" si="26"/>
        <v>-</v>
      </c>
      <c r="Y71" s="3" t="str">
        <f t="shared" si="27"/>
        <v>-</v>
      </c>
    </row>
    <row r="72" spans="1:25" x14ac:dyDescent="0.2">
      <c r="A72" s="7">
        <v>69</v>
      </c>
      <c r="B72" s="18">
        <f>[2]d2!$G70</f>
        <v>282</v>
      </c>
      <c r="C72" s="37" t="str">
        <f>[2]d2!$L70</f>
        <v>Brigita</v>
      </c>
      <c r="D72" s="39" t="str">
        <f>[2]d2!$N70</f>
        <v>Golumbevskytė</v>
      </c>
      <c r="E72" s="9" t="str">
        <f>IF(ISBLANK([2]d2!I70),"",VLOOKUP([2]d2!I70,lytis,2,FALSE))</f>
        <v>M</v>
      </c>
      <c r="F72" s="14">
        <f>[2]d2!H70</f>
        <v>25</v>
      </c>
      <c r="G72" s="8" t="str">
        <f>[2]d2!O70</f>
        <v>Vilnius</v>
      </c>
      <c r="H72" s="8" t="str">
        <f>[2]d2!R70</f>
        <v>Vėjas</v>
      </c>
      <c r="I72" s="10" t="str">
        <f>IF(ISBLANK([2]d2!J70),"",VLOOKUP([2]d2!J70,grupees,2,FALSE))</f>
        <v>25-34</v>
      </c>
      <c r="J72" s="42" t="str">
        <f>[2]d2!S70</f>
        <v>B2</v>
      </c>
      <c r="K72" s="25">
        <f>[2]d2!T70</f>
        <v>4.7916666666666663E-2</v>
      </c>
      <c r="L72" s="25" t="str">
        <f>[2]d2!U70</f>
        <v>9:35/km</v>
      </c>
      <c r="M72" s="14">
        <f>[2]d2!E70</f>
        <v>24</v>
      </c>
      <c r="N72" s="14">
        <f>[2]d2!F70</f>
        <v>4</v>
      </c>
      <c r="O72" s="14">
        <f t="shared" si="17"/>
        <v>2</v>
      </c>
      <c r="P72" s="48">
        <f t="shared" si="18"/>
        <v>2</v>
      </c>
      <c r="Q72" s="43" t="str">
        <f t="shared" si="19"/>
        <v>B1/2/3</v>
      </c>
      <c r="R72" s="43" t="str">
        <f t="shared" si="20"/>
        <v>M25-34B1/2/3</v>
      </c>
      <c r="S72" s="3" t="str">
        <f t="shared" si="21"/>
        <v>+</v>
      </c>
      <c r="T72" s="3">
        <f t="shared" si="22"/>
        <v>3</v>
      </c>
      <c r="U72" s="3" t="str">
        <f t="shared" si="23"/>
        <v>-</v>
      </c>
      <c r="V72" s="3" t="str">
        <f t="shared" si="24"/>
        <v>-</v>
      </c>
      <c r="W72" s="3">
        <f t="shared" si="25"/>
        <v>2</v>
      </c>
      <c r="X72" s="3" t="str">
        <f t="shared" si="26"/>
        <v>-</v>
      </c>
      <c r="Y72" s="3" t="str">
        <f t="shared" si="27"/>
        <v>-</v>
      </c>
    </row>
    <row r="73" spans="1:25" x14ac:dyDescent="0.2">
      <c r="A73" s="7">
        <v>70</v>
      </c>
      <c r="B73" s="18">
        <f>[2]d2!$G71</f>
        <v>76</v>
      </c>
      <c r="C73" s="37" t="str">
        <f>[2]d2!$L71</f>
        <v>Kristina</v>
      </c>
      <c r="D73" s="39" t="str">
        <f>[2]d2!$N71</f>
        <v>Mačiutaitė</v>
      </c>
      <c r="E73" s="9" t="str">
        <f>IF(ISBLANK([2]d2!I71),"",VLOOKUP([2]d2!I71,lytis,2,FALSE))</f>
        <v>M</v>
      </c>
      <c r="F73" s="14">
        <f>[2]d2!H71</f>
        <v>29</v>
      </c>
      <c r="G73" s="8" t="str">
        <f>[2]d2!O71</f>
        <v>Kaunas</v>
      </c>
      <c r="H73" s="8" t="str">
        <f>[2]d2!R71</f>
        <v>Parolimpietis</v>
      </c>
      <c r="I73" s="10" t="str">
        <f>IF(ISBLANK([2]d2!J71),"",VLOOKUP([2]d2!J71,grupees,2,FALSE))</f>
        <v>25-34</v>
      </c>
      <c r="J73" s="42" t="str">
        <f>[2]d2!S71</f>
        <v>B2</v>
      </c>
      <c r="K73" s="25">
        <f>[2]d2!T71</f>
        <v>5.4756944444444448E-2</v>
      </c>
      <c r="L73" s="25" t="str">
        <f>[2]d2!U71</f>
        <v>10:57/km</v>
      </c>
      <c r="M73" s="14">
        <f>[2]d2!E71</f>
        <v>25</v>
      </c>
      <c r="N73" s="14">
        <f>[2]d2!F71</f>
        <v>5</v>
      </c>
      <c r="O73" s="14">
        <f t="shared" si="17"/>
        <v>3</v>
      </c>
      <c r="P73" s="48">
        <f t="shared" si="18"/>
        <v>1</v>
      </c>
      <c r="Q73" s="43" t="str">
        <f t="shared" si="19"/>
        <v>B1/2/3</v>
      </c>
      <c r="R73" s="43" t="str">
        <f t="shared" si="20"/>
        <v>M25-34B1/2/3</v>
      </c>
      <c r="S73" s="3" t="str">
        <f t="shared" si="21"/>
        <v>+</v>
      </c>
      <c r="T73" s="3">
        <f t="shared" si="22"/>
        <v>3</v>
      </c>
      <c r="U73" s="3" t="str">
        <f t="shared" si="23"/>
        <v>-</v>
      </c>
      <c r="V73" s="3" t="str">
        <f t="shared" si="24"/>
        <v>-</v>
      </c>
      <c r="W73" s="3">
        <f t="shared" si="25"/>
        <v>1</v>
      </c>
      <c r="X73" s="3" t="str">
        <f t="shared" si="26"/>
        <v>-</v>
      </c>
      <c r="Y73" s="3" t="str">
        <f t="shared" si="27"/>
        <v>-</v>
      </c>
    </row>
    <row r="74" spans="1:25" x14ac:dyDescent="0.2">
      <c r="A74" s="7">
        <v>71</v>
      </c>
      <c r="B74" s="18">
        <f>[2]d2!$G72</f>
        <v>18</v>
      </c>
      <c r="C74" s="37" t="str">
        <f>[2]d2!$L72</f>
        <v>Edgaras</v>
      </c>
      <c r="D74" s="39" t="str">
        <f>[2]d2!$N72</f>
        <v>Šikailovas</v>
      </c>
      <c r="E74" s="9" t="str">
        <f>IF(ISBLANK([2]d2!I72),"",VLOOKUP([2]d2!I72,lytis,2,FALSE))</f>
        <v>V</v>
      </c>
      <c r="F74" s="14">
        <f>[2]d2!H72</f>
        <v>36</v>
      </c>
      <c r="G74" s="8" t="str">
        <f>[2]d2!O72</f>
        <v>Klaipėda</v>
      </c>
      <c r="H74" s="8" t="str">
        <f>[2]d2!R72</f>
        <v>Pamarys</v>
      </c>
      <c r="I74" s="10" t="str">
        <f>IF(ISBLANK([2]d2!J72),"",VLOOKUP([2]d2!J72,grupees,2,FALSE))</f>
        <v>35-44</v>
      </c>
      <c r="J74" s="42" t="str">
        <f>[2]d2!S72</f>
        <v>B2</v>
      </c>
      <c r="K74" s="25">
        <f>[2]d2!T72</f>
        <v>5.5081018518518515E-2</v>
      </c>
      <c r="L74" s="25" t="str">
        <f>[2]d2!U72</f>
        <v>11:01/km</v>
      </c>
      <c r="M74" s="14">
        <f>[2]d2!E72</f>
        <v>46</v>
      </c>
      <c r="N74" s="14">
        <f>[2]d2!F72</f>
        <v>12</v>
      </c>
      <c r="O74" s="14">
        <f t="shared" si="17"/>
        <v>7</v>
      </c>
      <c r="P74" s="48">
        <f t="shared" si="18"/>
        <v>0</v>
      </c>
      <c r="Q74" s="43" t="str">
        <f t="shared" si="19"/>
        <v>B1/2/3</v>
      </c>
      <c r="R74" s="43" t="str">
        <f t="shared" si="20"/>
        <v>V35-44B1/2/3</v>
      </c>
      <c r="S74" s="3" t="str">
        <f t="shared" si="21"/>
        <v>+</v>
      </c>
      <c r="T74" s="3">
        <f t="shared" si="22"/>
        <v>7</v>
      </c>
      <c r="U74" s="3" t="str">
        <f t="shared" si="23"/>
        <v>*</v>
      </c>
      <c r="V74" s="3" t="str">
        <f t="shared" si="24"/>
        <v>-</v>
      </c>
      <c r="W74" s="3" t="str">
        <f t="shared" si="25"/>
        <v>-</v>
      </c>
      <c r="X74" s="3" t="str">
        <f t="shared" si="26"/>
        <v>-</v>
      </c>
      <c r="Y74" s="3" t="str">
        <f t="shared" si="27"/>
        <v>-</v>
      </c>
    </row>
    <row r="75" spans="1:25" x14ac:dyDescent="0.2">
      <c r="A75" s="7">
        <v>72</v>
      </c>
      <c r="B75" s="18">
        <f>[2]d2!$G73</f>
        <v>23</v>
      </c>
      <c r="C75" s="37" t="str">
        <f>[2]d2!$L73</f>
        <v>Karolina</v>
      </c>
      <c r="D75" s="39" t="str">
        <f>[2]d2!$N73</f>
        <v>Kaunaitytė</v>
      </c>
      <c r="E75" s="9" t="str">
        <f>IF(ISBLANK([2]d2!I73),"",VLOOKUP([2]d2!I73,lytis,2,FALSE))</f>
        <v>M</v>
      </c>
      <c r="F75" s="14">
        <f>[2]d2!H73</f>
        <v>29</v>
      </c>
      <c r="G75" s="8" t="str">
        <f>[2]d2!O73</f>
        <v>Klaipėda</v>
      </c>
      <c r="H75" s="8" t="str">
        <f>[2]d2!R73</f>
        <v>Pamarys</v>
      </c>
      <c r="I75" s="10" t="str">
        <f>IF(ISBLANK([2]d2!J73),"",VLOOKUP([2]d2!J73,grupees,2,FALSE))</f>
        <v>25-34</v>
      </c>
      <c r="J75" s="42" t="str">
        <f>[2]d2!S73</f>
        <v>R</v>
      </c>
      <c r="K75" s="25">
        <f>[2]d2!T73</f>
        <v>6.010416666666666E-2</v>
      </c>
      <c r="L75" s="25" t="str">
        <f>[2]d2!U73</f>
        <v>12:01/km</v>
      </c>
      <c r="M75" s="14">
        <f>[2]d2!E73</f>
        <v>26</v>
      </c>
      <c r="N75" s="14">
        <f>[2]d2!F73</f>
        <v>6</v>
      </c>
      <c r="O75" s="14">
        <f t="shared" si="17"/>
        <v>3</v>
      </c>
      <c r="P75" s="48">
        <f t="shared" si="18"/>
        <v>0</v>
      </c>
      <c r="Q75" s="43" t="str">
        <f t="shared" si="19"/>
        <v>R</v>
      </c>
      <c r="R75" s="43" t="str">
        <f t="shared" si="20"/>
        <v>M25-34R</v>
      </c>
      <c r="S75" s="3" t="str">
        <f t="shared" si="21"/>
        <v>o</v>
      </c>
      <c r="T75" s="3">
        <f t="shared" si="22"/>
        <v>3</v>
      </c>
      <c r="U75" s="3" t="str">
        <f t="shared" si="23"/>
        <v>-</v>
      </c>
      <c r="V75" s="3" t="str">
        <f t="shared" si="24"/>
        <v>-</v>
      </c>
      <c r="W75" s="3" t="str">
        <f t="shared" si="25"/>
        <v>-</v>
      </c>
      <c r="X75" s="3" t="str">
        <f t="shared" si="26"/>
        <v>-</v>
      </c>
      <c r="Y75" s="3" t="str">
        <f t="shared" si="27"/>
        <v>-</v>
      </c>
    </row>
    <row r="76" spans="1:25" x14ac:dyDescent="0.2">
      <c r="A76" s="7">
        <v>73</v>
      </c>
      <c r="B76" s="18">
        <f>[2]d2!$G74</f>
        <v>72</v>
      </c>
      <c r="C76" s="37" t="str">
        <f>[2]d2!$L74</f>
        <v>Ivona</v>
      </c>
      <c r="D76" s="39" t="str">
        <f>[2]d2!$N74</f>
        <v>Kanclež</v>
      </c>
      <c r="E76" s="9" t="str">
        <f>IF(ISBLANK([2]d2!I74),"",VLOOKUP([2]d2!I74,lytis,2,FALSE))</f>
        <v>M</v>
      </c>
      <c r="F76" s="14">
        <f>[2]d2!H74</f>
        <v>14</v>
      </c>
      <c r="G76" s="8" t="str">
        <f>[2]d2!O74</f>
        <v>Kaunas</v>
      </c>
      <c r="H76" s="8" t="str">
        <f>[2]d2!R74</f>
        <v>Parolimpietis</v>
      </c>
      <c r="I76" s="10" t="str">
        <f>IF(ISBLANK([2]d2!J74),"",VLOOKUP([2]d2!J74,grupees,2,FALSE))</f>
        <v>12-17</v>
      </c>
      <c r="J76" s="42" t="str">
        <f>[2]d2!S74</f>
        <v>R</v>
      </c>
      <c r="K76" s="25">
        <f>[2]d2!T74</f>
        <v>6.010416666666666E-2</v>
      </c>
      <c r="L76" s="25" t="str">
        <f>[2]d2!U74</f>
        <v>12:01/km</v>
      </c>
      <c r="M76" s="14">
        <f>[2]d2!E74</f>
        <v>26</v>
      </c>
      <c r="N76" s="14">
        <f>[2]d2!F74</f>
        <v>3</v>
      </c>
      <c r="O76" s="14">
        <f t="shared" si="17"/>
        <v>2</v>
      </c>
      <c r="P76" s="48">
        <f t="shared" si="18"/>
        <v>0</v>
      </c>
      <c r="Q76" s="43" t="str">
        <f t="shared" si="19"/>
        <v>R</v>
      </c>
      <c r="R76" s="43" t="str">
        <f t="shared" si="20"/>
        <v>M12-17R</v>
      </c>
      <c r="S76" s="3" t="str">
        <f t="shared" si="21"/>
        <v>o</v>
      </c>
      <c r="T76" s="3">
        <f t="shared" si="22"/>
        <v>2</v>
      </c>
      <c r="U76" s="3" t="str">
        <f t="shared" si="23"/>
        <v>-</v>
      </c>
      <c r="V76" s="3" t="str">
        <f t="shared" si="24"/>
        <v>-</v>
      </c>
      <c r="W76" s="3" t="str">
        <f t="shared" si="25"/>
        <v>-</v>
      </c>
      <c r="X76" s="3" t="str">
        <f t="shared" si="26"/>
        <v>-</v>
      </c>
      <c r="Y76" s="3" t="str">
        <f t="shared" si="27"/>
        <v>-</v>
      </c>
    </row>
    <row r="77" spans="1:25" x14ac:dyDescent="0.2">
      <c r="A77" s="7">
        <v>74</v>
      </c>
      <c r="B77" s="18">
        <f>[2]d2!$G75</f>
        <v>78</v>
      </c>
      <c r="C77" s="37" t="str">
        <f>[2]d2!$L75</f>
        <v>Rytis</v>
      </c>
      <c r="D77" s="39" t="str">
        <f>[2]d2!$N75</f>
        <v>Mikitinas</v>
      </c>
      <c r="E77" s="9" t="str">
        <f>IF(ISBLANK([2]d2!I75),"",VLOOKUP([2]d2!I75,lytis,2,FALSE))</f>
        <v>V</v>
      </c>
      <c r="F77" s="14">
        <f>[2]d2!H75</f>
        <v>23</v>
      </c>
      <c r="G77" s="8" t="str">
        <f>[2]d2!O75</f>
        <v>Kaunas</v>
      </c>
      <c r="H77" s="8" t="str">
        <f>[2]d2!R75</f>
        <v>Parolimpietis</v>
      </c>
      <c r="I77" s="10" t="str">
        <f>IF(ISBLANK([2]d2!J75),"",VLOOKUP([2]d2!J75,grupees,2,FALSE))</f>
        <v>18-24</v>
      </c>
      <c r="J77" s="42" t="str">
        <f>[2]d2!S75</f>
        <v>B2</v>
      </c>
      <c r="K77" s="25">
        <f>[2]d2!T75</f>
        <v>6.2442129629629632E-2</v>
      </c>
      <c r="L77" s="25" t="str">
        <f>[2]d2!U75</f>
        <v>12:29/km</v>
      </c>
      <c r="M77" s="14">
        <f>[2]d2!E75</f>
        <v>47</v>
      </c>
      <c r="N77" s="14">
        <f>[2]d2!F75</f>
        <v>10</v>
      </c>
      <c r="O77" s="14">
        <f t="shared" si="17"/>
        <v>6</v>
      </c>
      <c r="P77" s="48">
        <f t="shared" si="18"/>
        <v>0</v>
      </c>
      <c r="Q77" s="43" t="str">
        <f t="shared" si="19"/>
        <v>B1/2/3</v>
      </c>
      <c r="R77" s="43" t="str">
        <f t="shared" si="20"/>
        <v>V18-24B1/2/3</v>
      </c>
      <c r="S77" s="3" t="str">
        <f t="shared" si="21"/>
        <v>+</v>
      </c>
      <c r="T77" s="3">
        <f t="shared" si="22"/>
        <v>6</v>
      </c>
      <c r="U77" s="3" t="str">
        <f t="shared" si="23"/>
        <v>*</v>
      </c>
      <c r="V77" s="3" t="str">
        <f t="shared" si="24"/>
        <v>-</v>
      </c>
      <c r="W77" s="3" t="str">
        <f t="shared" si="25"/>
        <v>-</v>
      </c>
      <c r="X77" s="3" t="str">
        <f t="shared" si="26"/>
        <v>-</v>
      </c>
      <c r="Y77" s="3" t="str">
        <f t="shared" si="27"/>
        <v>-</v>
      </c>
    </row>
    <row r="78" spans="1:25" x14ac:dyDescent="0.2">
      <c r="A78" s="7">
        <v>75</v>
      </c>
      <c r="B78" s="18">
        <f>[2]d2!$G76</f>
        <v>86</v>
      </c>
      <c r="C78" s="37" t="str">
        <f>[2]d2!$L76</f>
        <v>Žilvinas</v>
      </c>
      <c r="D78" s="39" t="str">
        <f>[2]d2!$N76</f>
        <v>Sluoksnaitis</v>
      </c>
      <c r="E78" s="9" t="str">
        <f>IF(ISBLANK([2]d2!I76),"",VLOOKUP([2]d2!I76,lytis,2,FALSE))</f>
        <v>V</v>
      </c>
      <c r="F78" s="14">
        <f>[2]d2!H76</f>
        <v>29</v>
      </c>
      <c r="G78" s="8" t="str">
        <f>[2]d2!O76</f>
        <v>Kaunas</v>
      </c>
      <c r="H78" s="8" t="str">
        <f>[2]d2!R76</f>
        <v>Parolimpietis</v>
      </c>
      <c r="I78" s="10" t="str">
        <f>IF(ISBLANK([2]d2!J76),"",VLOOKUP([2]d2!J76,grupees,2,FALSE))</f>
        <v>25-34</v>
      </c>
      <c r="J78" s="42" t="str">
        <f>[2]d2!S76</f>
        <v>R</v>
      </c>
      <c r="K78" s="25">
        <f>[2]d2!T76</f>
        <v>6.3842592592592604E-2</v>
      </c>
      <c r="L78" s="25" t="str">
        <f>[2]d2!U76</f>
        <v>12:46/km</v>
      </c>
      <c r="M78" s="14">
        <f>[2]d2!E76</f>
        <v>48</v>
      </c>
      <c r="N78" s="14">
        <f>[2]d2!F76</f>
        <v>13</v>
      </c>
      <c r="O78" s="14">
        <f t="shared" si="17"/>
        <v>5</v>
      </c>
      <c r="P78" s="48">
        <f t="shared" si="18"/>
        <v>0</v>
      </c>
      <c r="Q78" s="43" t="str">
        <f t="shared" si="19"/>
        <v>R</v>
      </c>
      <c r="R78" s="43" t="str">
        <f t="shared" si="20"/>
        <v>V25-34R</v>
      </c>
      <c r="S78" s="3" t="str">
        <f t="shared" si="21"/>
        <v>o</v>
      </c>
      <c r="T78" s="3">
        <f t="shared" si="22"/>
        <v>5</v>
      </c>
      <c r="U78" s="3" t="str">
        <f t="shared" si="23"/>
        <v>-</v>
      </c>
      <c r="V78" s="3" t="str">
        <f t="shared" si="24"/>
        <v>-</v>
      </c>
      <c r="W78" s="3" t="str">
        <f t="shared" si="25"/>
        <v>-</v>
      </c>
      <c r="X78" s="3" t="str">
        <f t="shared" si="26"/>
        <v>-</v>
      </c>
      <c r="Y78" s="3" t="str">
        <f t="shared" si="27"/>
        <v>-</v>
      </c>
    </row>
    <row r="79" spans="1:25" x14ac:dyDescent="0.2">
      <c r="A79" s="7">
        <v>76</v>
      </c>
      <c r="B79" s="18">
        <f>[2]d2!$G77</f>
        <v>65</v>
      </c>
      <c r="C79" s="37" t="str">
        <f>[2]d2!$L77</f>
        <v>Deimantė</v>
      </c>
      <c r="D79" s="39" t="str">
        <f>[2]d2!$N77</f>
        <v>Adomavičiūtė</v>
      </c>
      <c r="E79" s="9" t="str">
        <f>IF(ISBLANK([2]d2!I77),"",VLOOKUP([2]d2!I77,lytis,2,FALSE))</f>
        <v>M</v>
      </c>
      <c r="F79" s="14">
        <f>[2]d2!H77</f>
        <v>23</v>
      </c>
      <c r="G79" s="8" t="str">
        <f>[2]d2!O77</f>
        <v>Kaunas</v>
      </c>
      <c r="H79" s="8" t="str">
        <f>[2]d2!R77</f>
        <v>Parolimpietis</v>
      </c>
      <c r="I79" s="10" t="str">
        <f>IF(ISBLANK([2]d2!J77),"",VLOOKUP([2]d2!J77,grupees,2,FALSE))</f>
        <v>18-24</v>
      </c>
      <c r="J79" s="42" t="str">
        <f>[2]d2!S77</f>
        <v>R</v>
      </c>
      <c r="K79" s="25">
        <f>[2]d2!T77</f>
        <v>6.3912037037037031E-2</v>
      </c>
      <c r="L79" s="25" t="str">
        <f>[2]d2!U77</f>
        <v>12:47/km</v>
      </c>
      <c r="M79" s="14">
        <f>[2]d2!E77</f>
        <v>28</v>
      </c>
      <c r="N79" s="14">
        <f>[2]d2!F77</f>
        <v>7</v>
      </c>
      <c r="O79" s="14">
        <f t="shared" si="17"/>
        <v>1</v>
      </c>
      <c r="P79" s="48">
        <f t="shared" si="18"/>
        <v>0</v>
      </c>
      <c r="Q79" s="43" t="str">
        <f t="shared" si="19"/>
        <v>R</v>
      </c>
      <c r="R79" s="43" t="str">
        <f t="shared" si="20"/>
        <v>M18-24R</v>
      </c>
      <c r="S79" s="3" t="str">
        <f t="shared" si="21"/>
        <v>o</v>
      </c>
      <c r="T79" s="3">
        <f t="shared" si="22"/>
        <v>1</v>
      </c>
      <c r="U79" s="3" t="str">
        <f t="shared" si="23"/>
        <v>-</v>
      </c>
      <c r="V79" s="3" t="str">
        <f t="shared" si="24"/>
        <v>-</v>
      </c>
      <c r="W79" s="3" t="str">
        <f t="shared" si="25"/>
        <v>-</v>
      </c>
      <c r="X79" s="3" t="str">
        <f t="shared" si="26"/>
        <v>-</v>
      </c>
      <c r="Y79" s="3" t="str">
        <f t="shared" si="27"/>
        <v>-</v>
      </c>
    </row>
    <row r="80" spans="1:25" x14ac:dyDescent="0.2">
      <c r="A80" s="7">
        <v>77</v>
      </c>
      <c r="B80" s="18">
        <f>[2]d2!$G78</f>
        <v>0</v>
      </c>
      <c r="C80" s="37">
        <f>[2]d2!$L78</f>
        <v>0</v>
      </c>
      <c r="D80" s="39">
        <f>[2]d2!$N78</f>
        <v>0</v>
      </c>
      <c r="E80" s="9" t="str">
        <f>IF(ISBLANK([2]d2!I78),"",VLOOKUP([2]d2!I78,lytis,2,FALSE))</f>
        <v/>
      </c>
      <c r="F80" s="14">
        <f>[2]d2!H78</f>
        <v>0</v>
      </c>
      <c r="G80" s="8">
        <f>[2]d2!O78</f>
        <v>0</v>
      </c>
      <c r="H80" s="8">
        <f>[2]d2!R78</f>
        <v>0</v>
      </c>
      <c r="I80" s="10" t="str">
        <f>IF(ISBLANK([2]d2!J78),"",VLOOKUP([2]d2!J78,grupees,2,FALSE))</f>
        <v/>
      </c>
      <c r="J80" s="42">
        <f>[2]d2!S78</f>
        <v>0</v>
      </c>
      <c r="K80" s="25">
        <f>[2]d2!T78</f>
        <v>0</v>
      </c>
      <c r="L80" s="25">
        <f>[2]d2!U78</f>
        <v>0</v>
      </c>
      <c r="M80" s="14">
        <f>[2]d2!E78</f>
        <v>0</v>
      </c>
      <c r="N80" s="14">
        <f>[2]d2!F78</f>
        <v>0</v>
      </c>
      <c r="O80" s="14">
        <f t="shared" si="17"/>
        <v>1</v>
      </c>
      <c r="P80" s="48">
        <f t="shared" si="18"/>
        <v>3</v>
      </c>
      <c r="Q80" s="43" t="str">
        <f t="shared" si="19"/>
        <v>B1/2/3</v>
      </c>
      <c r="R80" s="43" t="str">
        <f t="shared" si="20"/>
        <v>B1/2/3</v>
      </c>
      <c r="S80" s="3" t="str">
        <f t="shared" si="21"/>
        <v>+</v>
      </c>
      <c r="T80" s="3">
        <f t="shared" si="22"/>
        <v>2</v>
      </c>
      <c r="U80" s="3" t="str">
        <f t="shared" si="23"/>
        <v>-</v>
      </c>
      <c r="V80" s="3" t="str">
        <f t="shared" si="24"/>
        <v>-</v>
      </c>
      <c r="W80" s="3" t="str">
        <f t="shared" si="25"/>
        <v>-</v>
      </c>
      <c r="X80" s="3">
        <f t="shared" si="26"/>
        <v>3</v>
      </c>
      <c r="Y80" s="3" t="str">
        <f t="shared" si="27"/>
        <v>-</v>
      </c>
    </row>
    <row r="81" spans="1:25" x14ac:dyDescent="0.2">
      <c r="A81" s="7">
        <v>78</v>
      </c>
      <c r="B81" s="18">
        <f>[2]d2!$G79</f>
        <v>0</v>
      </c>
      <c r="C81" s="37">
        <f>[2]d2!$L79</f>
        <v>0</v>
      </c>
      <c r="D81" s="39">
        <f>[2]d2!$N79</f>
        <v>0</v>
      </c>
      <c r="E81" s="9" t="str">
        <f>IF(ISBLANK([2]d2!I79),"",VLOOKUP([2]d2!I79,lytis,2,FALSE))</f>
        <v/>
      </c>
      <c r="F81" s="14">
        <f>[2]d2!H79</f>
        <v>0</v>
      </c>
      <c r="G81" s="8">
        <f>[2]d2!O79</f>
        <v>0</v>
      </c>
      <c r="H81" s="8">
        <f>[2]d2!R79</f>
        <v>0</v>
      </c>
      <c r="I81" s="10" t="str">
        <f>IF(ISBLANK([2]d2!J79),"",VLOOKUP([2]d2!J79,grupees,2,FALSE))</f>
        <v/>
      </c>
      <c r="J81" s="42">
        <f>[2]d2!S79</f>
        <v>0</v>
      </c>
      <c r="K81" s="25">
        <f>[2]d2!T79</f>
        <v>0</v>
      </c>
      <c r="L81" s="25">
        <f>[2]d2!U79</f>
        <v>0</v>
      </c>
      <c r="M81" s="14">
        <f>[2]d2!E79</f>
        <v>0</v>
      </c>
      <c r="N81" s="14">
        <f>[2]d2!F79</f>
        <v>0</v>
      </c>
      <c r="O81" s="14">
        <f t="shared" si="17"/>
        <v>1</v>
      </c>
      <c r="P81" s="48">
        <f t="shared" si="18"/>
        <v>3</v>
      </c>
      <c r="Q81" s="43" t="str">
        <f t="shared" si="19"/>
        <v>B1/2/3</v>
      </c>
      <c r="R81" s="43" t="str">
        <f t="shared" si="20"/>
        <v>B1/2/3</v>
      </c>
      <c r="S81" s="3" t="str">
        <f t="shared" si="21"/>
        <v>+</v>
      </c>
      <c r="T81" s="3">
        <f t="shared" si="22"/>
        <v>2</v>
      </c>
      <c r="U81" s="3" t="str">
        <f t="shared" si="23"/>
        <v>-</v>
      </c>
      <c r="V81" s="3" t="str">
        <f t="shared" si="24"/>
        <v>-</v>
      </c>
      <c r="W81" s="3" t="str">
        <f t="shared" si="25"/>
        <v>-</v>
      </c>
      <c r="X81" s="3">
        <f t="shared" si="26"/>
        <v>3</v>
      </c>
      <c r="Y81" s="3" t="str">
        <f t="shared" si="27"/>
        <v>-</v>
      </c>
    </row>
    <row r="82" spans="1:25" x14ac:dyDescent="0.2">
      <c r="A82" s="7">
        <v>79</v>
      </c>
      <c r="B82" s="18">
        <f>[2]d2!$G80</f>
        <v>0</v>
      </c>
      <c r="C82" s="37">
        <f>[2]d2!$L80</f>
        <v>0</v>
      </c>
      <c r="D82" s="39">
        <f>[2]d2!$N80</f>
        <v>0</v>
      </c>
      <c r="E82" s="9" t="str">
        <f>IF(ISBLANK([2]d2!I80),"",VLOOKUP([2]d2!I80,lytis,2,FALSE))</f>
        <v/>
      </c>
      <c r="F82" s="14">
        <f>[2]d2!H80</f>
        <v>0</v>
      </c>
      <c r="G82" s="8">
        <f>[2]d2!O80</f>
        <v>0</v>
      </c>
      <c r="H82" s="8">
        <f>[2]d2!R80</f>
        <v>0</v>
      </c>
      <c r="I82" s="10" t="str">
        <f>IF(ISBLANK([2]d2!J80),"",VLOOKUP([2]d2!J80,grupees,2,FALSE))</f>
        <v/>
      </c>
      <c r="J82" s="42">
        <f>[2]d2!S80</f>
        <v>0</v>
      </c>
      <c r="K82" s="25">
        <f>[2]d2!T80</f>
        <v>0</v>
      </c>
      <c r="L82" s="25">
        <f>[2]d2!U80</f>
        <v>0</v>
      </c>
      <c r="M82" s="14">
        <f>[2]d2!E80</f>
        <v>0</v>
      </c>
      <c r="N82" s="14">
        <f>[2]d2!F80</f>
        <v>0</v>
      </c>
      <c r="O82" s="14">
        <f t="shared" si="17"/>
        <v>1</v>
      </c>
      <c r="P82" s="48">
        <f t="shared" si="18"/>
        <v>0</v>
      </c>
      <c r="Q82" s="43">
        <f t="shared" ref="Q82:Q145" si="28">IF(OR(J82="B2",J82="B3"),"B2/3",J82)</f>
        <v>0</v>
      </c>
      <c r="R82" s="43" t="str">
        <f t="shared" si="20"/>
        <v>0</v>
      </c>
      <c r="S82" s="3" t="str">
        <f t="shared" si="21"/>
        <v>o</v>
      </c>
      <c r="T82" s="3">
        <f t="shared" si="22"/>
        <v>219</v>
      </c>
      <c r="U82" s="3" t="str">
        <f t="shared" si="23"/>
        <v>-</v>
      </c>
      <c r="V82" s="3" t="str">
        <f t="shared" si="24"/>
        <v>-</v>
      </c>
      <c r="W82" s="3" t="str">
        <f t="shared" si="25"/>
        <v>-</v>
      </c>
      <c r="X82" s="3" t="str">
        <f t="shared" si="26"/>
        <v>-</v>
      </c>
      <c r="Y82" s="3" t="str">
        <f t="shared" si="27"/>
        <v>-</v>
      </c>
    </row>
    <row r="83" spans="1:25" x14ac:dyDescent="0.2">
      <c r="A83" s="7">
        <v>80</v>
      </c>
      <c r="B83" s="18">
        <f>[2]d2!$G81</f>
        <v>0</v>
      </c>
      <c r="C83" s="37">
        <f>[2]d2!$L81</f>
        <v>0</v>
      </c>
      <c r="D83" s="39">
        <f>[2]d2!$N81</f>
        <v>0</v>
      </c>
      <c r="E83" s="9" t="str">
        <f>IF(ISBLANK([2]d2!I81),"",VLOOKUP([2]d2!I81,lytis,2,FALSE))</f>
        <v/>
      </c>
      <c r="F83" s="14">
        <f>[2]d2!H81</f>
        <v>0</v>
      </c>
      <c r="G83" s="8">
        <f>[2]d2!O81</f>
        <v>0</v>
      </c>
      <c r="H83" s="8">
        <f>[2]d2!R81</f>
        <v>0</v>
      </c>
      <c r="I83" s="10" t="str">
        <f>IF(ISBLANK([2]d2!J81),"",VLOOKUP([2]d2!J81,grupees,2,FALSE))</f>
        <v/>
      </c>
      <c r="J83" s="42">
        <f>[2]d2!S81</f>
        <v>0</v>
      </c>
      <c r="K83" s="25">
        <f>[2]d2!T81</f>
        <v>0</v>
      </c>
      <c r="L83" s="25">
        <f>[2]d2!U81</f>
        <v>0</v>
      </c>
      <c r="M83" s="14">
        <f>[2]d2!E81</f>
        <v>0</v>
      </c>
      <c r="N83" s="14">
        <f>[2]d2!F81</f>
        <v>0</v>
      </c>
      <c r="O83" s="14">
        <f t="shared" si="17"/>
        <v>1</v>
      </c>
      <c r="P83" s="48">
        <f t="shared" si="18"/>
        <v>0</v>
      </c>
      <c r="Q83" s="43">
        <f t="shared" si="28"/>
        <v>0</v>
      </c>
      <c r="R83" s="43" t="str">
        <f t="shared" si="20"/>
        <v>0</v>
      </c>
      <c r="S83" s="3" t="str">
        <f t="shared" si="21"/>
        <v>o</v>
      </c>
      <c r="T83" s="3">
        <f t="shared" si="22"/>
        <v>219</v>
      </c>
      <c r="U83" s="3" t="str">
        <f t="shared" si="23"/>
        <v>-</v>
      </c>
      <c r="V83" s="3" t="str">
        <f t="shared" si="24"/>
        <v>-</v>
      </c>
      <c r="W83" s="3" t="str">
        <f t="shared" si="25"/>
        <v>-</v>
      </c>
      <c r="X83" s="3" t="str">
        <f t="shared" si="26"/>
        <v>-</v>
      </c>
      <c r="Y83" s="3" t="str">
        <f t="shared" si="27"/>
        <v>-</v>
      </c>
    </row>
    <row r="84" spans="1:25" x14ac:dyDescent="0.2">
      <c r="A84" s="7">
        <v>81</v>
      </c>
      <c r="B84" s="18">
        <f>[2]d2!$G82</f>
        <v>0</v>
      </c>
      <c r="C84" s="37">
        <f>[2]d2!$L82</f>
        <v>0</v>
      </c>
      <c r="D84" s="39">
        <f>[2]d2!$N82</f>
        <v>0</v>
      </c>
      <c r="E84" s="9" t="str">
        <f>IF(ISBLANK([2]d2!I82),"",VLOOKUP([2]d2!I82,lytis,2,FALSE))</f>
        <v/>
      </c>
      <c r="F84" s="14">
        <f>[2]d2!H82</f>
        <v>0</v>
      </c>
      <c r="G84" s="8">
        <f>[2]d2!O82</f>
        <v>0</v>
      </c>
      <c r="H84" s="8">
        <f>[2]d2!R82</f>
        <v>0</v>
      </c>
      <c r="I84" s="10" t="str">
        <f>IF(ISBLANK([2]d2!J82),"",VLOOKUP([2]d2!J82,grupees,2,FALSE))</f>
        <v/>
      </c>
      <c r="J84" s="42">
        <f>[2]d2!S82</f>
        <v>0</v>
      </c>
      <c r="K84" s="25">
        <f>[2]d2!T82</f>
        <v>0</v>
      </c>
      <c r="L84" s="25">
        <f>[2]d2!U82</f>
        <v>0</v>
      </c>
      <c r="M84" s="14">
        <f>[2]d2!E82</f>
        <v>0</v>
      </c>
      <c r="N84" s="14">
        <f>[2]d2!F82</f>
        <v>0</v>
      </c>
      <c r="O84" s="14">
        <f t="shared" si="17"/>
        <v>1</v>
      </c>
      <c r="P84" s="48">
        <f t="shared" si="18"/>
        <v>0</v>
      </c>
      <c r="Q84" s="43">
        <f t="shared" si="28"/>
        <v>0</v>
      </c>
      <c r="R84" s="43" t="str">
        <f t="shared" si="20"/>
        <v>0</v>
      </c>
      <c r="S84" s="3" t="str">
        <f t="shared" si="21"/>
        <v>o</v>
      </c>
      <c r="T84" s="3">
        <f t="shared" si="22"/>
        <v>219</v>
      </c>
      <c r="U84" s="3" t="str">
        <f t="shared" si="23"/>
        <v>-</v>
      </c>
      <c r="V84" s="3" t="str">
        <f t="shared" si="24"/>
        <v>-</v>
      </c>
      <c r="W84" s="3" t="str">
        <f t="shared" si="25"/>
        <v>-</v>
      </c>
      <c r="X84" s="3" t="str">
        <f t="shared" si="26"/>
        <v>-</v>
      </c>
      <c r="Y84" s="3" t="str">
        <f t="shared" si="27"/>
        <v>-</v>
      </c>
    </row>
    <row r="85" spans="1:25" x14ac:dyDescent="0.2">
      <c r="A85" s="7">
        <v>82</v>
      </c>
      <c r="B85" s="18">
        <f>[2]d2!$G83</f>
        <v>0</v>
      </c>
      <c r="C85" s="37">
        <f>[2]d2!$L83</f>
        <v>0</v>
      </c>
      <c r="D85" s="39">
        <f>[2]d2!$N83</f>
        <v>0</v>
      </c>
      <c r="E85" s="9" t="str">
        <f>IF(ISBLANK([2]d2!I83),"",VLOOKUP([2]d2!I83,lytis,2,FALSE))</f>
        <v/>
      </c>
      <c r="F85" s="14">
        <f>[2]d2!H83</f>
        <v>0</v>
      </c>
      <c r="G85" s="8">
        <f>[2]d2!O83</f>
        <v>0</v>
      </c>
      <c r="H85" s="8">
        <f>[2]d2!R83</f>
        <v>0</v>
      </c>
      <c r="I85" s="10" t="str">
        <f>IF(ISBLANK([2]d2!J83),"",VLOOKUP([2]d2!J83,grupees,2,FALSE))</f>
        <v/>
      </c>
      <c r="J85" s="42">
        <f>[2]d2!S83</f>
        <v>0</v>
      </c>
      <c r="K85" s="25">
        <f>[2]d2!T83</f>
        <v>0</v>
      </c>
      <c r="L85" s="25">
        <f>[2]d2!U83</f>
        <v>0</v>
      </c>
      <c r="M85" s="14">
        <f>[2]d2!E83</f>
        <v>0</v>
      </c>
      <c r="N85" s="14">
        <f>[2]d2!F83</f>
        <v>0</v>
      </c>
      <c r="O85" s="14">
        <f t="shared" si="17"/>
        <v>1</v>
      </c>
      <c r="P85" s="48">
        <f t="shared" si="18"/>
        <v>0</v>
      </c>
      <c r="Q85" s="43">
        <f t="shared" si="28"/>
        <v>0</v>
      </c>
      <c r="R85" s="43" t="str">
        <f t="shared" si="20"/>
        <v>0</v>
      </c>
      <c r="S85" s="3" t="str">
        <f t="shared" si="21"/>
        <v>o</v>
      </c>
      <c r="T85" s="3">
        <f t="shared" si="22"/>
        <v>219</v>
      </c>
      <c r="U85" s="3" t="str">
        <f t="shared" si="23"/>
        <v>-</v>
      </c>
      <c r="V85" s="3" t="str">
        <f t="shared" si="24"/>
        <v>-</v>
      </c>
      <c r="W85" s="3" t="str">
        <f t="shared" si="25"/>
        <v>-</v>
      </c>
      <c r="X85" s="3" t="str">
        <f t="shared" si="26"/>
        <v>-</v>
      </c>
      <c r="Y85" s="3" t="str">
        <f t="shared" si="27"/>
        <v>-</v>
      </c>
    </row>
    <row r="86" spans="1:25" x14ac:dyDescent="0.2">
      <c r="A86" s="7">
        <v>83</v>
      </c>
      <c r="B86" s="18">
        <f>[2]d2!$G84</f>
        <v>0</v>
      </c>
      <c r="C86" s="37">
        <f>[2]d2!$L84</f>
        <v>0</v>
      </c>
      <c r="D86" s="39">
        <f>[2]d2!$N84</f>
        <v>0</v>
      </c>
      <c r="E86" s="9" t="str">
        <f>IF(ISBLANK([2]d2!I84),"",VLOOKUP([2]d2!I84,lytis,2,FALSE))</f>
        <v/>
      </c>
      <c r="F86" s="14">
        <f>[2]d2!H84</f>
        <v>0</v>
      </c>
      <c r="G86" s="8">
        <f>[2]d2!O84</f>
        <v>0</v>
      </c>
      <c r="H86" s="8">
        <f>[2]d2!R84</f>
        <v>0</v>
      </c>
      <c r="I86" s="10" t="str">
        <f>IF(ISBLANK([2]d2!J84),"",VLOOKUP([2]d2!J84,grupees,2,FALSE))</f>
        <v/>
      </c>
      <c r="J86" s="42">
        <f>[2]d2!S84</f>
        <v>0</v>
      </c>
      <c r="K86" s="25">
        <f>[2]d2!T84</f>
        <v>0</v>
      </c>
      <c r="L86" s="25">
        <f>[2]d2!U84</f>
        <v>0</v>
      </c>
      <c r="M86" s="14">
        <f>[2]d2!E84</f>
        <v>0</v>
      </c>
      <c r="N86" s="14">
        <f>[2]d2!F84</f>
        <v>0</v>
      </c>
      <c r="O86" s="14">
        <f t="shared" si="17"/>
        <v>1</v>
      </c>
      <c r="P86" s="48">
        <f t="shared" si="18"/>
        <v>0</v>
      </c>
      <c r="Q86" s="43">
        <f t="shared" si="28"/>
        <v>0</v>
      </c>
      <c r="R86" s="43" t="str">
        <f t="shared" si="20"/>
        <v>0</v>
      </c>
      <c r="S86" s="3" t="str">
        <f t="shared" si="21"/>
        <v>o</v>
      </c>
      <c r="T86" s="3">
        <f t="shared" si="22"/>
        <v>219</v>
      </c>
      <c r="U86" s="3" t="str">
        <f t="shared" si="23"/>
        <v>-</v>
      </c>
      <c r="V86" s="3" t="str">
        <f t="shared" si="24"/>
        <v>-</v>
      </c>
      <c r="W86" s="3" t="str">
        <f t="shared" si="25"/>
        <v>-</v>
      </c>
      <c r="X86" s="3" t="str">
        <f t="shared" si="26"/>
        <v>-</v>
      </c>
      <c r="Y86" s="3" t="str">
        <f t="shared" si="27"/>
        <v>-</v>
      </c>
    </row>
    <row r="87" spans="1:25" x14ac:dyDescent="0.2">
      <c r="A87" s="7">
        <v>84</v>
      </c>
      <c r="B87" s="18">
        <f>[2]d2!$G85</f>
        <v>0</v>
      </c>
      <c r="C87" s="37">
        <f>[2]d2!$L85</f>
        <v>0</v>
      </c>
      <c r="D87" s="39">
        <f>[2]d2!$N85</f>
        <v>0</v>
      </c>
      <c r="E87" s="9" t="str">
        <f>IF(ISBLANK([2]d2!I85),"",VLOOKUP([2]d2!I85,lytis,2,FALSE))</f>
        <v/>
      </c>
      <c r="F87" s="14">
        <f>[2]d2!H85</f>
        <v>0</v>
      </c>
      <c r="G87" s="8">
        <f>[2]d2!O85</f>
        <v>0</v>
      </c>
      <c r="H87" s="8">
        <f>[2]d2!R85</f>
        <v>0</v>
      </c>
      <c r="I87" s="10" t="str">
        <f>IF(ISBLANK([2]d2!J85),"",VLOOKUP([2]d2!J85,grupees,2,FALSE))</f>
        <v/>
      </c>
      <c r="J87" s="42">
        <f>[2]d2!S85</f>
        <v>0</v>
      </c>
      <c r="K87" s="25">
        <f>[2]d2!T85</f>
        <v>0</v>
      </c>
      <c r="L87" s="25">
        <f>[2]d2!U85</f>
        <v>0</v>
      </c>
      <c r="M87" s="14">
        <f>[2]d2!E85</f>
        <v>0</v>
      </c>
      <c r="N87" s="14">
        <f>[2]d2!F85</f>
        <v>0</v>
      </c>
      <c r="O87" s="14">
        <f t="shared" si="17"/>
        <v>1</v>
      </c>
      <c r="P87" s="48">
        <f t="shared" si="18"/>
        <v>0</v>
      </c>
      <c r="Q87" s="43">
        <f t="shared" si="28"/>
        <v>0</v>
      </c>
      <c r="R87" s="43" t="str">
        <f t="shared" si="20"/>
        <v>0</v>
      </c>
      <c r="S87" s="3" t="str">
        <f t="shared" si="21"/>
        <v>o</v>
      </c>
      <c r="T87" s="3">
        <f t="shared" si="22"/>
        <v>219</v>
      </c>
      <c r="U87" s="3" t="str">
        <f t="shared" si="23"/>
        <v>-</v>
      </c>
      <c r="V87" s="3" t="str">
        <f t="shared" si="24"/>
        <v>-</v>
      </c>
      <c r="W87" s="3" t="str">
        <f t="shared" si="25"/>
        <v>-</v>
      </c>
      <c r="X87" s="3" t="str">
        <f t="shared" si="26"/>
        <v>-</v>
      </c>
      <c r="Y87" s="3" t="str">
        <f t="shared" si="27"/>
        <v>-</v>
      </c>
    </row>
    <row r="88" spans="1:25" x14ac:dyDescent="0.2">
      <c r="A88" s="7">
        <v>85</v>
      </c>
      <c r="B88" s="18">
        <f>[2]d2!$G86</f>
        <v>0</v>
      </c>
      <c r="C88" s="37">
        <f>[2]d2!$L86</f>
        <v>0</v>
      </c>
      <c r="D88" s="39">
        <f>[2]d2!$N86</f>
        <v>0</v>
      </c>
      <c r="E88" s="9" t="str">
        <f>IF(ISBLANK([2]d2!I86),"",VLOOKUP([2]d2!I86,lytis,2,FALSE))</f>
        <v/>
      </c>
      <c r="F88" s="14">
        <f>[2]d2!H86</f>
        <v>0</v>
      </c>
      <c r="G88" s="8">
        <f>[2]d2!O86</f>
        <v>0</v>
      </c>
      <c r="H88" s="8">
        <f>[2]d2!R86</f>
        <v>0</v>
      </c>
      <c r="I88" s="10" t="str">
        <f>IF(ISBLANK([2]d2!J86),"",VLOOKUP([2]d2!J86,grupees,2,FALSE))</f>
        <v/>
      </c>
      <c r="J88" s="42">
        <f>[2]d2!S86</f>
        <v>0</v>
      </c>
      <c r="K88" s="25">
        <f>[2]d2!T86</f>
        <v>0</v>
      </c>
      <c r="L88" s="25">
        <f>[2]d2!U86</f>
        <v>0</v>
      </c>
      <c r="M88" s="14">
        <f>[2]d2!E86</f>
        <v>0</v>
      </c>
      <c r="N88" s="14">
        <f>[2]d2!F86</f>
        <v>0</v>
      </c>
      <c r="O88" s="14">
        <f t="shared" si="17"/>
        <v>1</v>
      </c>
      <c r="P88" s="48">
        <f t="shared" si="18"/>
        <v>0</v>
      </c>
      <c r="Q88" s="43">
        <f t="shared" si="28"/>
        <v>0</v>
      </c>
      <c r="R88" s="43" t="str">
        <f t="shared" si="20"/>
        <v>0</v>
      </c>
      <c r="S88" s="3" t="str">
        <f t="shared" si="21"/>
        <v>o</v>
      </c>
      <c r="T88" s="3">
        <f t="shared" si="22"/>
        <v>219</v>
      </c>
      <c r="U88" s="3" t="str">
        <f t="shared" si="23"/>
        <v>-</v>
      </c>
      <c r="V88" s="3" t="str">
        <f t="shared" si="24"/>
        <v>-</v>
      </c>
      <c r="W88" s="3" t="str">
        <f t="shared" si="25"/>
        <v>-</v>
      </c>
      <c r="X88" s="3" t="str">
        <f t="shared" si="26"/>
        <v>-</v>
      </c>
      <c r="Y88" s="3" t="str">
        <f t="shared" si="27"/>
        <v>-</v>
      </c>
    </row>
    <row r="89" spans="1:25" x14ac:dyDescent="0.2">
      <c r="A89" s="7">
        <v>86</v>
      </c>
      <c r="B89" s="18">
        <f>[2]d2!$G87</f>
        <v>0</v>
      </c>
      <c r="C89" s="37">
        <f>[2]d2!$L87</f>
        <v>0</v>
      </c>
      <c r="D89" s="39">
        <f>[2]d2!$N87</f>
        <v>0</v>
      </c>
      <c r="E89" s="9" t="str">
        <f>IF(ISBLANK([2]d2!I87),"",VLOOKUP([2]d2!I87,lytis,2,FALSE))</f>
        <v/>
      </c>
      <c r="F89" s="14">
        <f>[2]d2!H87</f>
        <v>0</v>
      </c>
      <c r="G89" s="8">
        <f>[2]d2!O87</f>
        <v>0</v>
      </c>
      <c r="H89" s="8">
        <f>[2]d2!R87</f>
        <v>0</v>
      </c>
      <c r="I89" s="10" t="str">
        <f>IF(ISBLANK([2]d2!J87),"",VLOOKUP([2]d2!J87,grupees,2,FALSE))</f>
        <v/>
      </c>
      <c r="J89" s="42">
        <f>[2]d2!S87</f>
        <v>0</v>
      </c>
      <c r="K89" s="25">
        <f>[2]d2!T87</f>
        <v>0</v>
      </c>
      <c r="L89" s="25">
        <f>[2]d2!U87</f>
        <v>0</v>
      </c>
      <c r="M89" s="14">
        <f>[2]d2!E87</f>
        <v>0</v>
      </c>
      <c r="N89" s="14">
        <f>[2]d2!F87</f>
        <v>0</v>
      </c>
      <c r="O89" s="14">
        <f t="shared" si="17"/>
        <v>1</v>
      </c>
      <c r="P89" s="48">
        <f t="shared" si="18"/>
        <v>0</v>
      </c>
      <c r="Q89" s="43">
        <f t="shared" si="28"/>
        <v>0</v>
      </c>
      <c r="R89" s="43" t="str">
        <f t="shared" si="20"/>
        <v>0</v>
      </c>
      <c r="S89" s="3" t="str">
        <f t="shared" si="21"/>
        <v>o</v>
      </c>
      <c r="T89" s="3">
        <f t="shared" si="22"/>
        <v>219</v>
      </c>
      <c r="U89" s="3" t="str">
        <f t="shared" si="23"/>
        <v>-</v>
      </c>
      <c r="V89" s="3" t="str">
        <f t="shared" si="24"/>
        <v>-</v>
      </c>
      <c r="W89" s="3" t="str">
        <f t="shared" si="25"/>
        <v>-</v>
      </c>
      <c r="X89" s="3" t="str">
        <f t="shared" si="26"/>
        <v>-</v>
      </c>
      <c r="Y89" s="3" t="str">
        <f t="shared" si="27"/>
        <v>-</v>
      </c>
    </row>
    <row r="90" spans="1:25" x14ac:dyDescent="0.2">
      <c r="A90" s="7">
        <v>87</v>
      </c>
      <c r="B90" s="18">
        <f>[2]d2!$G88</f>
        <v>0</v>
      </c>
      <c r="C90" s="37">
        <f>[2]d2!$L88</f>
        <v>0</v>
      </c>
      <c r="D90" s="39">
        <f>[2]d2!$N88</f>
        <v>0</v>
      </c>
      <c r="E90" s="9" t="str">
        <f>IF(ISBLANK([2]d2!I88),"",VLOOKUP([2]d2!I88,lytis,2,FALSE))</f>
        <v/>
      </c>
      <c r="F90" s="14">
        <f>[2]d2!H88</f>
        <v>0</v>
      </c>
      <c r="G90" s="8">
        <f>[2]d2!O88</f>
        <v>0</v>
      </c>
      <c r="H90" s="8">
        <f>[2]d2!R88</f>
        <v>0</v>
      </c>
      <c r="I90" s="10" t="str">
        <f>IF(ISBLANK([2]d2!J88),"",VLOOKUP([2]d2!J88,grupees,2,FALSE))</f>
        <v/>
      </c>
      <c r="J90" s="42">
        <f>[2]d2!S88</f>
        <v>0</v>
      </c>
      <c r="K90" s="25">
        <f>[2]d2!T88</f>
        <v>0</v>
      </c>
      <c r="L90" s="25">
        <f>[2]d2!U88</f>
        <v>0</v>
      </c>
      <c r="M90" s="14">
        <f>[2]d2!E88</f>
        <v>0</v>
      </c>
      <c r="N90" s="14">
        <f>[2]d2!F88</f>
        <v>0</v>
      </c>
      <c r="O90" s="14">
        <f t="shared" si="17"/>
        <v>1</v>
      </c>
      <c r="P90" s="48">
        <f t="shared" si="18"/>
        <v>0</v>
      </c>
      <c r="Q90" s="43">
        <f t="shared" si="28"/>
        <v>0</v>
      </c>
      <c r="R90" s="43" t="str">
        <f t="shared" si="20"/>
        <v>0</v>
      </c>
      <c r="S90" s="3" t="str">
        <f t="shared" si="21"/>
        <v>o</v>
      </c>
      <c r="T90" s="3">
        <f t="shared" si="22"/>
        <v>219</v>
      </c>
      <c r="U90" s="3" t="str">
        <f t="shared" si="23"/>
        <v>-</v>
      </c>
      <c r="V90" s="3" t="str">
        <f t="shared" si="24"/>
        <v>-</v>
      </c>
      <c r="W90" s="3" t="str">
        <f t="shared" si="25"/>
        <v>-</v>
      </c>
      <c r="X90" s="3" t="str">
        <f t="shared" si="26"/>
        <v>-</v>
      </c>
      <c r="Y90" s="3" t="str">
        <f t="shared" si="27"/>
        <v>-</v>
      </c>
    </row>
    <row r="91" spans="1:25" x14ac:dyDescent="0.2">
      <c r="A91" s="7">
        <v>88</v>
      </c>
      <c r="B91" s="18">
        <f>[2]d2!$G89</f>
        <v>0</v>
      </c>
      <c r="C91" s="37">
        <f>[2]d2!$L89</f>
        <v>0</v>
      </c>
      <c r="D91" s="39">
        <f>[2]d2!$N89</f>
        <v>0</v>
      </c>
      <c r="E91" s="9" t="str">
        <f>IF(ISBLANK([2]d2!I89),"",VLOOKUP([2]d2!I89,lytis,2,FALSE))</f>
        <v/>
      </c>
      <c r="F91" s="14">
        <f>[2]d2!H89</f>
        <v>0</v>
      </c>
      <c r="G91" s="8">
        <f>[2]d2!O89</f>
        <v>0</v>
      </c>
      <c r="H91" s="8">
        <f>[2]d2!R89</f>
        <v>0</v>
      </c>
      <c r="I91" s="10" t="str">
        <f>IF(ISBLANK([2]d2!J89),"",VLOOKUP([2]d2!J89,grupees,2,FALSE))</f>
        <v/>
      </c>
      <c r="J91" s="42">
        <f>[2]d2!S89</f>
        <v>0</v>
      </c>
      <c r="K91" s="25">
        <f>[2]d2!T89</f>
        <v>0</v>
      </c>
      <c r="L91" s="25">
        <f>[2]d2!U89</f>
        <v>0</v>
      </c>
      <c r="M91" s="14">
        <f>[2]d2!E89</f>
        <v>0</v>
      </c>
      <c r="N91" s="14">
        <f>[2]d2!F89</f>
        <v>0</v>
      </c>
      <c r="O91" s="14">
        <f t="shared" si="17"/>
        <v>1</v>
      </c>
      <c r="P91" s="48">
        <f t="shared" si="18"/>
        <v>0</v>
      </c>
      <c r="Q91" s="43">
        <f t="shared" si="28"/>
        <v>0</v>
      </c>
      <c r="R91" s="43" t="str">
        <f t="shared" si="20"/>
        <v>0</v>
      </c>
      <c r="S91" s="3" t="str">
        <f t="shared" si="21"/>
        <v>o</v>
      </c>
      <c r="T91" s="3">
        <f t="shared" si="22"/>
        <v>219</v>
      </c>
      <c r="U91" s="3" t="str">
        <f t="shared" si="23"/>
        <v>-</v>
      </c>
      <c r="V91" s="3" t="str">
        <f t="shared" si="24"/>
        <v>-</v>
      </c>
      <c r="W91" s="3" t="str">
        <f t="shared" si="25"/>
        <v>-</v>
      </c>
      <c r="X91" s="3" t="str">
        <f t="shared" si="26"/>
        <v>-</v>
      </c>
      <c r="Y91" s="3" t="str">
        <f t="shared" si="27"/>
        <v>-</v>
      </c>
    </row>
    <row r="92" spans="1:25" x14ac:dyDescent="0.2">
      <c r="A92" s="7">
        <v>89</v>
      </c>
      <c r="B92" s="18">
        <f>[2]d2!$G90</f>
        <v>0</v>
      </c>
      <c r="C92" s="37">
        <f>[2]d2!$L90</f>
        <v>0</v>
      </c>
      <c r="D92" s="39">
        <f>[2]d2!$N90</f>
        <v>0</v>
      </c>
      <c r="E92" s="9" t="str">
        <f>IF(ISBLANK([2]d2!I90),"",VLOOKUP([2]d2!I90,lytis,2,FALSE))</f>
        <v/>
      </c>
      <c r="F92" s="14">
        <f>[2]d2!H90</f>
        <v>0</v>
      </c>
      <c r="G92" s="8">
        <f>[2]d2!O90</f>
        <v>0</v>
      </c>
      <c r="H92" s="8">
        <f>[2]d2!R90</f>
        <v>0</v>
      </c>
      <c r="I92" s="10" t="str">
        <f>IF(ISBLANK([2]d2!J90),"",VLOOKUP([2]d2!J90,grupees,2,FALSE))</f>
        <v/>
      </c>
      <c r="J92" s="42">
        <f>[2]d2!S90</f>
        <v>0</v>
      </c>
      <c r="K92" s="25">
        <f>[2]d2!T90</f>
        <v>0</v>
      </c>
      <c r="L92" s="25">
        <f>[2]d2!U90</f>
        <v>0</v>
      </c>
      <c r="M92" s="14">
        <f>[2]d2!E90</f>
        <v>0</v>
      </c>
      <c r="N92" s="14">
        <f>[2]d2!F90</f>
        <v>0</v>
      </c>
      <c r="O92" s="14">
        <f t="shared" si="17"/>
        <v>1</v>
      </c>
      <c r="P92" s="48">
        <f t="shared" si="18"/>
        <v>0</v>
      </c>
      <c r="Q92" s="43">
        <f t="shared" si="28"/>
        <v>0</v>
      </c>
      <c r="R92" s="43" t="str">
        <f t="shared" si="20"/>
        <v>0</v>
      </c>
      <c r="S92" s="3" t="str">
        <f t="shared" si="21"/>
        <v>o</v>
      </c>
      <c r="T92" s="3">
        <f t="shared" si="22"/>
        <v>219</v>
      </c>
      <c r="U92" s="3" t="str">
        <f t="shared" si="23"/>
        <v>-</v>
      </c>
      <c r="V92" s="3" t="str">
        <f t="shared" si="24"/>
        <v>-</v>
      </c>
      <c r="W92" s="3" t="str">
        <f t="shared" si="25"/>
        <v>-</v>
      </c>
      <c r="X92" s="3" t="str">
        <f t="shared" si="26"/>
        <v>-</v>
      </c>
      <c r="Y92" s="3" t="str">
        <f t="shared" si="27"/>
        <v>-</v>
      </c>
    </row>
    <row r="93" spans="1:25" x14ac:dyDescent="0.2">
      <c r="A93" s="7">
        <v>90</v>
      </c>
      <c r="B93" s="18">
        <f>[2]d2!$G91</f>
        <v>0</v>
      </c>
      <c r="C93" s="37">
        <f>[2]d2!$L91</f>
        <v>0</v>
      </c>
      <c r="D93" s="39">
        <f>[2]d2!$N91</f>
        <v>0</v>
      </c>
      <c r="E93" s="9" t="str">
        <f>IF(ISBLANK([2]d2!I91),"",VLOOKUP([2]d2!I91,lytis,2,FALSE))</f>
        <v/>
      </c>
      <c r="F93" s="14">
        <f>[2]d2!H91</f>
        <v>0</v>
      </c>
      <c r="G93" s="8">
        <f>[2]d2!O91</f>
        <v>0</v>
      </c>
      <c r="H93" s="8">
        <f>[2]d2!R91</f>
        <v>0</v>
      </c>
      <c r="I93" s="10" t="str">
        <f>IF(ISBLANK([2]d2!J91),"",VLOOKUP([2]d2!J91,grupees,2,FALSE))</f>
        <v/>
      </c>
      <c r="J93" s="42">
        <f>[2]d2!S91</f>
        <v>0</v>
      </c>
      <c r="K93" s="25">
        <f>[2]d2!T91</f>
        <v>0</v>
      </c>
      <c r="L93" s="25">
        <f>[2]d2!U91</f>
        <v>0</v>
      </c>
      <c r="M93" s="14">
        <f>[2]d2!E91</f>
        <v>0</v>
      </c>
      <c r="N93" s="14">
        <f>[2]d2!F91</f>
        <v>0</v>
      </c>
      <c r="O93" s="14">
        <f t="shared" si="17"/>
        <v>1</v>
      </c>
      <c r="P93" s="48">
        <f t="shared" si="18"/>
        <v>0</v>
      </c>
      <c r="Q93" s="43">
        <f t="shared" si="28"/>
        <v>0</v>
      </c>
      <c r="R93" s="43" t="str">
        <f t="shared" si="20"/>
        <v>0</v>
      </c>
      <c r="S93" s="3" t="str">
        <f t="shared" si="21"/>
        <v>o</v>
      </c>
      <c r="T93" s="3">
        <f t="shared" si="22"/>
        <v>219</v>
      </c>
      <c r="U93" s="3" t="str">
        <f t="shared" si="23"/>
        <v>-</v>
      </c>
      <c r="V93" s="3" t="str">
        <f t="shared" si="24"/>
        <v>-</v>
      </c>
      <c r="W93" s="3" t="str">
        <f t="shared" si="25"/>
        <v>-</v>
      </c>
      <c r="X93" s="3" t="str">
        <f t="shared" si="26"/>
        <v>-</v>
      </c>
      <c r="Y93" s="3" t="str">
        <f t="shared" si="27"/>
        <v>-</v>
      </c>
    </row>
    <row r="94" spans="1:25" x14ac:dyDescent="0.2">
      <c r="A94" s="7">
        <v>91</v>
      </c>
      <c r="B94" s="18">
        <f>[2]d2!$G92</f>
        <v>0</v>
      </c>
      <c r="C94" s="37">
        <f>[2]d2!$L92</f>
        <v>0</v>
      </c>
      <c r="D94" s="39">
        <f>[2]d2!$N92</f>
        <v>0</v>
      </c>
      <c r="E94" s="9" t="str">
        <f>IF(ISBLANK([2]d2!I92),"",VLOOKUP([2]d2!I92,lytis,2,FALSE))</f>
        <v/>
      </c>
      <c r="F94" s="14">
        <f>[2]d2!H92</f>
        <v>0</v>
      </c>
      <c r="G94" s="8">
        <f>[2]d2!O92</f>
        <v>0</v>
      </c>
      <c r="H94" s="8">
        <f>[2]d2!R92</f>
        <v>0</v>
      </c>
      <c r="I94" s="10" t="str">
        <f>IF(ISBLANK([2]d2!J92),"",VLOOKUP([2]d2!J92,grupees,2,FALSE))</f>
        <v/>
      </c>
      <c r="J94" s="42">
        <f>[2]d2!S92</f>
        <v>0</v>
      </c>
      <c r="K94" s="25">
        <f>[2]d2!T92</f>
        <v>0</v>
      </c>
      <c r="L94" s="25">
        <f>[2]d2!U92</f>
        <v>0</v>
      </c>
      <c r="M94" s="14">
        <f>[2]d2!E92</f>
        <v>0</v>
      </c>
      <c r="N94" s="14">
        <f>[2]d2!F92</f>
        <v>0</v>
      </c>
      <c r="O94" s="14">
        <f t="shared" si="17"/>
        <v>1</v>
      </c>
      <c r="P94" s="48">
        <f t="shared" si="18"/>
        <v>0</v>
      </c>
      <c r="Q94" s="43">
        <f t="shared" si="28"/>
        <v>0</v>
      </c>
      <c r="R94" s="43" t="str">
        <f t="shared" si="20"/>
        <v>0</v>
      </c>
      <c r="S94" s="3" t="str">
        <f t="shared" si="21"/>
        <v>o</v>
      </c>
      <c r="T94" s="3">
        <f t="shared" si="22"/>
        <v>219</v>
      </c>
      <c r="U94" s="3" t="str">
        <f t="shared" si="23"/>
        <v>-</v>
      </c>
      <c r="V94" s="3" t="str">
        <f t="shared" si="24"/>
        <v>-</v>
      </c>
      <c r="W94" s="3" t="str">
        <f t="shared" si="25"/>
        <v>-</v>
      </c>
      <c r="X94" s="3" t="str">
        <f t="shared" si="26"/>
        <v>-</v>
      </c>
      <c r="Y94" s="3" t="str">
        <f t="shared" si="27"/>
        <v>-</v>
      </c>
    </row>
    <row r="95" spans="1:25" x14ac:dyDescent="0.2">
      <c r="A95" s="7">
        <v>92</v>
      </c>
      <c r="B95" s="18">
        <f>[2]d2!$G93</f>
        <v>0</v>
      </c>
      <c r="C95" s="37">
        <f>[2]d2!$L93</f>
        <v>0</v>
      </c>
      <c r="D95" s="39">
        <f>[2]d2!$N93</f>
        <v>0</v>
      </c>
      <c r="E95" s="9" t="str">
        <f>IF(ISBLANK([2]d2!I93),"",VLOOKUP([2]d2!I93,lytis,2,FALSE))</f>
        <v/>
      </c>
      <c r="F95" s="14">
        <f>[2]d2!H93</f>
        <v>0</v>
      </c>
      <c r="G95" s="8">
        <f>[2]d2!O93</f>
        <v>0</v>
      </c>
      <c r="H95" s="8">
        <f>[2]d2!R93</f>
        <v>0</v>
      </c>
      <c r="I95" s="10" t="str">
        <f>IF(ISBLANK([2]d2!J93),"",VLOOKUP([2]d2!J93,grupees,2,FALSE))</f>
        <v/>
      </c>
      <c r="J95" s="42">
        <f>[2]d2!S93</f>
        <v>0</v>
      </c>
      <c r="K95" s="25">
        <f>[2]d2!T93</f>
        <v>0</v>
      </c>
      <c r="L95" s="25">
        <f>[2]d2!U93</f>
        <v>0</v>
      </c>
      <c r="M95" s="14">
        <f>[2]d2!E93</f>
        <v>0</v>
      </c>
      <c r="N95" s="14">
        <f>[2]d2!F93</f>
        <v>0</v>
      </c>
      <c r="O95" s="14">
        <f t="shared" si="17"/>
        <v>1</v>
      </c>
      <c r="P95" s="48">
        <f t="shared" si="18"/>
        <v>0</v>
      </c>
      <c r="Q95" s="43">
        <f t="shared" si="28"/>
        <v>0</v>
      </c>
      <c r="R95" s="43" t="str">
        <f t="shared" si="20"/>
        <v>0</v>
      </c>
      <c r="S95" s="3" t="str">
        <f t="shared" si="21"/>
        <v>o</v>
      </c>
      <c r="T95" s="3">
        <f t="shared" si="22"/>
        <v>219</v>
      </c>
      <c r="U95" s="3" t="str">
        <f t="shared" si="23"/>
        <v>-</v>
      </c>
      <c r="V95" s="3" t="str">
        <f t="shared" si="24"/>
        <v>-</v>
      </c>
      <c r="W95" s="3" t="str">
        <f t="shared" si="25"/>
        <v>-</v>
      </c>
      <c r="X95" s="3" t="str">
        <f t="shared" si="26"/>
        <v>-</v>
      </c>
      <c r="Y95" s="3" t="str">
        <f t="shared" si="27"/>
        <v>-</v>
      </c>
    </row>
    <row r="96" spans="1:25" x14ac:dyDescent="0.2">
      <c r="A96" s="7">
        <v>93</v>
      </c>
      <c r="B96" s="18">
        <f>[2]d2!$G94</f>
        <v>0</v>
      </c>
      <c r="C96" s="37">
        <f>[2]d2!$L94</f>
        <v>0</v>
      </c>
      <c r="D96" s="39">
        <f>[2]d2!$N94</f>
        <v>0</v>
      </c>
      <c r="E96" s="9" t="str">
        <f>IF(ISBLANK([2]d2!I94),"",VLOOKUP([2]d2!I94,lytis,2,FALSE))</f>
        <v/>
      </c>
      <c r="F96" s="14">
        <f>[2]d2!H94</f>
        <v>0</v>
      </c>
      <c r="G96" s="8">
        <f>[2]d2!O94</f>
        <v>0</v>
      </c>
      <c r="H96" s="8">
        <f>[2]d2!R94</f>
        <v>0</v>
      </c>
      <c r="I96" s="10" t="str">
        <f>IF(ISBLANK([2]d2!J94),"",VLOOKUP([2]d2!J94,grupees,2,FALSE))</f>
        <v/>
      </c>
      <c r="J96" s="42">
        <f>[2]d2!S94</f>
        <v>0</v>
      </c>
      <c r="K96" s="25">
        <f>[2]d2!T94</f>
        <v>0</v>
      </c>
      <c r="L96" s="25">
        <f>[2]d2!U94</f>
        <v>0</v>
      </c>
      <c r="M96" s="14">
        <f>[2]d2!E94</f>
        <v>0</v>
      </c>
      <c r="N96" s="14">
        <f>[2]d2!F94</f>
        <v>0</v>
      </c>
      <c r="O96" s="14">
        <f t="shared" si="17"/>
        <v>1</v>
      </c>
      <c r="P96" s="48">
        <f t="shared" si="18"/>
        <v>0</v>
      </c>
      <c r="Q96" s="43">
        <f t="shared" si="28"/>
        <v>0</v>
      </c>
      <c r="R96" s="43" t="str">
        <f t="shared" si="20"/>
        <v>0</v>
      </c>
      <c r="S96" s="3" t="str">
        <f t="shared" si="21"/>
        <v>o</v>
      </c>
      <c r="T96" s="3">
        <f t="shared" si="22"/>
        <v>219</v>
      </c>
      <c r="U96" s="3" t="str">
        <f t="shared" si="23"/>
        <v>-</v>
      </c>
      <c r="V96" s="3" t="str">
        <f t="shared" si="24"/>
        <v>-</v>
      </c>
      <c r="W96" s="3" t="str">
        <f t="shared" si="25"/>
        <v>-</v>
      </c>
      <c r="X96" s="3" t="str">
        <f t="shared" si="26"/>
        <v>-</v>
      </c>
      <c r="Y96" s="3" t="str">
        <f t="shared" si="27"/>
        <v>-</v>
      </c>
    </row>
    <row r="97" spans="1:25" x14ac:dyDescent="0.2">
      <c r="A97" s="7">
        <v>94</v>
      </c>
      <c r="B97" s="18">
        <f>[2]d2!$G95</f>
        <v>0</v>
      </c>
      <c r="C97" s="37">
        <f>[2]d2!$L95</f>
        <v>0</v>
      </c>
      <c r="D97" s="39">
        <f>[2]d2!$N95</f>
        <v>0</v>
      </c>
      <c r="E97" s="9" t="str">
        <f>IF(ISBLANK([2]d2!I95),"",VLOOKUP([2]d2!I95,lytis,2,FALSE))</f>
        <v/>
      </c>
      <c r="F97" s="14">
        <f>[2]d2!H95</f>
        <v>0</v>
      </c>
      <c r="G97" s="8">
        <f>[2]d2!O95</f>
        <v>0</v>
      </c>
      <c r="H97" s="8">
        <f>[2]d2!R95</f>
        <v>0</v>
      </c>
      <c r="I97" s="10" t="str">
        <f>IF(ISBLANK([2]d2!J95),"",VLOOKUP([2]d2!J95,grupees,2,FALSE))</f>
        <v/>
      </c>
      <c r="J97" s="42">
        <f>[2]d2!S95</f>
        <v>0</v>
      </c>
      <c r="K97" s="25">
        <f>[2]d2!T95</f>
        <v>0</v>
      </c>
      <c r="L97" s="25">
        <f>[2]d2!U95</f>
        <v>0</v>
      </c>
      <c r="M97" s="14">
        <f>[2]d2!E95</f>
        <v>0</v>
      </c>
      <c r="N97" s="14">
        <f>[2]d2!F95</f>
        <v>0</v>
      </c>
      <c r="O97" s="14">
        <f t="shared" si="17"/>
        <v>1</v>
      </c>
      <c r="P97" s="48">
        <f t="shared" si="18"/>
        <v>0</v>
      </c>
      <c r="Q97" s="43">
        <f t="shared" si="28"/>
        <v>0</v>
      </c>
      <c r="R97" s="43" t="str">
        <f t="shared" si="20"/>
        <v>0</v>
      </c>
      <c r="S97" s="3" t="str">
        <f t="shared" si="21"/>
        <v>o</v>
      </c>
      <c r="T97" s="3">
        <f t="shared" si="22"/>
        <v>219</v>
      </c>
      <c r="U97" s="3" t="str">
        <f t="shared" si="23"/>
        <v>-</v>
      </c>
      <c r="V97" s="3" t="str">
        <f t="shared" si="24"/>
        <v>-</v>
      </c>
      <c r="W97" s="3" t="str">
        <f t="shared" si="25"/>
        <v>-</v>
      </c>
      <c r="X97" s="3" t="str">
        <f t="shared" si="26"/>
        <v>-</v>
      </c>
      <c r="Y97" s="3" t="str">
        <f t="shared" si="27"/>
        <v>-</v>
      </c>
    </row>
    <row r="98" spans="1:25" x14ac:dyDescent="0.2">
      <c r="A98" s="7">
        <v>95</v>
      </c>
      <c r="B98" s="18">
        <f>[2]d2!$G96</f>
        <v>0</v>
      </c>
      <c r="C98" s="37">
        <f>[2]d2!$L96</f>
        <v>0</v>
      </c>
      <c r="D98" s="39">
        <f>[2]d2!$N96</f>
        <v>0</v>
      </c>
      <c r="E98" s="9" t="str">
        <f>IF(ISBLANK([2]d2!I96),"",VLOOKUP([2]d2!I96,lytis,2,FALSE))</f>
        <v/>
      </c>
      <c r="F98" s="14">
        <f>[2]d2!H96</f>
        <v>0</v>
      </c>
      <c r="G98" s="8">
        <f>[2]d2!O96</f>
        <v>0</v>
      </c>
      <c r="H98" s="8">
        <f>[2]d2!R96</f>
        <v>0</v>
      </c>
      <c r="I98" s="10" t="str">
        <f>IF(ISBLANK([2]d2!J96),"",VLOOKUP([2]d2!J96,grupees,2,FALSE))</f>
        <v/>
      </c>
      <c r="J98" s="42">
        <f>[2]d2!S96</f>
        <v>0</v>
      </c>
      <c r="K98" s="25">
        <f>[2]d2!T96</f>
        <v>0</v>
      </c>
      <c r="L98" s="25">
        <f>[2]d2!U96</f>
        <v>0</v>
      </c>
      <c r="M98" s="14">
        <f>[2]d2!E96</f>
        <v>0</v>
      </c>
      <c r="N98" s="14">
        <f>[2]d2!F96</f>
        <v>0</v>
      </c>
      <c r="O98" s="14">
        <f t="shared" si="17"/>
        <v>1</v>
      </c>
      <c r="P98" s="48">
        <f t="shared" si="18"/>
        <v>0</v>
      </c>
      <c r="Q98" s="43">
        <f t="shared" si="28"/>
        <v>0</v>
      </c>
      <c r="R98" s="43" t="str">
        <f t="shared" si="20"/>
        <v>0</v>
      </c>
      <c r="S98" s="3" t="str">
        <f t="shared" si="21"/>
        <v>o</v>
      </c>
      <c r="T98" s="3">
        <f t="shared" si="22"/>
        <v>219</v>
      </c>
      <c r="U98" s="3" t="str">
        <f t="shared" si="23"/>
        <v>-</v>
      </c>
      <c r="V98" s="3" t="str">
        <f t="shared" si="24"/>
        <v>-</v>
      </c>
      <c r="W98" s="3" t="str">
        <f t="shared" si="25"/>
        <v>-</v>
      </c>
      <c r="X98" s="3" t="str">
        <f t="shared" si="26"/>
        <v>-</v>
      </c>
      <c r="Y98" s="3" t="str">
        <f t="shared" si="27"/>
        <v>-</v>
      </c>
    </row>
    <row r="99" spans="1:25" x14ac:dyDescent="0.2">
      <c r="A99" s="7">
        <v>96</v>
      </c>
      <c r="B99" s="18">
        <f>[2]d2!$G97</f>
        <v>0</v>
      </c>
      <c r="C99" s="37">
        <f>[2]d2!$L97</f>
        <v>0</v>
      </c>
      <c r="D99" s="39">
        <f>[2]d2!$N97</f>
        <v>0</v>
      </c>
      <c r="E99" s="9" t="str">
        <f>IF(ISBLANK([2]d2!I97),"",VLOOKUP([2]d2!I97,lytis,2,FALSE))</f>
        <v/>
      </c>
      <c r="F99" s="14">
        <f>[2]d2!H97</f>
        <v>0</v>
      </c>
      <c r="G99" s="8">
        <f>[2]d2!O97</f>
        <v>0</v>
      </c>
      <c r="H99" s="8">
        <f>[2]d2!R97</f>
        <v>0</v>
      </c>
      <c r="I99" s="10" t="str">
        <f>IF(ISBLANK([2]d2!J97),"",VLOOKUP([2]d2!J97,grupees,2,FALSE))</f>
        <v/>
      </c>
      <c r="J99" s="42">
        <f>[2]d2!S97</f>
        <v>0</v>
      </c>
      <c r="K99" s="25">
        <f>[2]d2!T97</f>
        <v>0</v>
      </c>
      <c r="L99" s="25">
        <f>[2]d2!U97</f>
        <v>0</v>
      </c>
      <c r="M99" s="14">
        <f>[2]d2!E97</f>
        <v>0</v>
      </c>
      <c r="N99" s="14">
        <f>[2]d2!F97</f>
        <v>0</v>
      </c>
      <c r="O99" s="14">
        <f t="shared" si="17"/>
        <v>1</v>
      </c>
      <c r="P99" s="48">
        <f t="shared" si="18"/>
        <v>0</v>
      </c>
      <c r="Q99" s="43">
        <f t="shared" si="28"/>
        <v>0</v>
      </c>
      <c r="R99" s="43" t="str">
        <f t="shared" si="20"/>
        <v>0</v>
      </c>
      <c r="S99" s="3" t="str">
        <f t="shared" si="21"/>
        <v>o</v>
      </c>
      <c r="T99" s="3">
        <f t="shared" si="22"/>
        <v>219</v>
      </c>
      <c r="U99" s="3" t="str">
        <f t="shared" si="23"/>
        <v>-</v>
      </c>
      <c r="V99" s="3" t="str">
        <f t="shared" si="24"/>
        <v>-</v>
      </c>
      <c r="W99" s="3" t="str">
        <f t="shared" si="25"/>
        <v>-</v>
      </c>
      <c r="X99" s="3" t="str">
        <f t="shared" si="26"/>
        <v>-</v>
      </c>
      <c r="Y99" s="3" t="str">
        <f t="shared" si="27"/>
        <v>-</v>
      </c>
    </row>
    <row r="100" spans="1:25" x14ac:dyDescent="0.2">
      <c r="A100" s="7">
        <v>97</v>
      </c>
      <c r="B100" s="18">
        <f>[2]d2!$G98</f>
        <v>0</v>
      </c>
      <c r="C100" s="37">
        <f>[2]d2!$L98</f>
        <v>0</v>
      </c>
      <c r="D100" s="39">
        <f>[2]d2!$N98</f>
        <v>0</v>
      </c>
      <c r="E100" s="9" t="str">
        <f>IF(ISBLANK([2]d2!I98),"",VLOOKUP([2]d2!I98,lytis,2,FALSE))</f>
        <v/>
      </c>
      <c r="F100" s="14">
        <f>[2]d2!H98</f>
        <v>0</v>
      </c>
      <c r="G100" s="8">
        <f>[2]d2!O98</f>
        <v>0</v>
      </c>
      <c r="H100" s="8">
        <f>[2]d2!R98</f>
        <v>0</v>
      </c>
      <c r="I100" s="10" t="str">
        <f>IF(ISBLANK([2]d2!J98),"",VLOOKUP([2]d2!J98,grupees,2,FALSE))</f>
        <v/>
      </c>
      <c r="J100" s="42">
        <f>[2]d2!S98</f>
        <v>0</v>
      </c>
      <c r="K100" s="25">
        <f>[2]d2!T98</f>
        <v>0</v>
      </c>
      <c r="L100" s="25">
        <f>[2]d2!U98</f>
        <v>0</v>
      </c>
      <c r="M100" s="14">
        <f>[2]d2!E98</f>
        <v>0</v>
      </c>
      <c r="N100" s="14">
        <f>[2]d2!F98</f>
        <v>0</v>
      </c>
      <c r="O100" s="14">
        <f t="shared" si="17"/>
        <v>1</v>
      </c>
      <c r="P100" s="48">
        <f t="shared" si="18"/>
        <v>0</v>
      </c>
      <c r="Q100" s="43">
        <f t="shared" si="28"/>
        <v>0</v>
      </c>
      <c r="R100" s="43" t="str">
        <f t="shared" si="20"/>
        <v>0</v>
      </c>
      <c r="S100" s="3" t="str">
        <f t="shared" si="21"/>
        <v>o</v>
      </c>
      <c r="T100" s="3">
        <f t="shared" si="22"/>
        <v>219</v>
      </c>
      <c r="U100" s="3" t="str">
        <f t="shared" si="23"/>
        <v>-</v>
      </c>
      <c r="V100" s="3" t="str">
        <f t="shared" si="24"/>
        <v>-</v>
      </c>
      <c r="W100" s="3" t="str">
        <f t="shared" si="25"/>
        <v>-</v>
      </c>
      <c r="X100" s="3" t="str">
        <f t="shared" si="26"/>
        <v>-</v>
      </c>
      <c r="Y100" s="3" t="str">
        <f t="shared" si="27"/>
        <v>-</v>
      </c>
    </row>
    <row r="101" spans="1:25" x14ac:dyDescent="0.2">
      <c r="A101" s="7">
        <v>98</v>
      </c>
      <c r="B101" s="18">
        <f>[2]d2!$G99</f>
        <v>0</v>
      </c>
      <c r="C101" s="37">
        <f>[2]d2!$L99</f>
        <v>0</v>
      </c>
      <c r="D101" s="39">
        <f>[2]d2!$N99</f>
        <v>0</v>
      </c>
      <c r="E101" s="9" t="str">
        <f>IF(ISBLANK([2]d2!I99),"",VLOOKUP([2]d2!I99,lytis,2,FALSE))</f>
        <v/>
      </c>
      <c r="F101" s="14">
        <f>[2]d2!H99</f>
        <v>0</v>
      </c>
      <c r="G101" s="8">
        <f>[2]d2!O99</f>
        <v>0</v>
      </c>
      <c r="H101" s="8">
        <f>[2]d2!R99</f>
        <v>0</v>
      </c>
      <c r="I101" s="10" t="str">
        <f>IF(ISBLANK([2]d2!J99),"",VLOOKUP([2]d2!J99,grupees,2,FALSE))</f>
        <v/>
      </c>
      <c r="J101" s="42">
        <f>[2]d2!S99</f>
        <v>0</v>
      </c>
      <c r="K101" s="25">
        <f>[2]d2!T99</f>
        <v>0</v>
      </c>
      <c r="L101" s="25">
        <f>[2]d2!U99</f>
        <v>0</v>
      </c>
      <c r="M101" s="14">
        <f>[2]d2!E99</f>
        <v>0</v>
      </c>
      <c r="N101" s="14">
        <f>[2]d2!F99</f>
        <v>0</v>
      </c>
      <c r="O101" s="14">
        <f t="shared" si="17"/>
        <v>1</v>
      </c>
      <c r="P101" s="48">
        <f t="shared" si="18"/>
        <v>0</v>
      </c>
      <c r="Q101" s="43">
        <f t="shared" si="28"/>
        <v>0</v>
      </c>
      <c r="R101" s="43" t="str">
        <f t="shared" si="20"/>
        <v>0</v>
      </c>
      <c r="S101" s="3" t="str">
        <f t="shared" si="21"/>
        <v>o</v>
      </c>
      <c r="T101" s="3">
        <f t="shared" si="22"/>
        <v>219</v>
      </c>
      <c r="U101" s="3" t="str">
        <f t="shared" si="23"/>
        <v>-</v>
      </c>
      <c r="V101" s="3" t="str">
        <f t="shared" si="24"/>
        <v>-</v>
      </c>
      <c r="W101" s="3" t="str">
        <f t="shared" si="25"/>
        <v>-</v>
      </c>
      <c r="X101" s="3" t="str">
        <f t="shared" si="26"/>
        <v>-</v>
      </c>
      <c r="Y101" s="3" t="str">
        <f t="shared" si="27"/>
        <v>-</v>
      </c>
    </row>
    <row r="102" spans="1:25" x14ac:dyDescent="0.2">
      <c r="A102" s="7">
        <v>99</v>
      </c>
      <c r="B102" s="18">
        <f>[2]d2!$G100</f>
        <v>0</v>
      </c>
      <c r="C102" s="37">
        <f>[2]d2!$L100</f>
        <v>0</v>
      </c>
      <c r="D102" s="39">
        <f>[2]d2!$N100</f>
        <v>0</v>
      </c>
      <c r="E102" s="9" t="str">
        <f>IF(ISBLANK([2]d2!I100),"",VLOOKUP([2]d2!I100,lytis,2,FALSE))</f>
        <v/>
      </c>
      <c r="F102" s="14">
        <f>[2]d2!H100</f>
        <v>0</v>
      </c>
      <c r="G102" s="8">
        <f>[2]d2!O100</f>
        <v>0</v>
      </c>
      <c r="H102" s="8">
        <f>[2]d2!R100</f>
        <v>0</v>
      </c>
      <c r="I102" s="10" t="str">
        <f>IF(ISBLANK([2]d2!J100),"",VLOOKUP([2]d2!J100,grupees,2,FALSE))</f>
        <v/>
      </c>
      <c r="J102" s="42">
        <f>[2]d2!S100</f>
        <v>0</v>
      </c>
      <c r="K102" s="25">
        <f>[2]d2!T100</f>
        <v>0</v>
      </c>
      <c r="L102" s="25">
        <f>[2]d2!U100</f>
        <v>0</v>
      </c>
      <c r="M102" s="14">
        <f>[2]d2!E100</f>
        <v>0</v>
      </c>
      <c r="N102" s="14">
        <f>[2]d2!F100</f>
        <v>0</v>
      </c>
      <c r="O102" s="14">
        <f t="shared" si="17"/>
        <v>1</v>
      </c>
      <c r="P102" s="48">
        <f t="shared" si="18"/>
        <v>0</v>
      </c>
      <c r="Q102" s="43">
        <f t="shared" si="28"/>
        <v>0</v>
      </c>
      <c r="R102" s="43" t="str">
        <f t="shared" si="20"/>
        <v>0</v>
      </c>
      <c r="S102" s="3" t="str">
        <f t="shared" si="21"/>
        <v>o</v>
      </c>
      <c r="T102" s="3">
        <f t="shared" si="22"/>
        <v>219</v>
      </c>
      <c r="U102" s="3" t="str">
        <f t="shared" si="23"/>
        <v>-</v>
      </c>
      <c r="V102" s="3" t="str">
        <f t="shared" si="24"/>
        <v>-</v>
      </c>
      <c r="W102" s="3" t="str">
        <f t="shared" si="25"/>
        <v>-</v>
      </c>
      <c r="X102" s="3" t="str">
        <f t="shared" si="26"/>
        <v>-</v>
      </c>
      <c r="Y102" s="3" t="str">
        <f t="shared" si="27"/>
        <v>-</v>
      </c>
    </row>
    <row r="103" spans="1:25" x14ac:dyDescent="0.2">
      <c r="A103" s="7">
        <v>100</v>
      </c>
      <c r="B103" s="18">
        <f>[2]d2!$G101</f>
        <v>0</v>
      </c>
      <c r="C103" s="37">
        <f>[2]d2!$L101</f>
        <v>0</v>
      </c>
      <c r="D103" s="39">
        <f>[2]d2!$N101</f>
        <v>0</v>
      </c>
      <c r="E103" s="9" t="str">
        <f>IF(ISBLANK([2]d2!I101),"",VLOOKUP([2]d2!I101,lytis,2,FALSE))</f>
        <v/>
      </c>
      <c r="F103" s="14">
        <f>[2]d2!H101</f>
        <v>0</v>
      </c>
      <c r="G103" s="8">
        <f>[2]d2!O101</f>
        <v>0</v>
      </c>
      <c r="H103" s="8">
        <f>[2]d2!R101</f>
        <v>0</v>
      </c>
      <c r="I103" s="10" t="str">
        <f>IF(ISBLANK([2]d2!J101),"",VLOOKUP([2]d2!J101,grupees,2,FALSE))</f>
        <v/>
      </c>
      <c r="J103" s="42">
        <f>[2]d2!S101</f>
        <v>0</v>
      </c>
      <c r="K103" s="25">
        <f>[2]d2!T101</f>
        <v>0</v>
      </c>
      <c r="L103" s="25">
        <f>[2]d2!U101</f>
        <v>0</v>
      </c>
      <c r="M103" s="14">
        <f>[2]d2!E101</f>
        <v>0</v>
      </c>
      <c r="N103" s="14">
        <f>[2]d2!F101</f>
        <v>0</v>
      </c>
      <c r="O103" s="14">
        <f t="shared" si="17"/>
        <v>1</v>
      </c>
      <c r="P103" s="48">
        <f t="shared" si="18"/>
        <v>0</v>
      </c>
      <c r="Q103" s="43">
        <f t="shared" si="28"/>
        <v>0</v>
      </c>
      <c r="R103" s="43" t="str">
        <f t="shared" si="20"/>
        <v>0</v>
      </c>
      <c r="S103" s="3" t="str">
        <f t="shared" si="21"/>
        <v>o</v>
      </c>
      <c r="T103" s="3">
        <f t="shared" si="22"/>
        <v>219</v>
      </c>
      <c r="U103" s="3" t="str">
        <f t="shared" si="23"/>
        <v>-</v>
      </c>
      <c r="V103" s="3" t="str">
        <f t="shared" si="24"/>
        <v>-</v>
      </c>
      <c r="W103" s="3" t="str">
        <f t="shared" si="25"/>
        <v>-</v>
      </c>
      <c r="X103" s="3" t="str">
        <f t="shared" si="26"/>
        <v>-</v>
      </c>
      <c r="Y103" s="3" t="str">
        <f t="shared" si="27"/>
        <v>-</v>
      </c>
    </row>
    <row r="104" spans="1:25" x14ac:dyDescent="0.2">
      <c r="A104" s="7">
        <v>101</v>
      </c>
      <c r="B104" s="18">
        <f>[2]d2!$G102</f>
        <v>0</v>
      </c>
      <c r="C104" s="37">
        <f>[2]d2!$L102</f>
        <v>0</v>
      </c>
      <c r="D104" s="39">
        <f>[2]d2!$N102</f>
        <v>0</v>
      </c>
      <c r="E104" s="9" t="str">
        <f>IF(ISBLANK([2]d2!I102),"",VLOOKUP([2]d2!I102,lytis,2,FALSE))</f>
        <v/>
      </c>
      <c r="F104" s="14">
        <f>[2]d2!H102</f>
        <v>0</v>
      </c>
      <c r="G104" s="8">
        <f>[2]d2!O102</f>
        <v>0</v>
      </c>
      <c r="H104" s="8">
        <f>[2]d2!R102</f>
        <v>0</v>
      </c>
      <c r="I104" s="10" t="str">
        <f>IF(ISBLANK([2]d2!J102),"",VLOOKUP([2]d2!J102,grupees,2,FALSE))</f>
        <v/>
      </c>
      <c r="J104" s="42">
        <f>[2]d2!S102</f>
        <v>0</v>
      </c>
      <c r="K104" s="25">
        <f>[2]d2!T102</f>
        <v>0</v>
      </c>
      <c r="L104" s="25">
        <f>[2]d2!U102</f>
        <v>0</v>
      </c>
      <c r="M104" s="14">
        <f>[2]d2!E102</f>
        <v>0</v>
      </c>
      <c r="N104" s="14">
        <f>[2]d2!F102</f>
        <v>0</v>
      </c>
      <c r="O104" s="14">
        <f t="shared" si="17"/>
        <v>1</v>
      </c>
      <c r="P104" s="48">
        <f t="shared" si="18"/>
        <v>0</v>
      </c>
      <c r="Q104" s="43">
        <f t="shared" si="28"/>
        <v>0</v>
      </c>
      <c r="R104" s="43" t="str">
        <f t="shared" si="20"/>
        <v>0</v>
      </c>
      <c r="S104" s="3" t="str">
        <f t="shared" si="21"/>
        <v>o</v>
      </c>
      <c r="T104" s="3">
        <f t="shared" si="22"/>
        <v>219</v>
      </c>
      <c r="U104" s="3" t="str">
        <f t="shared" si="23"/>
        <v>-</v>
      </c>
      <c r="V104" s="3" t="str">
        <f t="shared" si="24"/>
        <v>-</v>
      </c>
      <c r="W104" s="3" t="str">
        <f t="shared" si="25"/>
        <v>-</v>
      </c>
      <c r="X104" s="3" t="str">
        <f t="shared" si="26"/>
        <v>-</v>
      </c>
      <c r="Y104" s="3" t="str">
        <f t="shared" si="27"/>
        <v>-</v>
      </c>
    </row>
    <row r="105" spans="1:25" x14ac:dyDescent="0.2">
      <c r="A105" s="7">
        <v>102</v>
      </c>
      <c r="B105" s="18">
        <f>[2]d2!$G103</f>
        <v>0</v>
      </c>
      <c r="C105" s="37">
        <f>[2]d2!$L103</f>
        <v>0</v>
      </c>
      <c r="D105" s="39">
        <f>[2]d2!$N103</f>
        <v>0</v>
      </c>
      <c r="E105" s="9" t="str">
        <f>IF(ISBLANK([2]d2!I103),"",VLOOKUP([2]d2!I103,lytis,2,FALSE))</f>
        <v/>
      </c>
      <c r="F105" s="14">
        <f>[2]d2!H103</f>
        <v>0</v>
      </c>
      <c r="G105" s="8">
        <f>[2]d2!O103</f>
        <v>0</v>
      </c>
      <c r="H105" s="8">
        <f>[2]d2!R103</f>
        <v>0</v>
      </c>
      <c r="I105" s="10" t="str">
        <f>IF(ISBLANK([2]d2!J103),"",VLOOKUP([2]d2!J103,grupees,2,FALSE))</f>
        <v/>
      </c>
      <c r="J105" s="42">
        <f>[2]d2!S103</f>
        <v>0</v>
      </c>
      <c r="K105" s="25">
        <f>[2]d2!T103</f>
        <v>0</v>
      </c>
      <c r="L105" s="25">
        <f>[2]d2!U103</f>
        <v>0</v>
      </c>
      <c r="M105" s="14">
        <f>[2]d2!E103</f>
        <v>0</v>
      </c>
      <c r="N105" s="14">
        <f>[2]d2!F103</f>
        <v>0</v>
      </c>
      <c r="O105" s="14">
        <f t="shared" si="17"/>
        <v>1</v>
      </c>
      <c r="P105" s="48">
        <f t="shared" si="18"/>
        <v>0</v>
      </c>
      <c r="Q105" s="43">
        <f t="shared" si="28"/>
        <v>0</v>
      </c>
      <c r="R105" s="43" t="str">
        <f t="shared" si="20"/>
        <v>0</v>
      </c>
      <c r="S105" s="3" t="str">
        <f t="shared" si="21"/>
        <v>o</v>
      </c>
      <c r="T105" s="3">
        <f t="shared" si="22"/>
        <v>219</v>
      </c>
      <c r="U105" s="3" t="str">
        <f t="shared" si="23"/>
        <v>-</v>
      </c>
      <c r="V105" s="3" t="str">
        <f t="shared" si="24"/>
        <v>-</v>
      </c>
      <c r="W105" s="3" t="str">
        <f t="shared" si="25"/>
        <v>-</v>
      </c>
      <c r="X105" s="3" t="str">
        <f t="shared" si="26"/>
        <v>-</v>
      </c>
      <c r="Y105" s="3" t="str">
        <f t="shared" si="27"/>
        <v>-</v>
      </c>
    </row>
    <row r="106" spans="1:25" x14ac:dyDescent="0.2">
      <c r="A106" s="7">
        <v>103</v>
      </c>
      <c r="B106" s="18">
        <f>[2]d2!$G104</f>
        <v>0</v>
      </c>
      <c r="C106" s="37">
        <f>[2]d2!$L104</f>
        <v>0</v>
      </c>
      <c r="D106" s="39">
        <f>[2]d2!$N104</f>
        <v>0</v>
      </c>
      <c r="E106" s="9" t="str">
        <f>IF(ISBLANK([2]d2!I104),"",VLOOKUP([2]d2!I104,lytis,2,FALSE))</f>
        <v/>
      </c>
      <c r="F106" s="14">
        <f>[2]d2!H104</f>
        <v>0</v>
      </c>
      <c r="G106" s="8">
        <f>[2]d2!O104</f>
        <v>0</v>
      </c>
      <c r="H106" s="8">
        <f>[2]d2!R104</f>
        <v>0</v>
      </c>
      <c r="I106" s="10" t="str">
        <f>IF(ISBLANK([2]d2!J104),"",VLOOKUP([2]d2!J104,grupees,2,FALSE))</f>
        <v/>
      </c>
      <c r="J106" s="42">
        <f>[2]d2!S104</f>
        <v>0</v>
      </c>
      <c r="K106" s="25">
        <f>[2]d2!T104</f>
        <v>0</v>
      </c>
      <c r="L106" s="25">
        <f>[2]d2!U104</f>
        <v>0</v>
      </c>
      <c r="M106" s="14">
        <f>[2]d2!E104</f>
        <v>0</v>
      </c>
      <c r="N106" s="14">
        <f>[2]d2!F104</f>
        <v>0</v>
      </c>
      <c r="O106" s="14">
        <f t="shared" si="17"/>
        <v>1</v>
      </c>
      <c r="P106" s="48">
        <f t="shared" si="18"/>
        <v>0</v>
      </c>
      <c r="Q106" s="43">
        <f t="shared" si="28"/>
        <v>0</v>
      </c>
      <c r="R106" s="43" t="str">
        <f t="shared" si="20"/>
        <v>0</v>
      </c>
      <c r="S106" s="3" t="str">
        <f t="shared" si="21"/>
        <v>o</v>
      </c>
      <c r="T106" s="3">
        <f t="shared" si="22"/>
        <v>219</v>
      </c>
      <c r="U106" s="3" t="str">
        <f t="shared" si="23"/>
        <v>-</v>
      </c>
      <c r="V106" s="3" t="str">
        <f t="shared" si="24"/>
        <v>-</v>
      </c>
      <c r="W106" s="3" t="str">
        <f t="shared" si="25"/>
        <v>-</v>
      </c>
      <c r="X106" s="3" t="str">
        <f t="shared" si="26"/>
        <v>-</v>
      </c>
      <c r="Y106" s="3" t="str">
        <f t="shared" si="27"/>
        <v>-</v>
      </c>
    </row>
    <row r="107" spans="1:25" x14ac:dyDescent="0.2">
      <c r="A107" s="7">
        <v>104</v>
      </c>
      <c r="B107" s="18">
        <f>[2]d2!$G105</f>
        <v>0</v>
      </c>
      <c r="C107" s="37">
        <f>[2]d2!$L105</f>
        <v>0</v>
      </c>
      <c r="D107" s="39">
        <f>[2]d2!$N105</f>
        <v>0</v>
      </c>
      <c r="E107" s="9" t="str">
        <f>IF(ISBLANK([2]d2!I105),"",VLOOKUP([2]d2!I105,lytis,2,FALSE))</f>
        <v/>
      </c>
      <c r="F107" s="14">
        <f>[2]d2!H105</f>
        <v>0</v>
      </c>
      <c r="G107" s="8">
        <f>[2]d2!O105</f>
        <v>0</v>
      </c>
      <c r="H107" s="8">
        <f>[2]d2!R105</f>
        <v>0</v>
      </c>
      <c r="I107" s="10" t="str">
        <f>IF(ISBLANK([2]d2!J105),"",VLOOKUP([2]d2!J105,grupees,2,FALSE))</f>
        <v/>
      </c>
      <c r="J107" s="42">
        <f>[2]d2!S105</f>
        <v>0</v>
      </c>
      <c r="K107" s="25">
        <f>[2]d2!T105</f>
        <v>0</v>
      </c>
      <c r="L107" s="25">
        <f>[2]d2!U105</f>
        <v>0</v>
      </c>
      <c r="M107" s="14">
        <f>[2]d2!E105</f>
        <v>0</v>
      </c>
      <c r="N107" s="14">
        <f>[2]d2!F105</f>
        <v>0</v>
      </c>
      <c r="O107" s="14">
        <f t="shared" si="17"/>
        <v>1</v>
      </c>
      <c r="P107" s="48">
        <f t="shared" si="18"/>
        <v>0</v>
      </c>
      <c r="Q107" s="43">
        <f t="shared" si="28"/>
        <v>0</v>
      </c>
      <c r="R107" s="43" t="str">
        <f t="shared" si="20"/>
        <v>0</v>
      </c>
      <c r="S107" s="3" t="str">
        <f t="shared" si="21"/>
        <v>o</v>
      </c>
      <c r="T107" s="3">
        <f t="shared" si="22"/>
        <v>219</v>
      </c>
      <c r="U107" s="3" t="str">
        <f t="shared" si="23"/>
        <v>-</v>
      </c>
      <c r="V107" s="3" t="str">
        <f t="shared" si="24"/>
        <v>-</v>
      </c>
      <c r="W107" s="3" t="str">
        <f t="shared" si="25"/>
        <v>-</v>
      </c>
      <c r="X107" s="3" t="str">
        <f t="shared" si="26"/>
        <v>-</v>
      </c>
      <c r="Y107" s="3" t="str">
        <f t="shared" si="27"/>
        <v>-</v>
      </c>
    </row>
    <row r="108" spans="1:25" x14ac:dyDescent="0.2">
      <c r="A108" s="7">
        <v>105</v>
      </c>
      <c r="B108" s="18">
        <f>[2]d2!$G106</f>
        <v>0</v>
      </c>
      <c r="C108" s="37">
        <f>[2]d2!$L106</f>
        <v>0</v>
      </c>
      <c r="D108" s="39">
        <f>[2]d2!$N106</f>
        <v>0</v>
      </c>
      <c r="E108" s="9" t="str">
        <f>IF(ISBLANK([2]d2!I106),"",VLOOKUP([2]d2!I106,lytis,2,FALSE))</f>
        <v/>
      </c>
      <c r="F108" s="14">
        <f>[2]d2!H106</f>
        <v>0</v>
      </c>
      <c r="G108" s="8">
        <f>[2]d2!O106</f>
        <v>0</v>
      </c>
      <c r="H108" s="8">
        <f>[2]d2!R106</f>
        <v>0</v>
      </c>
      <c r="I108" s="10" t="str">
        <f>IF(ISBLANK([2]d2!J106),"",VLOOKUP([2]d2!J106,grupees,2,FALSE))</f>
        <v/>
      </c>
      <c r="J108" s="42">
        <f>[2]d2!S106</f>
        <v>0</v>
      </c>
      <c r="K108" s="25">
        <f>[2]d2!T106</f>
        <v>0</v>
      </c>
      <c r="L108" s="25">
        <f>[2]d2!U106</f>
        <v>0</v>
      </c>
      <c r="M108" s="14">
        <f>[2]d2!E106</f>
        <v>0</v>
      </c>
      <c r="N108" s="14">
        <f>[2]d2!F106</f>
        <v>0</v>
      </c>
      <c r="O108" s="14">
        <f t="shared" si="17"/>
        <v>1</v>
      </c>
      <c r="P108" s="48">
        <f t="shared" si="18"/>
        <v>0</v>
      </c>
      <c r="Q108" s="43">
        <f t="shared" si="28"/>
        <v>0</v>
      </c>
      <c r="R108" s="43" t="str">
        <f t="shared" si="20"/>
        <v>0</v>
      </c>
      <c r="S108" s="3" t="str">
        <f t="shared" si="21"/>
        <v>o</v>
      </c>
      <c r="T108" s="3">
        <f t="shared" si="22"/>
        <v>219</v>
      </c>
      <c r="U108" s="3" t="str">
        <f t="shared" si="23"/>
        <v>-</v>
      </c>
      <c r="V108" s="3" t="str">
        <f t="shared" si="24"/>
        <v>-</v>
      </c>
      <c r="W108" s="3" t="str">
        <f t="shared" si="25"/>
        <v>-</v>
      </c>
      <c r="X108" s="3" t="str">
        <f t="shared" si="26"/>
        <v>-</v>
      </c>
      <c r="Y108" s="3" t="str">
        <f t="shared" si="27"/>
        <v>-</v>
      </c>
    </row>
    <row r="109" spans="1:25" x14ac:dyDescent="0.2">
      <c r="A109" s="7">
        <v>106</v>
      </c>
      <c r="B109" s="18">
        <f>[2]d2!$G107</f>
        <v>0</v>
      </c>
      <c r="C109" s="37">
        <f>[2]d2!$L107</f>
        <v>0</v>
      </c>
      <c r="D109" s="39">
        <f>[2]d2!$N107</f>
        <v>0</v>
      </c>
      <c r="E109" s="9" t="str">
        <f>IF(ISBLANK([2]d2!I107),"",VLOOKUP([2]d2!I107,lytis,2,FALSE))</f>
        <v/>
      </c>
      <c r="F109" s="14">
        <f>[2]d2!H107</f>
        <v>0</v>
      </c>
      <c r="G109" s="8">
        <f>[2]d2!O107</f>
        <v>0</v>
      </c>
      <c r="H109" s="8">
        <f>[2]d2!R107</f>
        <v>0</v>
      </c>
      <c r="I109" s="10" t="str">
        <f>IF(ISBLANK([2]d2!J107),"",VLOOKUP([2]d2!J107,grupees,2,FALSE))</f>
        <v/>
      </c>
      <c r="J109" s="42">
        <f>[2]d2!S107</f>
        <v>0</v>
      </c>
      <c r="K109" s="25">
        <f>[2]d2!T107</f>
        <v>0</v>
      </c>
      <c r="L109" s="25">
        <f>[2]d2!U107</f>
        <v>0</v>
      </c>
      <c r="M109" s="14">
        <f>[2]d2!E107</f>
        <v>0</v>
      </c>
      <c r="N109" s="14">
        <f>[2]d2!F107</f>
        <v>0</v>
      </c>
      <c r="O109" s="14">
        <f t="shared" si="17"/>
        <v>1</v>
      </c>
      <c r="P109" s="48">
        <f t="shared" si="18"/>
        <v>0</v>
      </c>
      <c r="Q109" s="43">
        <f t="shared" si="28"/>
        <v>0</v>
      </c>
      <c r="R109" s="43" t="str">
        <f t="shared" si="20"/>
        <v>0</v>
      </c>
      <c r="S109" s="3" t="str">
        <f t="shared" si="21"/>
        <v>o</v>
      </c>
      <c r="T109" s="3">
        <f t="shared" si="22"/>
        <v>219</v>
      </c>
      <c r="U109" s="3" t="str">
        <f t="shared" si="23"/>
        <v>-</v>
      </c>
      <c r="V109" s="3" t="str">
        <f t="shared" si="24"/>
        <v>-</v>
      </c>
      <c r="W109" s="3" t="str">
        <f t="shared" si="25"/>
        <v>-</v>
      </c>
      <c r="X109" s="3" t="str">
        <f t="shared" si="26"/>
        <v>-</v>
      </c>
      <c r="Y109" s="3" t="str">
        <f t="shared" si="27"/>
        <v>-</v>
      </c>
    </row>
    <row r="110" spans="1:25" x14ac:dyDescent="0.2">
      <c r="A110" s="7">
        <v>107</v>
      </c>
      <c r="B110" s="18">
        <f>[2]d2!$G108</f>
        <v>0</v>
      </c>
      <c r="C110" s="37">
        <f>[2]d2!$L108</f>
        <v>0</v>
      </c>
      <c r="D110" s="39">
        <f>[2]d2!$N108</f>
        <v>0</v>
      </c>
      <c r="E110" s="9" t="str">
        <f>IF(ISBLANK([2]d2!I108),"",VLOOKUP([2]d2!I108,lytis,2,FALSE))</f>
        <v/>
      </c>
      <c r="F110" s="14">
        <f>[2]d2!H108</f>
        <v>0</v>
      </c>
      <c r="G110" s="8">
        <f>[2]d2!O108</f>
        <v>0</v>
      </c>
      <c r="H110" s="8">
        <f>[2]d2!R108</f>
        <v>0</v>
      </c>
      <c r="I110" s="10" t="str">
        <f>IF(ISBLANK([2]d2!J108),"",VLOOKUP([2]d2!J108,grupees,2,FALSE))</f>
        <v/>
      </c>
      <c r="J110" s="42">
        <f>[2]d2!S108</f>
        <v>0</v>
      </c>
      <c r="K110" s="25">
        <f>[2]d2!T108</f>
        <v>0</v>
      </c>
      <c r="L110" s="25">
        <f>[2]d2!U108</f>
        <v>0</v>
      </c>
      <c r="M110" s="14">
        <f>[2]d2!E108</f>
        <v>0</v>
      </c>
      <c r="N110" s="14">
        <f>[2]d2!F108</f>
        <v>0</v>
      </c>
      <c r="O110" s="14">
        <f t="shared" si="17"/>
        <v>1</v>
      </c>
      <c r="P110" s="48">
        <f t="shared" si="18"/>
        <v>0</v>
      </c>
      <c r="Q110" s="43">
        <f t="shared" si="28"/>
        <v>0</v>
      </c>
      <c r="R110" s="43" t="str">
        <f t="shared" si="20"/>
        <v>0</v>
      </c>
      <c r="S110" s="3" t="str">
        <f t="shared" si="21"/>
        <v>o</v>
      </c>
      <c r="T110" s="3">
        <f t="shared" si="22"/>
        <v>219</v>
      </c>
      <c r="U110" s="3" t="str">
        <f t="shared" si="23"/>
        <v>-</v>
      </c>
      <c r="V110" s="3" t="str">
        <f t="shared" si="24"/>
        <v>-</v>
      </c>
      <c r="W110" s="3" t="str">
        <f t="shared" si="25"/>
        <v>-</v>
      </c>
      <c r="X110" s="3" t="str">
        <f t="shared" si="26"/>
        <v>-</v>
      </c>
      <c r="Y110" s="3" t="str">
        <f t="shared" si="27"/>
        <v>-</v>
      </c>
    </row>
    <row r="111" spans="1:25" x14ac:dyDescent="0.2">
      <c r="A111" s="7">
        <v>108</v>
      </c>
      <c r="B111" s="18">
        <f>[2]d2!$G109</f>
        <v>0</v>
      </c>
      <c r="C111" s="37">
        <f>[2]d2!$L109</f>
        <v>0</v>
      </c>
      <c r="D111" s="39">
        <f>[2]d2!$N109</f>
        <v>0</v>
      </c>
      <c r="E111" s="9" t="str">
        <f>IF(ISBLANK([2]d2!I109),"",VLOOKUP([2]d2!I109,lytis,2,FALSE))</f>
        <v/>
      </c>
      <c r="F111" s="14">
        <f>[2]d2!H109</f>
        <v>0</v>
      </c>
      <c r="G111" s="8">
        <f>[2]d2!O109</f>
        <v>0</v>
      </c>
      <c r="H111" s="8">
        <f>[2]d2!R109</f>
        <v>0</v>
      </c>
      <c r="I111" s="10" t="str">
        <f>IF(ISBLANK([2]d2!J109),"",VLOOKUP([2]d2!J109,grupees,2,FALSE))</f>
        <v/>
      </c>
      <c r="J111" s="42">
        <f>[2]d2!S109</f>
        <v>0</v>
      </c>
      <c r="K111" s="25">
        <f>[2]d2!T109</f>
        <v>0</v>
      </c>
      <c r="L111" s="25">
        <f>[2]d2!U109</f>
        <v>0</v>
      </c>
      <c r="M111" s="14">
        <f>[2]d2!E109</f>
        <v>0</v>
      </c>
      <c r="N111" s="14">
        <f>[2]d2!F109</f>
        <v>0</v>
      </c>
      <c r="O111" s="14">
        <f t="shared" si="17"/>
        <v>1</v>
      </c>
      <c r="P111" s="48">
        <f t="shared" si="18"/>
        <v>0</v>
      </c>
      <c r="Q111" s="43">
        <f t="shared" si="28"/>
        <v>0</v>
      </c>
      <c r="R111" s="43" t="str">
        <f t="shared" si="20"/>
        <v>0</v>
      </c>
      <c r="S111" s="3" t="str">
        <f t="shared" si="21"/>
        <v>o</v>
      </c>
      <c r="T111" s="3">
        <f t="shared" si="22"/>
        <v>219</v>
      </c>
      <c r="U111" s="3" t="str">
        <f t="shared" si="23"/>
        <v>-</v>
      </c>
      <c r="V111" s="3" t="str">
        <f t="shared" si="24"/>
        <v>-</v>
      </c>
      <c r="W111" s="3" t="str">
        <f t="shared" si="25"/>
        <v>-</v>
      </c>
      <c r="X111" s="3" t="str">
        <f t="shared" si="26"/>
        <v>-</v>
      </c>
      <c r="Y111" s="3" t="str">
        <f t="shared" si="27"/>
        <v>-</v>
      </c>
    </row>
    <row r="112" spans="1:25" x14ac:dyDescent="0.2">
      <c r="A112" s="7">
        <v>109</v>
      </c>
      <c r="B112" s="18">
        <f>[2]d2!$G110</f>
        <v>0</v>
      </c>
      <c r="C112" s="37">
        <f>[2]d2!$L110</f>
        <v>0</v>
      </c>
      <c r="D112" s="39">
        <f>[2]d2!$N110</f>
        <v>0</v>
      </c>
      <c r="E112" s="9" t="str">
        <f>IF(ISBLANK([2]d2!I110),"",VLOOKUP([2]d2!I110,lytis,2,FALSE))</f>
        <v/>
      </c>
      <c r="F112" s="14">
        <f>[2]d2!H110</f>
        <v>0</v>
      </c>
      <c r="G112" s="8">
        <f>[2]d2!O110</f>
        <v>0</v>
      </c>
      <c r="H112" s="8">
        <f>[2]d2!R110</f>
        <v>0</v>
      </c>
      <c r="I112" s="10" t="str">
        <f>IF(ISBLANK([2]d2!J110),"",VLOOKUP([2]d2!J110,grupees,2,FALSE))</f>
        <v/>
      </c>
      <c r="J112" s="42">
        <f>[2]d2!S110</f>
        <v>0</v>
      </c>
      <c r="K112" s="25">
        <f>[2]d2!T110</f>
        <v>0</v>
      </c>
      <c r="L112" s="25">
        <f>[2]d2!U110</f>
        <v>0</v>
      </c>
      <c r="M112" s="14">
        <f>[2]d2!E110</f>
        <v>0</v>
      </c>
      <c r="N112" s="14">
        <f>[2]d2!F110</f>
        <v>0</v>
      </c>
      <c r="O112" s="14">
        <f t="shared" si="17"/>
        <v>1</v>
      </c>
      <c r="P112" s="48">
        <f t="shared" si="18"/>
        <v>0</v>
      </c>
      <c r="Q112" s="43">
        <f t="shared" si="28"/>
        <v>0</v>
      </c>
      <c r="R112" s="43" t="str">
        <f t="shared" si="20"/>
        <v>0</v>
      </c>
      <c r="S112" s="3" t="str">
        <f t="shared" si="21"/>
        <v>o</v>
      </c>
      <c r="T112" s="3">
        <f t="shared" si="22"/>
        <v>219</v>
      </c>
      <c r="U112" s="3" t="str">
        <f t="shared" si="23"/>
        <v>-</v>
      </c>
      <c r="V112" s="3" t="str">
        <f t="shared" si="24"/>
        <v>-</v>
      </c>
      <c r="W112" s="3" t="str">
        <f t="shared" si="25"/>
        <v>-</v>
      </c>
      <c r="X112" s="3" t="str">
        <f t="shared" si="26"/>
        <v>-</v>
      </c>
      <c r="Y112" s="3" t="str">
        <f t="shared" si="27"/>
        <v>-</v>
      </c>
    </row>
    <row r="113" spans="1:25" x14ac:dyDescent="0.2">
      <c r="A113" s="7">
        <v>110</v>
      </c>
      <c r="B113" s="18">
        <f>[2]d2!$G111</f>
        <v>0</v>
      </c>
      <c r="C113" s="37">
        <f>[2]d2!$L111</f>
        <v>0</v>
      </c>
      <c r="D113" s="39">
        <f>[2]d2!$N111</f>
        <v>0</v>
      </c>
      <c r="E113" s="9" t="str">
        <f>IF(ISBLANK([2]d2!I111),"",VLOOKUP([2]d2!I111,lytis,2,FALSE))</f>
        <v/>
      </c>
      <c r="F113" s="14">
        <f>[2]d2!H111</f>
        <v>0</v>
      </c>
      <c r="G113" s="8">
        <f>[2]d2!O111</f>
        <v>0</v>
      </c>
      <c r="H113" s="8">
        <f>[2]d2!R111</f>
        <v>0</v>
      </c>
      <c r="I113" s="10" t="str">
        <f>IF(ISBLANK([2]d2!J111),"",VLOOKUP([2]d2!J111,grupees,2,FALSE))</f>
        <v/>
      </c>
      <c r="J113" s="42">
        <f>[2]d2!S111</f>
        <v>0</v>
      </c>
      <c r="K113" s="25">
        <f>[2]d2!T111</f>
        <v>0</v>
      </c>
      <c r="L113" s="25">
        <f>[2]d2!U111</f>
        <v>0</v>
      </c>
      <c r="M113" s="14">
        <f>[2]d2!E111</f>
        <v>0</v>
      </c>
      <c r="N113" s="14">
        <f>[2]d2!F111</f>
        <v>0</v>
      </c>
      <c r="O113" s="14">
        <f t="shared" si="17"/>
        <v>1</v>
      </c>
      <c r="P113" s="48">
        <f t="shared" si="18"/>
        <v>0</v>
      </c>
      <c r="Q113" s="43">
        <f t="shared" si="28"/>
        <v>0</v>
      </c>
      <c r="R113" s="43" t="str">
        <f t="shared" si="20"/>
        <v>0</v>
      </c>
      <c r="S113" s="3" t="str">
        <f t="shared" si="21"/>
        <v>o</v>
      </c>
      <c r="T113" s="3">
        <f t="shared" si="22"/>
        <v>219</v>
      </c>
      <c r="U113" s="3" t="str">
        <f t="shared" si="23"/>
        <v>-</v>
      </c>
      <c r="V113" s="3" t="str">
        <f t="shared" si="24"/>
        <v>-</v>
      </c>
      <c r="W113" s="3" t="str">
        <f t="shared" si="25"/>
        <v>-</v>
      </c>
      <c r="X113" s="3" t="str">
        <f t="shared" si="26"/>
        <v>-</v>
      </c>
      <c r="Y113" s="3" t="str">
        <f t="shared" si="27"/>
        <v>-</v>
      </c>
    </row>
    <row r="114" spans="1:25" x14ac:dyDescent="0.2">
      <c r="A114" s="7">
        <v>111</v>
      </c>
      <c r="B114" s="18">
        <f>[2]d2!$G112</f>
        <v>0</v>
      </c>
      <c r="C114" s="37">
        <f>[2]d2!$L112</f>
        <v>0</v>
      </c>
      <c r="D114" s="39">
        <f>[2]d2!$N112</f>
        <v>0</v>
      </c>
      <c r="E114" s="9" t="str">
        <f>IF(ISBLANK([2]d2!I112),"",VLOOKUP([2]d2!I112,lytis,2,FALSE))</f>
        <v/>
      </c>
      <c r="F114" s="14">
        <f>[2]d2!H112</f>
        <v>0</v>
      </c>
      <c r="G114" s="8">
        <f>[2]d2!O112</f>
        <v>0</v>
      </c>
      <c r="H114" s="8">
        <f>[2]d2!R112</f>
        <v>0</v>
      </c>
      <c r="I114" s="10" t="str">
        <f>IF(ISBLANK([2]d2!J112),"",VLOOKUP([2]d2!J112,grupees,2,FALSE))</f>
        <v/>
      </c>
      <c r="J114" s="42">
        <f>[2]d2!S112</f>
        <v>0</v>
      </c>
      <c r="K114" s="25">
        <f>[2]d2!T112</f>
        <v>0</v>
      </c>
      <c r="L114" s="25">
        <f>[2]d2!U112</f>
        <v>0</v>
      </c>
      <c r="M114" s="14">
        <f>[2]d2!E112</f>
        <v>0</v>
      </c>
      <c r="N114" s="14">
        <f>[2]d2!F112</f>
        <v>0</v>
      </c>
      <c r="O114" s="14">
        <f t="shared" si="17"/>
        <v>1</v>
      </c>
      <c r="P114" s="48">
        <f t="shared" si="18"/>
        <v>0</v>
      </c>
      <c r="Q114" s="43">
        <f t="shared" si="28"/>
        <v>0</v>
      </c>
      <c r="R114" s="43" t="str">
        <f t="shared" si="20"/>
        <v>0</v>
      </c>
      <c r="S114" s="3" t="str">
        <f t="shared" si="21"/>
        <v>o</v>
      </c>
      <c r="T114" s="3">
        <f t="shared" si="22"/>
        <v>219</v>
      </c>
      <c r="U114" s="3" t="str">
        <f t="shared" si="23"/>
        <v>-</v>
      </c>
      <c r="V114" s="3" t="str">
        <f t="shared" si="24"/>
        <v>-</v>
      </c>
      <c r="W114" s="3" t="str">
        <f t="shared" si="25"/>
        <v>-</v>
      </c>
      <c r="X114" s="3" t="str">
        <f t="shared" si="26"/>
        <v>-</v>
      </c>
      <c r="Y114" s="3" t="str">
        <f t="shared" si="27"/>
        <v>-</v>
      </c>
    </row>
    <row r="115" spans="1:25" x14ac:dyDescent="0.2">
      <c r="A115" s="7">
        <v>112</v>
      </c>
      <c r="B115" s="18">
        <f>[2]d2!$G113</f>
        <v>0</v>
      </c>
      <c r="C115" s="37">
        <f>[2]d2!$L113</f>
        <v>0</v>
      </c>
      <c r="D115" s="39">
        <f>[2]d2!$N113</f>
        <v>0</v>
      </c>
      <c r="E115" s="9" t="str">
        <f>IF(ISBLANK([2]d2!I113),"",VLOOKUP([2]d2!I113,lytis,2,FALSE))</f>
        <v/>
      </c>
      <c r="F115" s="14">
        <f>[2]d2!H113</f>
        <v>0</v>
      </c>
      <c r="G115" s="8">
        <f>[2]d2!O113</f>
        <v>0</v>
      </c>
      <c r="H115" s="8">
        <f>[2]d2!R113</f>
        <v>0</v>
      </c>
      <c r="I115" s="10" t="str">
        <f>IF(ISBLANK([2]d2!J113),"",VLOOKUP([2]d2!J113,grupees,2,FALSE))</f>
        <v/>
      </c>
      <c r="J115" s="42">
        <f>[2]d2!S113</f>
        <v>0</v>
      </c>
      <c r="K115" s="25">
        <f>[2]d2!T113</f>
        <v>0</v>
      </c>
      <c r="L115" s="25">
        <f>[2]d2!U113</f>
        <v>0</v>
      </c>
      <c r="M115" s="14">
        <f>[2]d2!E113</f>
        <v>0</v>
      </c>
      <c r="N115" s="14">
        <f>[2]d2!F113</f>
        <v>0</v>
      </c>
      <c r="O115" s="14">
        <f t="shared" si="17"/>
        <v>1</v>
      </c>
      <c r="P115" s="48">
        <f t="shared" si="18"/>
        <v>0</v>
      </c>
      <c r="Q115" s="43">
        <f t="shared" si="28"/>
        <v>0</v>
      </c>
      <c r="R115" s="43" t="str">
        <f t="shared" si="20"/>
        <v>0</v>
      </c>
      <c r="S115" s="3" t="str">
        <f t="shared" si="21"/>
        <v>o</v>
      </c>
      <c r="T115" s="3">
        <f t="shared" si="22"/>
        <v>219</v>
      </c>
      <c r="U115" s="3" t="str">
        <f t="shared" si="23"/>
        <v>-</v>
      </c>
      <c r="V115" s="3" t="str">
        <f t="shared" si="24"/>
        <v>-</v>
      </c>
      <c r="W115" s="3" t="str">
        <f t="shared" si="25"/>
        <v>-</v>
      </c>
      <c r="X115" s="3" t="str">
        <f t="shared" si="26"/>
        <v>-</v>
      </c>
      <c r="Y115" s="3" t="str">
        <f t="shared" si="27"/>
        <v>-</v>
      </c>
    </row>
    <row r="116" spans="1:25" x14ac:dyDescent="0.2">
      <c r="A116" s="7">
        <v>113</v>
      </c>
      <c r="B116" s="18">
        <f>[2]d2!$G114</f>
        <v>0</v>
      </c>
      <c r="C116" s="37">
        <f>[2]d2!$L114</f>
        <v>0</v>
      </c>
      <c r="D116" s="39">
        <f>[2]d2!$N114</f>
        <v>0</v>
      </c>
      <c r="E116" s="9" t="str">
        <f>IF(ISBLANK([2]d2!I114),"",VLOOKUP([2]d2!I114,lytis,2,FALSE))</f>
        <v/>
      </c>
      <c r="F116" s="14">
        <f>[2]d2!H114</f>
        <v>0</v>
      </c>
      <c r="G116" s="8">
        <f>[2]d2!O114</f>
        <v>0</v>
      </c>
      <c r="H116" s="8">
        <f>[2]d2!R114</f>
        <v>0</v>
      </c>
      <c r="I116" s="10" t="str">
        <f>IF(ISBLANK([2]d2!J114),"",VLOOKUP([2]d2!J114,grupees,2,FALSE))</f>
        <v/>
      </c>
      <c r="J116" s="42">
        <f>[2]d2!S114</f>
        <v>0</v>
      </c>
      <c r="K116" s="25">
        <f>[2]d2!T114</f>
        <v>0</v>
      </c>
      <c r="L116" s="25">
        <f>[2]d2!U114</f>
        <v>0</v>
      </c>
      <c r="M116" s="14">
        <f>[2]d2!E114</f>
        <v>0</v>
      </c>
      <c r="N116" s="14">
        <f>[2]d2!F114</f>
        <v>0</v>
      </c>
      <c r="O116" s="14">
        <f t="shared" si="17"/>
        <v>1</v>
      </c>
      <c r="P116" s="48">
        <f t="shared" si="18"/>
        <v>0</v>
      </c>
      <c r="Q116" s="43">
        <f t="shared" si="28"/>
        <v>0</v>
      </c>
      <c r="R116" s="43" t="str">
        <f t="shared" si="20"/>
        <v>0</v>
      </c>
      <c r="S116" s="3" t="str">
        <f t="shared" si="21"/>
        <v>o</v>
      </c>
      <c r="T116" s="3">
        <f t="shared" si="22"/>
        <v>219</v>
      </c>
      <c r="U116" s="3" t="str">
        <f t="shared" si="23"/>
        <v>-</v>
      </c>
      <c r="V116" s="3" t="str">
        <f t="shared" si="24"/>
        <v>-</v>
      </c>
      <c r="W116" s="3" t="str">
        <f t="shared" si="25"/>
        <v>-</v>
      </c>
      <c r="X116" s="3" t="str">
        <f t="shared" si="26"/>
        <v>-</v>
      </c>
      <c r="Y116" s="3" t="str">
        <f t="shared" si="27"/>
        <v>-</v>
      </c>
    </row>
    <row r="117" spans="1:25" x14ac:dyDescent="0.2">
      <c r="A117" s="7">
        <v>114</v>
      </c>
      <c r="B117" s="18">
        <f>[2]d2!$G115</f>
        <v>0</v>
      </c>
      <c r="C117" s="37">
        <f>[2]d2!$L115</f>
        <v>0</v>
      </c>
      <c r="D117" s="39">
        <f>[2]d2!$N115</f>
        <v>0</v>
      </c>
      <c r="E117" s="9" t="str">
        <f>IF(ISBLANK([2]d2!I115),"",VLOOKUP([2]d2!I115,lytis,2,FALSE))</f>
        <v/>
      </c>
      <c r="F117" s="14">
        <f>[2]d2!H115</f>
        <v>0</v>
      </c>
      <c r="G117" s="8">
        <f>[2]d2!O115</f>
        <v>0</v>
      </c>
      <c r="H117" s="8">
        <f>[2]d2!R115</f>
        <v>0</v>
      </c>
      <c r="I117" s="10" t="str">
        <f>IF(ISBLANK([2]d2!J115),"",VLOOKUP([2]d2!J115,grupees,2,FALSE))</f>
        <v/>
      </c>
      <c r="J117" s="42">
        <f>[2]d2!S115</f>
        <v>0</v>
      </c>
      <c r="K117" s="25">
        <f>[2]d2!T115</f>
        <v>0</v>
      </c>
      <c r="L117" s="25">
        <f>[2]d2!U115</f>
        <v>0</v>
      </c>
      <c r="M117" s="14">
        <f>[2]d2!E115</f>
        <v>0</v>
      </c>
      <c r="N117" s="14">
        <f>[2]d2!F115</f>
        <v>0</v>
      </c>
      <c r="O117" s="14">
        <f t="shared" si="17"/>
        <v>1</v>
      </c>
      <c r="P117" s="48">
        <f t="shared" si="18"/>
        <v>0</v>
      </c>
      <c r="Q117" s="43">
        <f t="shared" si="28"/>
        <v>0</v>
      </c>
      <c r="R117" s="43" t="str">
        <f t="shared" si="20"/>
        <v>0</v>
      </c>
      <c r="S117" s="3" t="str">
        <f t="shared" si="21"/>
        <v>o</v>
      </c>
      <c r="T117" s="3">
        <f t="shared" si="22"/>
        <v>219</v>
      </c>
      <c r="U117" s="3" t="str">
        <f t="shared" si="23"/>
        <v>-</v>
      </c>
      <c r="V117" s="3" t="str">
        <f t="shared" si="24"/>
        <v>-</v>
      </c>
      <c r="W117" s="3" t="str">
        <f t="shared" si="25"/>
        <v>-</v>
      </c>
      <c r="X117" s="3" t="str">
        <f t="shared" si="26"/>
        <v>-</v>
      </c>
      <c r="Y117" s="3" t="str">
        <f t="shared" si="27"/>
        <v>-</v>
      </c>
    </row>
    <row r="118" spans="1:25" x14ac:dyDescent="0.2">
      <c r="A118" s="7">
        <v>115</v>
      </c>
      <c r="B118" s="18">
        <f>[2]d2!$G116</f>
        <v>0</v>
      </c>
      <c r="C118" s="37">
        <f>[2]d2!$L116</f>
        <v>0</v>
      </c>
      <c r="D118" s="39">
        <f>[2]d2!$N116</f>
        <v>0</v>
      </c>
      <c r="E118" s="9" t="str">
        <f>IF(ISBLANK([2]d2!I116),"",VLOOKUP([2]d2!I116,lytis,2,FALSE))</f>
        <v/>
      </c>
      <c r="F118" s="14">
        <f>[2]d2!H116</f>
        <v>0</v>
      </c>
      <c r="G118" s="8">
        <f>[2]d2!O116</f>
        <v>0</v>
      </c>
      <c r="H118" s="8">
        <f>[2]d2!R116</f>
        <v>0</v>
      </c>
      <c r="I118" s="10" t="str">
        <f>IF(ISBLANK([2]d2!J116),"",VLOOKUP([2]d2!J116,grupees,2,FALSE))</f>
        <v/>
      </c>
      <c r="J118" s="42">
        <f>[2]d2!S116</f>
        <v>0</v>
      </c>
      <c r="K118" s="25">
        <f>[2]d2!T116</f>
        <v>0</v>
      </c>
      <c r="L118" s="25">
        <f>[2]d2!U116</f>
        <v>0</v>
      </c>
      <c r="M118" s="14">
        <f>[2]d2!E116</f>
        <v>0</v>
      </c>
      <c r="N118" s="14">
        <f>[2]d2!F116</f>
        <v>0</v>
      </c>
      <c r="O118" s="14">
        <f t="shared" si="17"/>
        <v>1</v>
      </c>
      <c r="P118" s="48">
        <f t="shared" si="18"/>
        <v>0</v>
      </c>
      <c r="Q118" s="43">
        <f t="shared" si="28"/>
        <v>0</v>
      </c>
      <c r="R118" s="43" t="str">
        <f t="shared" si="20"/>
        <v>0</v>
      </c>
      <c r="S118" s="3" t="str">
        <f t="shared" si="21"/>
        <v>o</v>
      </c>
      <c r="T118" s="3">
        <f t="shared" si="22"/>
        <v>219</v>
      </c>
      <c r="U118" s="3" t="str">
        <f t="shared" si="23"/>
        <v>-</v>
      </c>
      <c r="V118" s="3" t="str">
        <f t="shared" si="24"/>
        <v>-</v>
      </c>
      <c r="W118" s="3" t="str">
        <f t="shared" si="25"/>
        <v>-</v>
      </c>
      <c r="X118" s="3" t="str">
        <f t="shared" si="26"/>
        <v>-</v>
      </c>
      <c r="Y118" s="3" t="str">
        <f t="shared" si="27"/>
        <v>-</v>
      </c>
    </row>
    <row r="119" spans="1:25" x14ac:dyDescent="0.2">
      <c r="A119" s="7">
        <v>116</v>
      </c>
      <c r="B119" s="18">
        <f>[2]d2!$G117</f>
        <v>0</v>
      </c>
      <c r="C119" s="37">
        <f>[2]d2!$L117</f>
        <v>0</v>
      </c>
      <c r="D119" s="39">
        <f>[2]d2!$N117</f>
        <v>0</v>
      </c>
      <c r="E119" s="9" t="str">
        <f>IF(ISBLANK([2]d2!I117),"",VLOOKUP([2]d2!I117,lytis,2,FALSE))</f>
        <v/>
      </c>
      <c r="F119" s="14">
        <f>[2]d2!H117</f>
        <v>0</v>
      </c>
      <c r="G119" s="8">
        <f>[2]d2!O117</f>
        <v>0</v>
      </c>
      <c r="H119" s="8">
        <f>[2]d2!R117</f>
        <v>0</v>
      </c>
      <c r="I119" s="10" t="str">
        <f>IF(ISBLANK([2]d2!J117),"",VLOOKUP([2]d2!J117,grupees,2,FALSE))</f>
        <v/>
      </c>
      <c r="J119" s="42">
        <f>[2]d2!S117</f>
        <v>0</v>
      </c>
      <c r="K119" s="25">
        <f>[2]d2!T117</f>
        <v>0</v>
      </c>
      <c r="L119" s="25">
        <f>[2]d2!U117</f>
        <v>0</v>
      </c>
      <c r="M119" s="14">
        <f>[2]d2!E117</f>
        <v>0</v>
      </c>
      <c r="N119" s="14">
        <f>[2]d2!F117</f>
        <v>0</v>
      </c>
      <c r="O119" s="14">
        <f t="shared" si="17"/>
        <v>1</v>
      </c>
      <c r="P119" s="48">
        <f t="shared" si="18"/>
        <v>0</v>
      </c>
      <c r="Q119" s="43">
        <f t="shared" si="28"/>
        <v>0</v>
      </c>
      <c r="R119" s="43" t="str">
        <f t="shared" si="20"/>
        <v>0</v>
      </c>
      <c r="S119" s="3" t="str">
        <f t="shared" si="21"/>
        <v>o</v>
      </c>
      <c r="T119" s="3">
        <f t="shared" si="22"/>
        <v>219</v>
      </c>
      <c r="U119" s="3" t="str">
        <f t="shared" si="23"/>
        <v>-</v>
      </c>
      <c r="V119" s="3" t="str">
        <f t="shared" si="24"/>
        <v>-</v>
      </c>
      <c r="W119" s="3" t="str">
        <f t="shared" si="25"/>
        <v>-</v>
      </c>
      <c r="X119" s="3" t="str">
        <f t="shared" si="26"/>
        <v>-</v>
      </c>
      <c r="Y119" s="3" t="str">
        <f t="shared" si="27"/>
        <v>-</v>
      </c>
    </row>
    <row r="120" spans="1:25" x14ac:dyDescent="0.2">
      <c r="A120" s="7">
        <v>117</v>
      </c>
      <c r="B120" s="18">
        <f>[2]d2!$G118</f>
        <v>0</v>
      </c>
      <c r="C120" s="37">
        <f>[2]d2!$L118</f>
        <v>0</v>
      </c>
      <c r="D120" s="39">
        <f>[2]d2!$N118</f>
        <v>0</v>
      </c>
      <c r="E120" s="9" t="str">
        <f>IF(ISBLANK([2]d2!I118),"",VLOOKUP([2]d2!I118,lytis,2,FALSE))</f>
        <v/>
      </c>
      <c r="F120" s="14">
        <f>[2]d2!H118</f>
        <v>0</v>
      </c>
      <c r="G120" s="8">
        <f>[2]d2!O118</f>
        <v>0</v>
      </c>
      <c r="H120" s="8">
        <f>[2]d2!R118</f>
        <v>0</v>
      </c>
      <c r="I120" s="10" t="str">
        <f>IF(ISBLANK([2]d2!J118),"",VLOOKUP([2]d2!J118,grupees,2,FALSE))</f>
        <v/>
      </c>
      <c r="J120" s="42">
        <f>[2]d2!S118</f>
        <v>0</v>
      </c>
      <c r="K120" s="25">
        <f>[2]d2!T118</f>
        <v>0</v>
      </c>
      <c r="L120" s="25">
        <f>[2]d2!U118</f>
        <v>0</v>
      </c>
      <c r="M120" s="14">
        <f>[2]d2!E118</f>
        <v>0</v>
      </c>
      <c r="N120" s="14">
        <f>[2]d2!F118</f>
        <v>0</v>
      </c>
      <c r="O120" s="14">
        <f t="shared" si="17"/>
        <v>1</v>
      </c>
      <c r="P120" s="48">
        <f t="shared" si="18"/>
        <v>0</v>
      </c>
      <c r="Q120" s="43">
        <f t="shared" si="28"/>
        <v>0</v>
      </c>
      <c r="R120" s="43" t="str">
        <f t="shared" si="20"/>
        <v>0</v>
      </c>
      <c r="S120" s="3" t="str">
        <f t="shared" si="21"/>
        <v>o</v>
      </c>
      <c r="T120" s="3">
        <f t="shared" si="22"/>
        <v>219</v>
      </c>
      <c r="U120" s="3" t="str">
        <f t="shared" si="23"/>
        <v>-</v>
      </c>
      <c r="V120" s="3" t="str">
        <f t="shared" si="24"/>
        <v>-</v>
      </c>
      <c r="W120" s="3" t="str">
        <f t="shared" si="25"/>
        <v>-</v>
      </c>
      <c r="X120" s="3" t="str">
        <f t="shared" si="26"/>
        <v>-</v>
      </c>
      <c r="Y120" s="3" t="str">
        <f t="shared" si="27"/>
        <v>-</v>
      </c>
    </row>
    <row r="121" spans="1:25" x14ac:dyDescent="0.2">
      <c r="A121" s="7">
        <v>118</v>
      </c>
      <c r="B121" s="18">
        <f>[2]d2!$G119</f>
        <v>0</v>
      </c>
      <c r="C121" s="37">
        <f>[2]d2!$L119</f>
        <v>0</v>
      </c>
      <c r="D121" s="39">
        <f>[2]d2!$N119</f>
        <v>0</v>
      </c>
      <c r="E121" s="9" t="str">
        <f>IF(ISBLANK([2]d2!I119),"",VLOOKUP([2]d2!I119,lytis,2,FALSE))</f>
        <v/>
      </c>
      <c r="F121" s="14">
        <f>[2]d2!H119</f>
        <v>0</v>
      </c>
      <c r="G121" s="8">
        <f>[2]d2!O119</f>
        <v>0</v>
      </c>
      <c r="H121" s="8">
        <f>[2]d2!R119</f>
        <v>0</v>
      </c>
      <c r="I121" s="10" t="str">
        <f>IF(ISBLANK([2]d2!J119),"",VLOOKUP([2]d2!J119,grupees,2,FALSE))</f>
        <v/>
      </c>
      <c r="J121" s="42">
        <f>[2]d2!S119</f>
        <v>0</v>
      </c>
      <c r="K121" s="25">
        <f>[2]d2!T119</f>
        <v>0</v>
      </c>
      <c r="L121" s="25">
        <f>[2]d2!U119</f>
        <v>0</v>
      </c>
      <c r="M121" s="14">
        <f>[2]d2!E119</f>
        <v>0</v>
      </c>
      <c r="N121" s="14">
        <f>[2]d2!F119</f>
        <v>0</v>
      </c>
      <c r="O121" s="14">
        <f t="shared" si="17"/>
        <v>1</v>
      </c>
      <c r="P121" s="48">
        <f t="shared" si="18"/>
        <v>0</v>
      </c>
      <c r="Q121" s="43">
        <f t="shared" si="28"/>
        <v>0</v>
      </c>
      <c r="R121" s="43" t="str">
        <f t="shared" si="20"/>
        <v>0</v>
      </c>
      <c r="S121" s="3" t="str">
        <f t="shared" si="21"/>
        <v>o</v>
      </c>
      <c r="T121" s="3">
        <f t="shared" si="22"/>
        <v>219</v>
      </c>
      <c r="U121" s="3" t="str">
        <f t="shared" si="23"/>
        <v>-</v>
      </c>
      <c r="V121" s="3" t="str">
        <f t="shared" si="24"/>
        <v>-</v>
      </c>
      <c r="W121" s="3" t="str">
        <f t="shared" si="25"/>
        <v>-</v>
      </c>
      <c r="X121" s="3" t="str">
        <f t="shared" si="26"/>
        <v>-</v>
      </c>
      <c r="Y121" s="3" t="str">
        <f t="shared" si="27"/>
        <v>-</v>
      </c>
    </row>
    <row r="122" spans="1:25" x14ac:dyDescent="0.2">
      <c r="A122" s="7">
        <v>119</v>
      </c>
      <c r="B122" s="18">
        <f>[2]d2!$G120</f>
        <v>0</v>
      </c>
      <c r="C122" s="37">
        <f>[2]d2!$L120</f>
        <v>0</v>
      </c>
      <c r="D122" s="39">
        <f>[2]d2!$N120</f>
        <v>0</v>
      </c>
      <c r="E122" s="9" t="str">
        <f>IF(ISBLANK([2]d2!I120),"",VLOOKUP([2]d2!I120,lytis,2,FALSE))</f>
        <v/>
      </c>
      <c r="F122" s="14">
        <f>[2]d2!H120</f>
        <v>0</v>
      </c>
      <c r="G122" s="8">
        <f>[2]d2!O120</f>
        <v>0</v>
      </c>
      <c r="H122" s="8">
        <f>[2]d2!R120</f>
        <v>0</v>
      </c>
      <c r="I122" s="10" t="str">
        <f>IF(ISBLANK([2]d2!J120),"",VLOOKUP([2]d2!J120,grupees,2,FALSE))</f>
        <v/>
      </c>
      <c r="J122" s="42">
        <f>[2]d2!S120</f>
        <v>0</v>
      </c>
      <c r="K122" s="25">
        <f>[2]d2!T120</f>
        <v>0</v>
      </c>
      <c r="L122" s="25">
        <f>[2]d2!U120</f>
        <v>0</v>
      </c>
      <c r="M122" s="14">
        <f>[2]d2!E120</f>
        <v>0</v>
      </c>
      <c r="N122" s="14">
        <f>[2]d2!F120</f>
        <v>0</v>
      </c>
      <c r="O122" s="14">
        <f t="shared" si="17"/>
        <v>1</v>
      </c>
      <c r="P122" s="48">
        <f t="shared" si="18"/>
        <v>0</v>
      </c>
      <c r="Q122" s="43">
        <f t="shared" si="28"/>
        <v>0</v>
      </c>
      <c r="R122" s="43" t="str">
        <f t="shared" si="20"/>
        <v>0</v>
      </c>
      <c r="S122" s="3" t="str">
        <f t="shared" si="21"/>
        <v>o</v>
      </c>
      <c r="T122" s="3">
        <f t="shared" si="22"/>
        <v>219</v>
      </c>
      <c r="U122" s="3" t="str">
        <f t="shared" si="23"/>
        <v>-</v>
      </c>
      <c r="V122" s="3" t="str">
        <f t="shared" si="24"/>
        <v>-</v>
      </c>
      <c r="W122" s="3" t="str">
        <f t="shared" si="25"/>
        <v>-</v>
      </c>
      <c r="X122" s="3" t="str">
        <f t="shared" si="26"/>
        <v>-</v>
      </c>
      <c r="Y122" s="3" t="str">
        <f t="shared" si="27"/>
        <v>-</v>
      </c>
    </row>
    <row r="123" spans="1:25" x14ac:dyDescent="0.2">
      <c r="A123" s="7">
        <v>120</v>
      </c>
      <c r="B123" s="18">
        <f>[2]d2!$G121</f>
        <v>0</v>
      </c>
      <c r="C123" s="37">
        <f>[2]d2!$L121</f>
        <v>0</v>
      </c>
      <c r="D123" s="39">
        <f>[2]d2!$N121</f>
        <v>0</v>
      </c>
      <c r="E123" s="9" t="str">
        <f>IF(ISBLANK([2]d2!I121),"",VLOOKUP([2]d2!I121,lytis,2,FALSE))</f>
        <v/>
      </c>
      <c r="F123" s="14">
        <f>[2]d2!H121</f>
        <v>0</v>
      </c>
      <c r="G123" s="8">
        <f>[2]d2!O121</f>
        <v>0</v>
      </c>
      <c r="H123" s="8">
        <f>[2]d2!R121</f>
        <v>0</v>
      </c>
      <c r="I123" s="10" t="str">
        <f>IF(ISBLANK([2]d2!J121),"",VLOOKUP([2]d2!J121,grupees,2,FALSE))</f>
        <v/>
      </c>
      <c r="J123" s="42">
        <f>[2]d2!S121</f>
        <v>0</v>
      </c>
      <c r="K123" s="25">
        <f>[2]d2!T121</f>
        <v>0</v>
      </c>
      <c r="L123" s="25">
        <f>[2]d2!U121</f>
        <v>0</v>
      </c>
      <c r="M123" s="14">
        <f>[2]d2!E121</f>
        <v>0</v>
      </c>
      <c r="N123" s="14">
        <f>[2]d2!F121</f>
        <v>0</v>
      </c>
      <c r="O123" s="14">
        <f t="shared" si="17"/>
        <v>1</v>
      </c>
      <c r="P123" s="48">
        <f t="shared" si="18"/>
        <v>0</v>
      </c>
      <c r="Q123" s="43">
        <f t="shared" si="28"/>
        <v>0</v>
      </c>
      <c r="R123" s="43" t="str">
        <f t="shared" si="20"/>
        <v>0</v>
      </c>
      <c r="S123" s="3" t="str">
        <f t="shared" si="21"/>
        <v>o</v>
      </c>
      <c r="T123" s="3">
        <f t="shared" si="22"/>
        <v>219</v>
      </c>
      <c r="U123" s="3" t="str">
        <f t="shared" si="23"/>
        <v>-</v>
      </c>
      <c r="V123" s="3" t="str">
        <f t="shared" si="24"/>
        <v>-</v>
      </c>
      <c r="W123" s="3" t="str">
        <f t="shared" si="25"/>
        <v>-</v>
      </c>
      <c r="X123" s="3" t="str">
        <f t="shared" si="26"/>
        <v>-</v>
      </c>
      <c r="Y123" s="3" t="str">
        <f t="shared" si="27"/>
        <v>-</v>
      </c>
    </row>
    <row r="124" spans="1:25" x14ac:dyDescent="0.2">
      <c r="A124" s="7">
        <v>121</v>
      </c>
      <c r="B124" s="18">
        <f>[2]d2!$G122</f>
        <v>0</v>
      </c>
      <c r="C124" s="37">
        <f>[2]d2!$L122</f>
        <v>0</v>
      </c>
      <c r="D124" s="39">
        <f>[2]d2!$N122</f>
        <v>0</v>
      </c>
      <c r="E124" s="9" t="str">
        <f>IF(ISBLANK([2]d2!I122),"",VLOOKUP([2]d2!I122,lytis,2,FALSE))</f>
        <v/>
      </c>
      <c r="F124" s="14">
        <f>[2]d2!H122</f>
        <v>0</v>
      </c>
      <c r="G124" s="8">
        <f>[2]d2!O122</f>
        <v>0</v>
      </c>
      <c r="H124" s="8">
        <f>[2]d2!R122</f>
        <v>0</v>
      </c>
      <c r="I124" s="10" t="str">
        <f>IF(ISBLANK([2]d2!J122),"",VLOOKUP([2]d2!J122,grupees,2,FALSE))</f>
        <v/>
      </c>
      <c r="J124" s="42">
        <f>[2]d2!S122</f>
        <v>0</v>
      </c>
      <c r="K124" s="25">
        <f>[2]d2!T122</f>
        <v>0</v>
      </c>
      <c r="L124" s="25">
        <f>[2]d2!U122</f>
        <v>0</v>
      </c>
      <c r="M124" s="14">
        <f>[2]d2!E122</f>
        <v>0</v>
      </c>
      <c r="N124" s="14">
        <f>[2]d2!F122</f>
        <v>0</v>
      </c>
      <c r="O124" s="14">
        <f t="shared" si="17"/>
        <v>1</v>
      </c>
      <c r="P124" s="48">
        <f t="shared" si="18"/>
        <v>0</v>
      </c>
      <c r="Q124" s="43">
        <f t="shared" si="28"/>
        <v>0</v>
      </c>
      <c r="R124" s="43" t="str">
        <f t="shared" si="20"/>
        <v>0</v>
      </c>
      <c r="S124" s="3" t="str">
        <f t="shared" si="21"/>
        <v>o</v>
      </c>
      <c r="T124" s="3">
        <f t="shared" si="22"/>
        <v>219</v>
      </c>
      <c r="U124" s="3" t="str">
        <f t="shared" si="23"/>
        <v>-</v>
      </c>
      <c r="V124" s="3" t="str">
        <f t="shared" si="24"/>
        <v>-</v>
      </c>
      <c r="W124" s="3" t="str">
        <f t="shared" si="25"/>
        <v>-</v>
      </c>
      <c r="X124" s="3" t="str">
        <f t="shared" si="26"/>
        <v>-</v>
      </c>
      <c r="Y124" s="3" t="str">
        <f t="shared" si="27"/>
        <v>-</v>
      </c>
    </row>
    <row r="125" spans="1:25" x14ac:dyDescent="0.2">
      <c r="A125" s="7">
        <v>122</v>
      </c>
      <c r="B125" s="18">
        <f>[2]d2!$G123</f>
        <v>0</v>
      </c>
      <c r="C125" s="37">
        <f>[2]d2!$L123</f>
        <v>0</v>
      </c>
      <c r="D125" s="39">
        <f>[2]d2!$N123</f>
        <v>0</v>
      </c>
      <c r="E125" s="9" t="str">
        <f>IF(ISBLANK([2]d2!I123),"",VLOOKUP([2]d2!I123,lytis,2,FALSE))</f>
        <v/>
      </c>
      <c r="F125" s="14">
        <f>[2]d2!H123</f>
        <v>0</v>
      </c>
      <c r="G125" s="8">
        <f>[2]d2!O123</f>
        <v>0</v>
      </c>
      <c r="H125" s="8">
        <f>[2]d2!R123</f>
        <v>0</v>
      </c>
      <c r="I125" s="10" t="str">
        <f>IF(ISBLANK([2]d2!J123),"",VLOOKUP([2]d2!J123,grupees,2,FALSE))</f>
        <v/>
      </c>
      <c r="J125" s="42">
        <f>[2]d2!S123</f>
        <v>0</v>
      </c>
      <c r="K125" s="25">
        <f>[2]d2!T123</f>
        <v>0</v>
      </c>
      <c r="L125" s="25">
        <f>[2]d2!U123</f>
        <v>0</v>
      </c>
      <c r="M125" s="14">
        <f>[2]d2!E123</f>
        <v>0</v>
      </c>
      <c r="N125" s="14">
        <f>[2]d2!F123</f>
        <v>0</v>
      </c>
      <c r="O125" s="14">
        <f t="shared" si="17"/>
        <v>1</v>
      </c>
      <c r="P125" s="48">
        <f t="shared" si="18"/>
        <v>0</v>
      </c>
      <c r="Q125" s="43">
        <f t="shared" si="28"/>
        <v>0</v>
      </c>
      <c r="R125" s="43" t="str">
        <f t="shared" si="20"/>
        <v>0</v>
      </c>
      <c r="S125" s="3" t="str">
        <f t="shared" si="21"/>
        <v>o</v>
      </c>
      <c r="T125" s="3">
        <f t="shared" si="22"/>
        <v>219</v>
      </c>
      <c r="U125" s="3" t="str">
        <f t="shared" si="23"/>
        <v>-</v>
      </c>
      <c r="V125" s="3" t="str">
        <f t="shared" si="24"/>
        <v>-</v>
      </c>
      <c r="W125" s="3" t="str">
        <f t="shared" si="25"/>
        <v>-</v>
      </c>
      <c r="X125" s="3" t="str">
        <f t="shared" si="26"/>
        <v>-</v>
      </c>
      <c r="Y125" s="3" t="str">
        <f t="shared" si="27"/>
        <v>-</v>
      </c>
    </row>
    <row r="126" spans="1:25" x14ac:dyDescent="0.2">
      <c r="A126" s="7">
        <v>123</v>
      </c>
      <c r="B126" s="18">
        <f>[2]d2!$G124</f>
        <v>0</v>
      </c>
      <c r="C126" s="37">
        <f>[2]d2!$L124</f>
        <v>0</v>
      </c>
      <c r="D126" s="39">
        <f>[2]d2!$N124</f>
        <v>0</v>
      </c>
      <c r="E126" s="9" t="str">
        <f>IF(ISBLANK([2]d2!I124),"",VLOOKUP([2]d2!I124,lytis,2,FALSE))</f>
        <v/>
      </c>
      <c r="F126" s="14">
        <f>[2]d2!H124</f>
        <v>0</v>
      </c>
      <c r="G126" s="8">
        <f>[2]d2!O124</f>
        <v>0</v>
      </c>
      <c r="H126" s="8">
        <f>[2]d2!R124</f>
        <v>0</v>
      </c>
      <c r="I126" s="10" t="str">
        <f>IF(ISBLANK([2]d2!J124),"",VLOOKUP([2]d2!J124,grupees,2,FALSE))</f>
        <v/>
      </c>
      <c r="J126" s="42">
        <f>[2]d2!S124</f>
        <v>0</v>
      </c>
      <c r="K126" s="25">
        <f>[2]d2!T124</f>
        <v>0</v>
      </c>
      <c r="L126" s="25">
        <f>[2]d2!U124</f>
        <v>0</v>
      </c>
      <c r="M126" s="14">
        <f>[2]d2!E124</f>
        <v>0</v>
      </c>
      <c r="N126" s="14">
        <f>[2]d2!F124</f>
        <v>0</v>
      </c>
      <c r="O126" s="14">
        <f t="shared" si="17"/>
        <v>1</v>
      </c>
      <c r="P126" s="48">
        <f t="shared" si="18"/>
        <v>0</v>
      </c>
      <c r="Q126" s="43">
        <f t="shared" si="28"/>
        <v>0</v>
      </c>
      <c r="R126" s="43" t="str">
        <f t="shared" si="20"/>
        <v>0</v>
      </c>
      <c r="S126" s="3" t="str">
        <f t="shared" si="21"/>
        <v>o</v>
      </c>
      <c r="T126" s="3">
        <f t="shared" si="22"/>
        <v>219</v>
      </c>
      <c r="U126" s="3" t="str">
        <f t="shared" si="23"/>
        <v>-</v>
      </c>
      <c r="V126" s="3" t="str">
        <f t="shared" si="24"/>
        <v>-</v>
      </c>
      <c r="W126" s="3" t="str">
        <f t="shared" si="25"/>
        <v>-</v>
      </c>
      <c r="X126" s="3" t="str">
        <f t="shared" si="26"/>
        <v>-</v>
      </c>
      <c r="Y126" s="3" t="str">
        <f t="shared" si="27"/>
        <v>-</v>
      </c>
    </row>
    <row r="127" spans="1:25" x14ac:dyDescent="0.2">
      <c r="A127" s="7">
        <v>124</v>
      </c>
      <c r="B127" s="18">
        <f>[2]d2!$G125</f>
        <v>0</v>
      </c>
      <c r="C127" s="37">
        <f>[2]d2!$L125</f>
        <v>0</v>
      </c>
      <c r="D127" s="39">
        <f>[2]d2!$N125</f>
        <v>0</v>
      </c>
      <c r="E127" s="9" t="str">
        <f>IF(ISBLANK([2]d2!I125),"",VLOOKUP([2]d2!I125,lytis,2,FALSE))</f>
        <v/>
      </c>
      <c r="F127" s="14">
        <f>[2]d2!H125</f>
        <v>0</v>
      </c>
      <c r="G127" s="8">
        <f>[2]d2!O125</f>
        <v>0</v>
      </c>
      <c r="H127" s="8">
        <f>[2]d2!R125</f>
        <v>0</v>
      </c>
      <c r="I127" s="10" t="str">
        <f>IF(ISBLANK([2]d2!J125),"",VLOOKUP([2]d2!J125,grupees,2,FALSE))</f>
        <v/>
      </c>
      <c r="J127" s="42">
        <f>[2]d2!S125</f>
        <v>0</v>
      </c>
      <c r="K127" s="25">
        <f>[2]d2!T125</f>
        <v>0</v>
      </c>
      <c r="L127" s="25">
        <f>[2]d2!U125</f>
        <v>0</v>
      </c>
      <c r="M127" s="14">
        <f>[2]d2!E125</f>
        <v>0</v>
      </c>
      <c r="N127" s="14">
        <f>[2]d2!F125</f>
        <v>0</v>
      </c>
      <c r="O127" s="14">
        <f t="shared" si="17"/>
        <v>1</v>
      </c>
      <c r="P127" s="48">
        <f t="shared" si="18"/>
        <v>0</v>
      </c>
      <c r="Q127" s="43">
        <f t="shared" si="28"/>
        <v>0</v>
      </c>
      <c r="R127" s="43" t="str">
        <f t="shared" si="20"/>
        <v>0</v>
      </c>
      <c r="S127" s="3" t="str">
        <f t="shared" si="21"/>
        <v>o</v>
      </c>
      <c r="T127" s="3">
        <f t="shared" si="22"/>
        <v>219</v>
      </c>
      <c r="U127" s="3" t="str">
        <f t="shared" si="23"/>
        <v>-</v>
      </c>
      <c r="V127" s="3" t="str">
        <f t="shared" si="24"/>
        <v>-</v>
      </c>
      <c r="W127" s="3" t="str">
        <f t="shared" si="25"/>
        <v>-</v>
      </c>
      <c r="X127" s="3" t="str">
        <f t="shared" si="26"/>
        <v>-</v>
      </c>
      <c r="Y127" s="3" t="str">
        <f t="shared" si="27"/>
        <v>-</v>
      </c>
    </row>
    <row r="128" spans="1:25" x14ac:dyDescent="0.2">
      <c r="A128" s="7">
        <v>125</v>
      </c>
      <c r="B128" s="18">
        <f>[2]d2!$G126</f>
        <v>0</v>
      </c>
      <c r="C128" s="37">
        <f>[2]d2!$L126</f>
        <v>0</v>
      </c>
      <c r="D128" s="39">
        <f>[2]d2!$N126</f>
        <v>0</v>
      </c>
      <c r="E128" s="9" t="str">
        <f>IF(ISBLANK([2]d2!I126),"",VLOOKUP([2]d2!I126,lytis,2,FALSE))</f>
        <v/>
      </c>
      <c r="F128" s="14">
        <f>[2]d2!H126</f>
        <v>0</v>
      </c>
      <c r="G128" s="8">
        <f>[2]d2!O126</f>
        <v>0</v>
      </c>
      <c r="H128" s="8">
        <f>[2]d2!R126</f>
        <v>0</v>
      </c>
      <c r="I128" s="10" t="str">
        <f>IF(ISBLANK([2]d2!J126),"",VLOOKUP([2]d2!J126,grupees,2,FALSE))</f>
        <v/>
      </c>
      <c r="J128" s="42">
        <f>[2]d2!S126</f>
        <v>0</v>
      </c>
      <c r="K128" s="25">
        <f>[2]d2!T126</f>
        <v>0</v>
      </c>
      <c r="L128" s="25">
        <f>[2]d2!U126</f>
        <v>0</v>
      </c>
      <c r="M128" s="14">
        <f>[2]d2!E126</f>
        <v>0</v>
      </c>
      <c r="N128" s="14">
        <f>[2]d2!F126</f>
        <v>0</v>
      </c>
      <c r="O128" s="14">
        <f t="shared" si="17"/>
        <v>1</v>
      </c>
      <c r="P128" s="48">
        <f t="shared" si="18"/>
        <v>0</v>
      </c>
      <c r="Q128" s="43">
        <f t="shared" si="28"/>
        <v>0</v>
      </c>
      <c r="R128" s="43" t="str">
        <f t="shared" si="20"/>
        <v>0</v>
      </c>
      <c r="S128" s="3" t="str">
        <f t="shared" si="21"/>
        <v>o</v>
      </c>
      <c r="T128" s="3">
        <f t="shared" si="22"/>
        <v>219</v>
      </c>
      <c r="U128" s="3" t="str">
        <f t="shared" si="23"/>
        <v>-</v>
      </c>
      <c r="V128" s="3" t="str">
        <f t="shared" si="24"/>
        <v>-</v>
      </c>
      <c r="W128" s="3" t="str">
        <f t="shared" si="25"/>
        <v>-</v>
      </c>
      <c r="X128" s="3" t="str">
        <f t="shared" si="26"/>
        <v>-</v>
      </c>
      <c r="Y128" s="3" t="str">
        <f t="shared" si="27"/>
        <v>-</v>
      </c>
    </row>
    <row r="129" spans="1:25" x14ac:dyDescent="0.2">
      <c r="A129" s="7">
        <v>126</v>
      </c>
      <c r="B129" s="18">
        <f>[2]d2!$G127</f>
        <v>0</v>
      </c>
      <c r="C129" s="37">
        <f>[2]d2!$L127</f>
        <v>0</v>
      </c>
      <c r="D129" s="39">
        <f>[2]d2!$N127</f>
        <v>0</v>
      </c>
      <c r="E129" s="9" t="str">
        <f>IF(ISBLANK([2]d2!I127),"",VLOOKUP([2]d2!I127,lytis,2,FALSE))</f>
        <v/>
      </c>
      <c r="F129" s="14">
        <f>[2]d2!H127</f>
        <v>0</v>
      </c>
      <c r="G129" s="8">
        <f>[2]d2!O127</f>
        <v>0</v>
      </c>
      <c r="H129" s="8">
        <f>[2]d2!R127</f>
        <v>0</v>
      </c>
      <c r="I129" s="10" t="str">
        <f>IF(ISBLANK([2]d2!J127),"",VLOOKUP([2]d2!J127,grupees,2,FALSE))</f>
        <v/>
      </c>
      <c r="J129" s="42">
        <f>[2]d2!S127</f>
        <v>0</v>
      </c>
      <c r="K129" s="25">
        <f>[2]d2!T127</f>
        <v>0</v>
      </c>
      <c r="L129" s="25">
        <f>[2]d2!U127</f>
        <v>0</v>
      </c>
      <c r="M129" s="14">
        <f>[2]d2!E127</f>
        <v>0</v>
      </c>
      <c r="N129" s="14">
        <f>[2]d2!F127</f>
        <v>0</v>
      </c>
      <c r="O129" s="14">
        <f t="shared" si="17"/>
        <v>1</v>
      </c>
      <c r="P129" s="48">
        <f t="shared" si="18"/>
        <v>0</v>
      </c>
      <c r="Q129" s="43">
        <f t="shared" si="28"/>
        <v>0</v>
      </c>
      <c r="R129" s="43" t="str">
        <f t="shared" si="20"/>
        <v>0</v>
      </c>
      <c r="S129" s="3" t="str">
        <f t="shared" si="21"/>
        <v>o</v>
      </c>
      <c r="T129" s="3">
        <f t="shared" si="22"/>
        <v>219</v>
      </c>
      <c r="U129" s="3" t="str">
        <f t="shared" si="23"/>
        <v>-</v>
      </c>
      <c r="V129" s="3" t="str">
        <f t="shared" si="24"/>
        <v>-</v>
      </c>
      <c r="W129" s="3" t="str">
        <f t="shared" si="25"/>
        <v>-</v>
      </c>
      <c r="X129" s="3" t="str">
        <f t="shared" si="26"/>
        <v>-</v>
      </c>
      <c r="Y129" s="3" t="str">
        <f t="shared" si="27"/>
        <v>-</v>
      </c>
    </row>
    <row r="130" spans="1:25" x14ac:dyDescent="0.2">
      <c r="A130" s="7">
        <v>127</v>
      </c>
      <c r="B130" s="18">
        <f>[2]d2!$G128</f>
        <v>0</v>
      </c>
      <c r="C130" s="37">
        <f>[2]d2!$L128</f>
        <v>0</v>
      </c>
      <c r="D130" s="39">
        <f>[2]d2!$N128</f>
        <v>0</v>
      </c>
      <c r="E130" s="9" t="str">
        <f>IF(ISBLANK([2]d2!I128),"",VLOOKUP([2]d2!I128,lytis,2,FALSE))</f>
        <v/>
      </c>
      <c r="F130" s="14">
        <f>[2]d2!H128</f>
        <v>0</v>
      </c>
      <c r="G130" s="8">
        <f>[2]d2!O128</f>
        <v>0</v>
      </c>
      <c r="H130" s="8">
        <f>[2]d2!R128</f>
        <v>0</v>
      </c>
      <c r="I130" s="10" t="str">
        <f>IF(ISBLANK([2]d2!J128),"",VLOOKUP([2]d2!J128,grupees,2,FALSE))</f>
        <v/>
      </c>
      <c r="J130" s="42">
        <f>[2]d2!S128</f>
        <v>0</v>
      </c>
      <c r="K130" s="25">
        <f>[2]d2!T128</f>
        <v>0</v>
      </c>
      <c r="L130" s="25">
        <f>[2]d2!U128</f>
        <v>0</v>
      </c>
      <c r="M130" s="14">
        <f>[2]d2!E128</f>
        <v>0</v>
      </c>
      <c r="N130" s="14">
        <f>[2]d2!F128</f>
        <v>0</v>
      </c>
      <c r="O130" s="14">
        <f t="shared" si="17"/>
        <v>1</v>
      </c>
      <c r="P130" s="48">
        <f t="shared" si="18"/>
        <v>0</v>
      </c>
      <c r="Q130" s="43">
        <f t="shared" si="28"/>
        <v>0</v>
      </c>
      <c r="R130" s="43" t="str">
        <f t="shared" si="20"/>
        <v>0</v>
      </c>
      <c r="S130" s="3" t="str">
        <f t="shared" si="21"/>
        <v>o</v>
      </c>
      <c r="T130" s="3">
        <f t="shared" si="22"/>
        <v>219</v>
      </c>
      <c r="U130" s="3" t="str">
        <f t="shared" si="23"/>
        <v>-</v>
      </c>
      <c r="V130" s="3" t="str">
        <f t="shared" si="24"/>
        <v>-</v>
      </c>
      <c r="W130" s="3" t="str">
        <f t="shared" si="25"/>
        <v>-</v>
      </c>
      <c r="X130" s="3" t="str">
        <f t="shared" si="26"/>
        <v>-</v>
      </c>
      <c r="Y130" s="3" t="str">
        <f t="shared" si="27"/>
        <v>-</v>
      </c>
    </row>
    <row r="131" spans="1:25" x14ac:dyDescent="0.2">
      <c r="A131" s="7">
        <v>128</v>
      </c>
      <c r="B131" s="18">
        <f>[2]d2!$G129</f>
        <v>0</v>
      </c>
      <c r="C131" s="37">
        <f>[2]d2!$L129</f>
        <v>0</v>
      </c>
      <c r="D131" s="39">
        <f>[2]d2!$N129</f>
        <v>0</v>
      </c>
      <c r="E131" s="9" t="str">
        <f>IF(ISBLANK([2]d2!I129),"",VLOOKUP([2]d2!I129,lytis,2,FALSE))</f>
        <v/>
      </c>
      <c r="F131" s="14">
        <f>[2]d2!H129</f>
        <v>0</v>
      </c>
      <c r="G131" s="8">
        <f>[2]d2!O129</f>
        <v>0</v>
      </c>
      <c r="H131" s="8">
        <f>[2]d2!R129</f>
        <v>0</v>
      </c>
      <c r="I131" s="10" t="str">
        <f>IF(ISBLANK([2]d2!J129),"",VLOOKUP([2]d2!J129,grupees,2,FALSE))</f>
        <v/>
      </c>
      <c r="J131" s="42">
        <f>[2]d2!S129</f>
        <v>0</v>
      </c>
      <c r="K131" s="25">
        <f>[2]d2!T129</f>
        <v>0</v>
      </c>
      <c r="L131" s="25">
        <f>[2]d2!U129</f>
        <v>0</v>
      </c>
      <c r="M131" s="14">
        <f>[2]d2!E129</f>
        <v>0</v>
      </c>
      <c r="N131" s="14">
        <f>[2]d2!F129</f>
        <v>0</v>
      </c>
      <c r="O131" s="14">
        <f t="shared" si="17"/>
        <v>1</v>
      </c>
      <c r="P131" s="48">
        <f t="shared" si="18"/>
        <v>0</v>
      </c>
      <c r="Q131" s="43">
        <f t="shared" si="28"/>
        <v>0</v>
      </c>
      <c r="R131" s="43" t="str">
        <f t="shared" si="20"/>
        <v>0</v>
      </c>
      <c r="S131" s="3" t="str">
        <f t="shared" si="21"/>
        <v>o</v>
      </c>
      <c r="T131" s="3">
        <f t="shared" si="22"/>
        <v>219</v>
      </c>
      <c r="U131" s="3" t="str">
        <f t="shared" si="23"/>
        <v>-</v>
      </c>
      <c r="V131" s="3" t="str">
        <f t="shared" si="24"/>
        <v>-</v>
      </c>
      <c r="W131" s="3" t="str">
        <f t="shared" si="25"/>
        <v>-</v>
      </c>
      <c r="X131" s="3" t="str">
        <f t="shared" si="26"/>
        <v>-</v>
      </c>
      <c r="Y131" s="3" t="str">
        <f t="shared" si="27"/>
        <v>-</v>
      </c>
    </row>
    <row r="132" spans="1:25" x14ac:dyDescent="0.2">
      <c r="A132" s="7">
        <v>129</v>
      </c>
      <c r="B132" s="18">
        <f>[2]d2!$G130</f>
        <v>0</v>
      </c>
      <c r="C132" s="37">
        <f>[2]d2!$L130</f>
        <v>0</v>
      </c>
      <c r="D132" s="39">
        <f>[2]d2!$N130</f>
        <v>0</v>
      </c>
      <c r="E132" s="9" t="str">
        <f>IF(ISBLANK([2]d2!I130),"",VLOOKUP([2]d2!I130,lytis,2,FALSE))</f>
        <v/>
      </c>
      <c r="F132" s="14">
        <f>[2]d2!H130</f>
        <v>0</v>
      </c>
      <c r="G132" s="8">
        <f>[2]d2!O130</f>
        <v>0</v>
      </c>
      <c r="H132" s="8">
        <f>[2]d2!R130</f>
        <v>0</v>
      </c>
      <c r="I132" s="10" t="str">
        <f>IF(ISBLANK([2]d2!J130),"",VLOOKUP([2]d2!J130,grupees,2,FALSE))</f>
        <v/>
      </c>
      <c r="J132" s="42">
        <f>[2]d2!S130</f>
        <v>0</v>
      </c>
      <c r="K132" s="25">
        <f>[2]d2!T130</f>
        <v>0</v>
      </c>
      <c r="L132" s="25">
        <f>[2]d2!U130</f>
        <v>0</v>
      </c>
      <c r="M132" s="14">
        <f>[2]d2!E130</f>
        <v>0</v>
      </c>
      <c r="N132" s="14">
        <f>[2]d2!F130</f>
        <v>0</v>
      </c>
      <c r="O132" s="14">
        <f t="shared" ref="O132:O195" si="29">SUMPRODUCT(--(R132=$R$4:$R$300),--(K132&gt;$K$4:$K$300))+1</f>
        <v>1</v>
      </c>
      <c r="P132" s="48">
        <f t="shared" ref="P132:P195" si="30">SUM(U132:Y132)</f>
        <v>0</v>
      </c>
      <c r="Q132" s="43">
        <f t="shared" si="28"/>
        <v>0</v>
      </c>
      <c r="R132" s="43" t="str">
        <f t="shared" ref="R132:R195" si="31">CONCATENATE(E132,I132,Q132)</f>
        <v>0</v>
      </c>
      <c r="S132" s="3" t="str">
        <f t="shared" si="21"/>
        <v>o</v>
      </c>
      <c r="T132" s="3">
        <f t="shared" si="22"/>
        <v>219</v>
      </c>
      <c r="U132" s="3" t="str">
        <f t="shared" si="23"/>
        <v>-</v>
      </c>
      <c r="V132" s="3" t="str">
        <f t="shared" si="24"/>
        <v>-</v>
      </c>
      <c r="W132" s="3" t="str">
        <f t="shared" si="25"/>
        <v>-</v>
      </c>
      <c r="X132" s="3" t="str">
        <f t="shared" si="26"/>
        <v>-</v>
      </c>
      <c r="Y132" s="3" t="str">
        <f t="shared" si="27"/>
        <v>-</v>
      </c>
    </row>
    <row r="133" spans="1:25" x14ac:dyDescent="0.2">
      <c r="A133" s="7">
        <v>130</v>
      </c>
      <c r="B133" s="18">
        <f>[2]d2!$G131</f>
        <v>0</v>
      </c>
      <c r="C133" s="37">
        <f>[2]d2!$L131</f>
        <v>0</v>
      </c>
      <c r="D133" s="39">
        <f>[2]d2!$N131</f>
        <v>0</v>
      </c>
      <c r="E133" s="9" t="str">
        <f>IF(ISBLANK([2]d2!I131),"",VLOOKUP([2]d2!I131,lytis,2,FALSE))</f>
        <v/>
      </c>
      <c r="F133" s="14">
        <f>[2]d2!H131</f>
        <v>0</v>
      </c>
      <c r="G133" s="8">
        <f>[2]d2!O131</f>
        <v>0</v>
      </c>
      <c r="H133" s="8">
        <f>[2]d2!R131</f>
        <v>0</v>
      </c>
      <c r="I133" s="10" t="str">
        <f>IF(ISBLANK([2]d2!J131),"",VLOOKUP([2]d2!J131,grupees,2,FALSE))</f>
        <v/>
      </c>
      <c r="J133" s="42">
        <f>[2]d2!S131</f>
        <v>0</v>
      </c>
      <c r="K133" s="25">
        <f>[2]d2!T131</f>
        <v>0</v>
      </c>
      <c r="L133" s="25">
        <f>[2]d2!U131</f>
        <v>0</v>
      </c>
      <c r="M133" s="14">
        <f>[2]d2!E131</f>
        <v>0</v>
      </c>
      <c r="N133" s="14">
        <f>[2]d2!F131</f>
        <v>0</v>
      </c>
      <c r="O133" s="14">
        <f t="shared" si="29"/>
        <v>1</v>
      </c>
      <c r="P133" s="48">
        <f t="shared" si="30"/>
        <v>0</v>
      </c>
      <c r="Q133" s="43">
        <f t="shared" si="28"/>
        <v>0</v>
      </c>
      <c r="R133" s="43" t="str">
        <f t="shared" si="31"/>
        <v>0</v>
      </c>
      <c r="S133" s="3" t="str">
        <f t="shared" ref="S133:S196" si="32">IF(Q133="B1/2/3","+","o")</f>
        <v>o</v>
      </c>
      <c r="T133" s="3">
        <f t="shared" ref="T133:T196" si="33">COUNTIF($R$4:$R$300,R133)</f>
        <v>219</v>
      </c>
      <c r="U133" s="3" t="str">
        <f t="shared" ref="U133:U196" si="34">IF(AND(S133="+",T133&gt;4),_xlfn.SWITCH(O133,1,6, 2,4, 3,3, 4,2, 5,1,"*"), "-")</f>
        <v>-</v>
      </c>
      <c r="V133" s="3" t="str">
        <f t="shared" ref="V133:V196" si="35">IF(AND(S133="+",T133=$V$3),_xlfn.SWITCH(O133,1,5,2,3,3,2,4,1), "-")</f>
        <v>-</v>
      </c>
      <c r="W133" s="3" t="str">
        <f t="shared" ref="W133:W196" si="36">IF(AND(S133="+",T133=$W$3),_xlfn.SWITCH(O133,1,4,2,2,3,1), "-")</f>
        <v>-</v>
      </c>
      <c r="X133" s="3" t="str">
        <f t="shared" ref="X133:X196" si="37">IF(AND(S133="+",T133=$X$3),_xlfn.SWITCH(O133,1,3,2,1), "-")</f>
        <v>-</v>
      </c>
      <c r="Y133" s="3" t="str">
        <f t="shared" ref="Y133:Y196" si="38">IF(AND(S133="+",T133=$Y$3),2, "-")</f>
        <v>-</v>
      </c>
    </row>
    <row r="134" spans="1:25" x14ac:dyDescent="0.2">
      <c r="A134" s="7">
        <v>131</v>
      </c>
      <c r="B134" s="18">
        <f>[2]d2!$G132</f>
        <v>0</v>
      </c>
      <c r="C134" s="37">
        <f>[2]d2!$L132</f>
        <v>0</v>
      </c>
      <c r="D134" s="39">
        <f>[2]d2!$N132</f>
        <v>0</v>
      </c>
      <c r="E134" s="9" t="str">
        <f>IF(ISBLANK([2]d2!I132),"",VLOOKUP([2]d2!I132,lytis,2,FALSE))</f>
        <v/>
      </c>
      <c r="F134" s="14">
        <f>[2]d2!H132</f>
        <v>0</v>
      </c>
      <c r="G134" s="8">
        <f>[2]d2!O132</f>
        <v>0</v>
      </c>
      <c r="H134" s="8">
        <f>[2]d2!R132</f>
        <v>0</v>
      </c>
      <c r="I134" s="10" t="str">
        <f>IF(ISBLANK([2]d2!J132),"",VLOOKUP([2]d2!J132,grupees,2,FALSE))</f>
        <v/>
      </c>
      <c r="J134" s="42">
        <f>[2]d2!S132</f>
        <v>0</v>
      </c>
      <c r="K134" s="25">
        <f>[2]d2!T132</f>
        <v>0</v>
      </c>
      <c r="L134" s="25">
        <f>[2]d2!U132</f>
        <v>0</v>
      </c>
      <c r="M134" s="14">
        <f>[2]d2!E132</f>
        <v>0</v>
      </c>
      <c r="N134" s="14">
        <f>[2]d2!F132</f>
        <v>0</v>
      </c>
      <c r="O134" s="14">
        <f t="shared" si="29"/>
        <v>1</v>
      </c>
      <c r="P134" s="48">
        <f t="shared" si="30"/>
        <v>0</v>
      </c>
      <c r="Q134" s="43">
        <f t="shared" si="28"/>
        <v>0</v>
      </c>
      <c r="R134" s="43" t="str">
        <f t="shared" si="31"/>
        <v>0</v>
      </c>
      <c r="S134" s="3" t="str">
        <f t="shared" si="32"/>
        <v>o</v>
      </c>
      <c r="T134" s="3">
        <f t="shared" si="33"/>
        <v>219</v>
      </c>
      <c r="U134" s="3" t="str">
        <f t="shared" si="34"/>
        <v>-</v>
      </c>
      <c r="V134" s="3" t="str">
        <f t="shared" si="35"/>
        <v>-</v>
      </c>
      <c r="W134" s="3" t="str">
        <f t="shared" si="36"/>
        <v>-</v>
      </c>
      <c r="X134" s="3" t="str">
        <f t="shared" si="37"/>
        <v>-</v>
      </c>
      <c r="Y134" s="3" t="str">
        <f t="shared" si="38"/>
        <v>-</v>
      </c>
    </row>
    <row r="135" spans="1:25" x14ac:dyDescent="0.2">
      <c r="A135" s="7">
        <v>132</v>
      </c>
      <c r="B135" s="18">
        <f>[2]d2!$G133</f>
        <v>0</v>
      </c>
      <c r="C135" s="37">
        <f>[2]d2!$L133</f>
        <v>0</v>
      </c>
      <c r="D135" s="39">
        <f>[2]d2!$N133</f>
        <v>0</v>
      </c>
      <c r="E135" s="9" t="str">
        <f>IF(ISBLANK([2]d2!I133),"",VLOOKUP([2]d2!I133,lytis,2,FALSE))</f>
        <v/>
      </c>
      <c r="F135" s="14">
        <f>[2]d2!H133</f>
        <v>0</v>
      </c>
      <c r="G135" s="8">
        <f>[2]d2!O133</f>
        <v>0</v>
      </c>
      <c r="H135" s="8">
        <f>[2]d2!R133</f>
        <v>0</v>
      </c>
      <c r="I135" s="10" t="str">
        <f>IF(ISBLANK([2]d2!J133),"",VLOOKUP([2]d2!J133,grupees,2,FALSE))</f>
        <v/>
      </c>
      <c r="J135" s="42">
        <f>[2]d2!S133</f>
        <v>0</v>
      </c>
      <c r="K135" s="25">
        <f>[2]d2!T133</f>
        <v>0</v>
      </c>
      <c r="L135" s="25">
        <f>[2]d2!U133</f>
        <v>0</v>
      </c>
      <c r="M135" s="14">
        <f>[2]d2!E133</f>
        <v>0</v>
      </c>
      <c r="N135" s="14">
        <f>[2]d2!F133</f>
        <v>0</v>
      </c>
      <c r="O135" s="14">
        <f t="shared" si="29"/>
        <v>1</v>
      </c>
      <c r="P135" s="48">
        <f t="shared" si="30"/>
        <v>0</v>
      </c>
      <c r="Q135" s="43">
        <f t="shared" si="28"/>
        <v>0</v>
      </c>
      <c r="R135" s="43" t="str">
        <f t="shared" si="31"/>
        <v>0</v>
      </c>
      <c r="S135" s="3" t="str">
        <f t="shared" si="32"/>
        <v>o</v>
      </c>
      <c r="T135" s="3">
        <f t="shared" si="33"/>
        <v>219</v>
      </c>
      <c r="U135" s="3" t="str">
        <f t="shared" si="34"/>
        <v>-</v>
      </c>
      <c r="V135" s="3" t="str">
        <f t="shared" si="35"/>
        <v>-</v>
      </c>
      <c r="W135" s="3" t="str">
        <f t="shared" si="36"/>
        <v>-</v>
      </c>
      <c r="X135" s="3" t="str">
        <f t="shared" si="37"/>
        <v>-</v>
      </c>
      <c r="Y135" s="3" t="str">
        <f t="shared" si="38"/>
        <v>-</v>
      </c>
    </row>
    <row r="136" spans="1:25" x14ac:dyDescent="0.2">
      <c r="A136" s="7">
        <v>133</v>
      </c>
      <c r="B136" s="18">
        <f>[2]d2!$G134</f>
        <v>0</v>
      </c>
      <c r="C136" s="37">
        <f>[2]d2!$L134</f>
        <v>0</v>
      </c>
      <c r="D136" s="39">
        <f>[2]d2!$N134</f>
        <v>0</v>
      </c>
      <c r="E136" s="9" t="str">
        <f>IF(ISBLANK([2]d2!I134),"",VLOOKUP([2]d2!I134,lytis,2,FALSE))</f>
        <v/>
      </c>
      <c r="F136" s="14">
        <f>[2]d2!H134</f>
        <v>0</v>
      </c>
      <c r="G136" s="8">
        <f>[2]d2!O134</f>
        <v>0</v>
      </c>
      <c r="H136" s="8">
        <f>[2]d2!R134</f>
        <v>0</v>
      </c>
      <c r="I136" s="10" t="str">
        <f>IF(ISBLANK([2]d2!J134),"",VLOOKUP([2]d2!J134,grupees,2,FALSE))</f>
        <v/>
      </c>
      <c r="J136" s="42">
        <f>[2]d2!S134</f>
        <v>0</v>
      </c>
      <c r="K136" s="25">
        <f>[2]d2!T134</f>
        <v>0</v>
      </c>
      <c r="L136" s="25">
        <f>[2]d2!U134</f>
        <v>0</v>
      </c>
      <c r="M136" s="14">
        <f>[2]d2!E134</f>
        <v>0</v>
      </c>
      <c r="N136" s="14">
        <f>[2]d2!F134</f>
        <v>0</v>
      </c>
      <c r="O136" s="14">
        <f t="shared" si="29"/>
        <v>1</v>
      </c>
      <c r="P136" s="48">
        <f t="shared" si="30"/>
        <v>0</v>
      </c>
      <c r="Q136" s="43">
        <f t="shared" si="28"/>
        <v>0</v>
      </c>
      <c r="R136" s="43" t="str">
        <f t="shared" si="31"/>
        <v>0</v>
      </c>
      <c r="S136" s="3" t="str">
        <f t="shared" si="32"/>
        <v>o</v>
      </c>
      <c r="T136" s="3">
        <f t="shared" si="33"/>
        <v>219</v>
      </c>
      <c r="U136" s="3" t="str">
        <f t="shared" si="34"/>
        <v>-</v>
      </c>
      <c r="V136" s="3" t="str">
        <f t="shared" si="35"/>
        <v>-</v>
      </c>
      <c r="W136" s="3" t="str">
        <f t="shared" si="36"/>
        <v>-</v>
      </c>
      <c r="X136" s="3" t="str">
        <f t="shared" si="37"/>
        <v>-</v>
      </c>
      <c r="Y136" s="3" t="str">
        <f t="shared" si="38"/>
        <v>-</v>
      </c>
    </row>
    <row r="137" spans="1:25" x14ac:dyDescent="0.2">
      <c r="A137" s="7">
        <v>134</v>
      </c>
      <c r="B137" s="18">
        <f>[2]d2!$G135</f>
        <v>0</v>
      </c>
      <c r="C137" s="37">
        <f>[2]d2!$L135</f>
        <v>0</v>
      </c>
      <c r="D137" s="39">
        <f>[2]d2!$N135</f>
        <v>0</v>
      </c>
      <c r="E137" s="9" t="str">
        <f>IF(ISBLANK([2]d2!I135),"",VLOOKUP([2]d2!I135,lytis,2,FALSE))</f>
        <v/>
      </c>
      <c r="F137" s="14">
        <f>[2]d2!H135</f>
        <v>0</v>
      </c>
      <c r="G137" s="8">
        <f>[2]d2!O135</f>
        <v>0</v>
      </c>
      <c r="H137" s="8">
        <f>[2]d2!R135</f>
        <v>0</v>
      </c>
      <c r="I137" s="10" t="str">
        <f>IF(ISBLANK([2]d2!J135),"",VLOOKUP([2]d2!J135,grupees,2,FALSE))</f>
        <v/>
      </c>
      <c r="J137" s="42">
        <f>[2]d2!S135</f>
        <v>0</v>
      </c>
      <c r="K137" s="25">
        <f>[2]d2!T135</f>
        <v>0</v>
      </c>
      <c r="L137" s="25">
        <f>[2]d2!U135</f>
        <v>0</v>
      </c>
      <c r="M137" s="14">
        <f>[2]d2!E135</f>
        <v>0</v>
      </c>
      <c r="N137" s="14">
        <f>[2]d2!F135</f>
        <v>0</v>
      </c>
      <c r="O137" s="14">
        <f t="shared" si="29"/>
        <v>1</v>
      </c>
      <c r="P137" s="48">
        <f t="shared" si="30"/>
        <v>0</v>
      </c>
      <c r="Q137" s="43">
        <f t="shared" si="28"/>
        <v>0</v>
      </c>
      <c r="R137" s="43" t="str">
        <f t="shared" si="31"/>
        <v>0</v>
      </c>
      <c r="S137" s="3" t="str">
        <f t="shared" si="32"/>
        <v>o</v>
      </c>
      <c r="T137" s="3">
        <f t="shared" si="33"/>
        <v>219</v>
      </c>
      <c r="U137" s="3" t="str">
        <f t="shared" si="34"/>
        <v>-</v>
      </c>
      <c r="V137" s="3" t="str">
        <f t="shared" si="35"/>
        <v>-</v>
      </c>
      <c r="W137" s="3" t="str">
        <f t="shared" si="36"/>
        <v>-</v>
      </c>
      <c r="X137" s="3" t="str">
        <f t="shared" si="37"/>
        <v>-</v>
      </c>
      <c r="Y137" s="3" t="str">
        <f t="shared" si="38"/>
        <v>-</v>
      </c>
    </row>
    <row r="138" spans="1:25" x14ac:dyDescent="0.2">
      <c r="A138" s="7">
        <v>135</v>
      </c>
      <c r="B138" s="18">
        <f>[2]d2!$G136</f>
        <v>0</v>
      </c>
      <c r="C138" s="37">
        <f>[2]d2!$L136</f>
        <v>0</v>
      </c>
      <c r="D138" s="39">
        <f>[2]d2!$N136</f>
        <v>0</v>
      </c>
      <c r="E138" s="9" t="str">
        <f>IF(ISBLANK([2]d2!I136),"",VLOOKUP([2]d2!I136,lytis,2,FALSE))</f>
        <v/>
      </c>
      <c r="F138" s="14">
        <f>[2]d2!H136</f>
        <v>0</v>
      </c>
      <c r="G138" s="8">
        <f>[2]d2!O136</f>
        <v>0</v>
      </c>
      <c r="H138" s="8">
        <f>[2]d2!R136</f>
        <v>0</v>
      </c>
      <c r="I138" s="10" t="str">
        <f>IF(ISBLANK([2]d2!J136),"",VLOOKUP([2]d2!J136,grupees,2,FALSE))</f>
        <v/>
      </c>
      <c r="J138" s="42">
        <f>[2]d2!S136</f>
        <v>0</v>
      </c>
      <c r="K138" s="25">
        <f>[2]d2!T136</f>
        <v>0</v>
      </c>
      <c r="L138" s="25">
        <f>[2]d2!U136</f>
        <v>0</v>
      </c>
      <c r="M138" s="14">
        <f>[2]d2!E136</f>
        <v>0</v>
      </c>
      <c r="N138" s="14">
        <f>[2]d2!F136</f>
        <v>0</v>
      </c>
      <c r="O138" s="14">
        <f t="shared" si="29"/>
        <v>1</v>
      </c>
      <c r="P138" s="48">
        <f t="shared" si="30"/>
        <v>0</v>
      </c>
      <c r="Q138" s="43">
        <f t="shared" si="28"/>
        <v>0</v>
      </c>
      <c r="R138" s="43" t="str">
        <f t="shared" si="31"/>
        <v>0</v>
      </c>
      <c r="S138" s="3" t="str">
        <f t="shared" si="32"/>
        <v>o</v>
      </c>
      <c r="T138" s="3">
        <f t="shared" si="33"/>
        <v>219</v>
      </c>
      <c r="U138" s="3" t="str">
        <f t="shared" si="34"/>
        <v>-</v>
      </c>
      <c r="V138" s="3" t="str">
        <f t="shared" si="35"/>
        <v>-</v>
      </c>
      <c r="W138" s="3" t="str">
        <f t="shared" si="36"/>
        <v>-</v>
      </c>
      <c r="X138" s="3" t="str">
        <f t="shared" si="37"/>
        <v>-</v>
      </c>
      <c r="Y138" s="3" t="str">
        <f t="shared" si="38"/>
        <v>-</v>
      </c>
    </row>
    <row r="139" spans="1:25" x14ac:dyDescent="0.2">
      <c r="A139" s="7">
        <v>136</v>
      </c>
      <c r="B139" s="18">
        <f>[2]d2!$G137</f>
        <v>0</v>
      </c>
      <c r="C139" s="37">
        <f>[2]d2!$L137</f>
        <v>0</v>
      </c>
      <c r="D139" s="39">
        <f>[2]d2!$N137</f>
        <v>0</v>
      </c>
      <c r="E139" s="9" t="str">
        <f>IF(ISBLANK([2]d2!I137),"",VLOOKUP([2]d2!I137,lytis,2,FALSE))</f>
        <v/>
      </c>
      <c r="F139" s="14">
        <f>[2]d2!H137</f>
        <v>0</v>
      </c>
      <c r="G139" s="8">
        <f>[2]d2!O137</f>
        <v>0</v>
      </c>
      <c r="H139" s="8">
        <f>[2]d2!R137</f>
        <v>0</v>
      </c>
      <c r="I139" s="10" t="str">
        <f>IF(ISBLANK([2]d2!J137),"",VLOOKUP([2]d2!J137,grupees,2,FALSE))</f>
        <v/>
      </c>
      <c r="J139" s="42">
        <f>[2]d2!S137</f>
        <v>0</v>
      </c>
      <c r="K139" s="25">
        <f>[2]d2!T137</f>
        <v>0</v>
      </c>
      <c r="L139" s="25">
        <f>[2]d2!U137</f>
        <v>0</v>
      </c>
      <c r="M139" s="14">
        <f>[2]d2!E137</f>
        <v>0</v>
      </c>
      <c r="N139" s="14">
        <f>[2]d2!F137</f>
        <v>0</v>
      </c>
      <c r="O139" s="14">
        <f t="shared" si="29"/>
        <v>1</v>
      </c>
      <c r="P139" s="48">
        <f t="shared" si="30"/>
        <v>0</v>
      </c>
      <c r="Q139" s="43">
        <f t="shared" si="28"/>
        <v>0</v>
      </c>
      <c r="R139" s="43" t="str">
        <f t="shared" si="31"/>
        <v>0</v>
      </c>
      <c r="S139" s="3" t="str">
        <f t="shared" si="32"/>
        <v>o</v>
      </c>
      <c r="T139" s="3">
        <f t="shared" si="33"/>
        <v>219</v>
      </c>
      <c r="U139" s="3" t="str">
        <f t="shared" si="34"/>
        <v>-</v>
      </c>
      <c r="V139" s="3" t="str">
        <f t="shared" si="35"/>
        <v>-</v>
      </c>
      <c r="W139" s="3" t="str">
        <f t="shared" si="36"/>
        <v>-</v>
      </c>
      <c r="X139" s="3" t="str">
        <f t="shared" si="37"/>
        <v>-</v>
      </c>
      <c r="Y139" s="3" t="str">
        <f t="shared" si="38"/>
        <v>-</v>
      </c>
    </row>
    <row r="140" spans="1:25" x14ac:dyDescent="0.2">
      <c r="A140" s="7">
        <v>137</v>
      </c>
      <c r="B140" s="18">
        <f>[2]d2!$G138</f>
        <v>0</v>
      </c>
      <c r="C140" s="37">
        <f>[2]d2!$L138</f>
        <v>0</v>
      </c>
      <c r="D140" s="39">
        <f>[2]d2!$N138</f>
        <v>0</v>
      </c>
      <c r="E140" s="9" t="str">
        <f>IF(ISBLANK([2]d2!I138),"",VLOOKUP([2]d2!I138,lytis,2,FALSE))</f>
        <v/>
      </c>
      <c r="F140" s="14">
        <f>[2]d2!H138</f>
        <v>0</v>
      </c>
      <c r="G140" s="8">
        <f>[2]d2!O138</f>
        <v>0</v>
      </c>
      <c r="H140" s="8">
        <f>[2]d2!R138</f>
        <v>0</v>
      </c>
      <c r="I140" s="10" t="str">
        <f>IF(ISBLANK([2]d2!J138),"",VLOOKUP([2]d2!J138,grupees,2,FALSE))</f>
        <v/>
      </c>
      <c r="J140" s="42">
        <f>[2]d2!S138</f>
        <v>0</v>
      </c>
      <c r="K140" s="25">
        <f>[2]d2!T138</f>
        <v>0</v>
      </c>
      <c r="L140" s="25">
        <f>[2]d2!U138</f>
        <v>0</v>
      </c>
      <c r="M140" s="14">
        <f>[2]d2!E138</f>
        <v>0</v>
      </c>
      <c r="N140" s="14">
        <f>[2]d2!F138</f>
        <v>0</v>
      </c>
      <c r="O140" s="14">
        <f t="shared" si="29"/>
        <v>1</v>
      </c>
      <c r="P140" s="48">
        <f t="shared" si="30"/>
        <v>0</v>
      </c>
      <c r="Q140" s="43">
        <f t="shared" si="28"/>
        <v>0</v>
      </c>
      <c r="R140" s="43" t="str">
        <f t="shared" si="31"/>
        <v>0</v>
      </c>
      <c r="S140" s="3" t="str">
        <f t="shared" si="32"/>
        <v>o</v>
      </c>
      <c r="T140" s="3">
        <f t="shared" si="33"/>
        <v>219</v>
      </c>
      <c r="U140" s="3" t="str">
        <f t="shared" si="34"/>
        <v>-</v>
      </c>
      <c r="V140" s="3" t="str">
        <f t="shared" si="35"/>
        <v>-</v>
      </c>
      <c r="W140" s="3" t="str">
        <f t="shared" si="36"/>
        <v>-</v>
      </c>
      <c r="X140" s="3" t="str">
        <f t="shared" si="37"/>
        <v>-</v>
      </c>
      <c r="Y140" s="3" t="str">
        <f t="shared" si="38"/>
        <v>-</v>
      </c>
    </row>
    <row r="141" spans="1:25" x14ac:dyDescent="0.2">
      <c r="A141" s="7">
        <v>138</v>
      </c>
      <c r="B141" s="18">
        <f>[2]d2!$G139</f>
        <v>0</v>
      </c>
      <c r="C141" s="37">
        <f>[2]d2!$L139</f>
        <v>0</v>
      </c>
      <c r="D141" s="39">
        <f>[2]d2!$N139</f>
        <v>0</v>
      </c>
      <c r="E141" s="9" t="str">
        <f>IF(ISBLANK([2]d2!I139),"",VLOOKUP([2]d2!I139,lytis,2,FALSE))</f>
        <v/>
      </c>
      <c r="F141" s="14">
        <f>[2]d2!H139</f>
        <v>0</v>
      </c>
      <c r="G141" s="8">
        <f>[2]d2!O139</f>
        <v>0</v>
      </c>
      <c r="H141" s="8">
        <f>[2]d2!R139</f>
        <v>0</v>
      </c>
      <c r="I141" s="10" t="str">
        <f>IF(ISBLANK([2]d2!J139),"",VLOOKUP([2]d2!J139,grupees,2,FALSE))</f>
        <v/>
      </c>
      <c r="J141" s="42">
        <f>[2]d2!S139</f>
        <v>0</v>
      </c>
      <c r="K141" s="25">
        <f>[2]d2!T139</f>
        <v>0</v>
      </c>
      <c r="L141" s="25">
        <f>[2]d2!U139</f>
        <v>0</v>
      </c>
      <c r="M141" s="14">
        <f>[2]d2!E139</f>
        <v>0</v>
      </c>
      <c r="N141" s="14">
        <f>[2]d2!F139</f>
        <v>0</v>
      </c>
      <c r="O141" s="14">
        <f t="shared" si="29"/>
        <v>1</v>
      </c>
      <c r="P141" s="48">
        <f t="shared" si="30"/>
        <v>0</v>
      </c>
      <c r="Q141" s="43">
        <f t="shared" si="28"/>
        <v>0</v>
      </c>
      <c r="R141" s="43" t="str">
        <f t="shared" si="31"/>
        <v>0</v>
      </c>
      <c r="S141" s="3" t="str">
        <f t="shared" si="32"/>
        <v>o</v>
      </c>
      <c r="T141" s="3">
        <f t="shared" si="33"/>
        <v>219</v>
      </c>
      <c r="U141" s="3" t="str">
        <f t="shared" si="34"/>
        <v>-</v>
      </c>
      <c r="V141" s="3" t="str">
        <f t="shared" si="35"/>
        <v>-</v>
      </c>
      <c r="W141" s="3" t="str">
        <f t="shared" si="36"/>
        <v>-</v>
      </c>
      <c r="X141" s="3" t="str">
        <f t="shared" si="37"/>
        <v>-</v>
      </c>
      <c r="Y141" s="3" t="str">
        <f t="shared" si="38"/>
        <v>-</v>
      </c>
    </row>
    <row r="142" spans="1:25" x14ac:dyDescent="0.2">
      <c r="A142" s="7">
        <v>139</v>
      </c>
      <c r="B142" s="18">
        <f>[2]d2!$G140</f>
        <v>0</v>
      </c>
      <c r="C142" s="37">
        <f>[2]d2!$L140</f>
        <v>0</v>
      </c>
      <c r="D142" s="39">
        <f>[2]d2!$N140</f>
        <v>0</v>
      </c>
      <c r="E142" s="9" t="str">
        <f>IF(ISBLANK([2]d2!I140),"",VLOOKUP([2]d2!I140,lytis,2,FALSE))</f>
        <v/>
      </c>
      <c r="F142" s="14">
        <f>[2]d2!H140</f>
        <v>0</v>
      </c>
      <c r="G142" s="8">
        <f>[2]d2!O140</f>
        <v>0</v>
      </c>
      <c r="H142" s="8">
        <f>[2]d2!R140</f>
        <v>0</v>
      </c>
      <c r="I142" s="10" t="str">
        <f>IF(ISBLANK([2]d2!J140),"",VLOOKUP([2]d2!J140,grupees,2,FALSE))</f>
        <v/>
      </c>
      <c r="J142" s="42">
        <f>[2]d2!S140</f>
        <v>0</v>
      </c>
      <c r="K142" s="25">
        <f>[2]d2!T140</f>
        <v>0</v>
      </c>
      <c r="L142" s="25">
        <f>[2]d2!U140</f>
        <v>0</v>
      </c>
      <c r="M142" s="14">
        <f>[2]d2!E140</f>
        <v>0</v>
      </c>
      <c r="N142" s="14">
        <f>[2]d2!F140</f>
        <v>0</v>
      </c>
      <c r="O142" s="14">
        <f t="shared" si="29"/>
        <v>1</v>
      </c>
      <c r="P142" s="48">
        <f t="shared" si="30"/>
        <v>0</v>
      </c>
      <c r="Q142" s="43">
        <f t="shared" si="28"/>
        <v>0</v>
      </c>
      <c r="R142" s="43" t="str">
        <f t="shared" si="31"/>
        <v>0</v>
      </c>
      <c r="S142" s="3" t="str">
        <f t="shared" si="32"/>
        <v>o</v>
      </c>
      <c r="T142" s="3">
        <f t="shared" si="33"/>
        <v>219</v>
      </c>
      <c r="U142" s="3" t="str">
        <f t="shared" si="34"/>
        <v>-</v>
      </c>
      <c r="V142" s="3" t="str">
        <f t="shared" si="35"/>
        <v>-</v>
      </c>
      <c r="W142" s="3" t="str">
        <f t="shared" si="36"/>
        <v>-</v>
      </c>
      <c r="X142" s="3" t="str">
        <f t="shared" si="37"/>
        <v>-</v>
      </c>
      <c r="Y142" s="3" t="str">
        <f t="shared" si="38"/>
        <v>-</v>
      </c>
    </row>
    <row r="143" spans="1:25" x14ac:dyDescent="0.2">
      <c r="A143" s="7">
        <v>140</v>
      </c>
      <c r="B143" s="18">
        <f>[2]d2!$G141</f>
        <v>0</v>
      </c>
      <c r="C143" s="37">
        <f>[2]d2!$L141</f>
        <v>0</v>
      </c>
      <c r="D143" s="39">
        <f>[2]d2!$N141</f>
        <v>0</v>
      </c>
      <c r="E143" s="9" t="str">
        <f>IF(ISBLANK([2]d2!I141),"",VLOOKUP([2]d2!I141,lytis,2,FALSE))</f>
        <v/>
      </c>
      <c r="F143" s="14">
        <f>[2]d2!H141</f>
        <v>0</v>
      </c>
      <c r="G143" s="8">
        <f>[2]d2!O141</f>
        <v>0</v>
      </c>
      <c r="H143" s="8">
        <f>[2]d2!R141</f>
        <v>0</v>
      </c>
      <c r="I143" s="10" t="str">
        <f>IF(ISBLANK([2]d2!J141),"",VLOOKUP([2]d2!J141,grupees,2,FALSE))</f>
        <v/>
      </c>
      <c r="J143" s="42">
        <f>[2]d2!S141</f>
        <v>0</v>
      </c>
      <c r="K143" s="25">
        <f>[2]d2!T141</f>
        <v>0</v>
      </c>
      <c r="L143" s="25">
        <f>[2]d2!U141</f>
        <v>0</v>
      </c>
      <c r="M143" s="14">
        <f>[2]d2!E141</f>
        <v>0</v>
      </c>
      <c r="N143" s="14">
        <f>[2]d2!F141</f>
        <v>0</v>
      </c>
      <c r="O143" s="14">
        <f t="shared" si="29"/>
        <v>1</v>
      </c>
      <c r="P143" s="48">
        <f t="shared" si="30"/>
        <v>0</v>
      </c>
      <c r="Q143" s="43">
        <f t="shared" si="28"/>
        <v>0</v>
      </c>
      <c r="R143" s="43" t="str">
        <f t="shared" si="31"/>
        <v>0</v>
      </c>
      <c r="S143" s="3" t="str">
        <f t="shared" si="32"/>
        <v>o</v>
      </c>
      <c r="T143" s="3">
        <f t="shared" si="33"/>
        <v>219</v>
      </c>
      <c r="U143" s="3" t="str">
        <f t="shared" si="34"/>
        <v>-</v>
      </c>
      <c r="V143" s="3" t="str">
        <f t="shared" si="35"/>
        <v>-</v>
      </c>
      <c r="W143" s="3" t="str">
        <f t="shared" si="36"/>
        <v>-</v>
      </c>
      <c r="X143" s="3" t="str">
        <f t="shared" si="37"/>
        <v>-</v>
      </c>
      <c r="Y143" s="3" t="str">
        <f t="shared" si="38"/>
        <v>-</v>
      </c>
    </row>
    <row r="144" spans="1:25" x14ac:dyDescent="0.2">
      <c r="A144" s="7">
        <v>141</v>
      </c>
      <c r="B144" s="18">
        <f>[2]d2!$G142</f>
        <v>0</v>
      </c>
      <c r="C144" s="37">
        <f>[2]d2!$L142</f>
        <v>0</v>
      </c>
      <c r="D144" s="39">
        <f>[2]d2!$N142</f>
        <v>0</v>
      </c>
      <c r="E144" s="9" t="str">
        <f>IF(ISBLANK([2]d2!I142),"",VLOOKUP([2]d2!I142,lytis,2,FALSE))</f>
        <v/>
      </c>
      <c r="F144" s="14">
        <f>[2]d2!H142</f>
        <v>0</v>
      </c>
      <c r="G144" s="8">
        <f>[2]d2!O142</f>
        <v>0</v>
      </c>
      <c r="H144" s="8">
        <f>[2]d2!R142</f>
        <v>0</v>
      </c>
      <c r="I144" s="10" t="str">
        <f>IF(ISBLANK([2]d2!J142),"",VLOOKUP([2]d2!J142,grupees,2,FALSE))</f>
        <v/>
      </c>
      <c r="J144" s="42">
        <f>[2]d2!S142</f>
        <v>0</v>
      </c>
      <c r="K144" s="25">
        <f>[2]d2!T142</f>
        <v>0</v>
      </c>
      <c r="L144" s="25">
        <f>[2]d2!U142</f>
        <v>0</v>
      </c>
      <c r="M144" s="14">
        <f>[2]d2!E142</f>
        <v>0</v>
      </c>
      <c r="N144" s="14">
        <f>[2]d2!F142</f>
        <v>0</v>
      </c>
      <c r="O144" s="14">
        <f t="shared" si="29"/>
        <v>1</v>
      </c>
      <c r="P144" s="48">
        <f t="shared" si="30"/>
        <v>0</v>
      </c>
      <c r="Q144" s="43">
        <f t="shared" si="28"/>
        <v>0</v>
      </c>
      <c r="R144" s="43" t="str">
        <f t="shared" si="31"/>
        <v>0</v>
      </c>
      <c r="S144" s="3" t="str">
        <f t="shared" si="32"/>
        <v>o</v>
      </c>
      <c r="T144" s="3">
        <f t="shared" si="33"/>
        <v>219</v>
      </c>
      <c r="U144" s="3" t="str">
        <f t="shared" si="34"/>
        <v>-</v>
      </c>
      <c r="V144" s="3" t="str">
        <f t="shared" si="35"/>
        <v>-</v>
      </c>
      <c r="W144" s="3" t="str">
        <f t="shared" si="36"/>
        <v>-</v>
      </c>
      <c r="X144" s="3" t="str">
        <f t="shared" si="37"/>
        <v>-</v>
      </c>
      <c r="Y144" s="3" t="str">
        <f t="shared" si="38"/>
        <v>-</v>
      </c>
    </row>
    <row r="145" spans="1:25" x14ac:dyDescent="0.2">
      <c r="A145" s="7">
        <v>142</v>
      </c>
      <c r="B145" s="18">
        <f>[2]d2!$G143</f>
        <v>0</v>
      </c>
      <c r="C145" s="37">
        <f>[2]d2!$L143</f>
        <v>0</v>
      </c>
      <c r="D145" s="39">
        <f>[2]d2!$N143</f>
        <v>0</v>
      </c>
      <c r="E145" s="9" t="str">
        <f>IF(ISBLANK([2]d2!I143),"",VLOOKUP([2]d2!I143,lytis,2,FALSE))</f>
        <v/>
      </c>
      <c r="F145" s="14">
        <f>[2]d2!H143</f>
        <v>0</v>
      </c>
      <c r="G145" s="8">
        <f>[2]d2!O143</f>
        <v>0</v>
      </c>
      <c r="H145" s="8">
        <f>[2]d2!R143</f>
        <v>0</v>
      </c>
      <c r="I145" s="10" t="str">
        <f>IF(ISBLANK([2]d2!J143),"",VLOOKUP([2]d2!J143,grupees,2,FALSE))</f>
        <v/>
      </c>
      <c r="J145" s="42">
        <f>[2]d2!S143</f>
        <v>0</v>
      </c>
      <c r="K145" s="25">
        <f>[2]d2!T143</f>
        <v>0</v>
      </c>
      <c r="L145" s="25">
        <f>[2]d2!U143</f>
        <v>0</v>
      </c>
      <c r="M145" s="14">
        <f>[2]d2!E143</f>
        <v>0</v>
      </c>
      <c r="N145" s="14">
        <f>[2]d2!F143</f>
        <v>0</v>
      </c>
      <c r="O145" s="14">
        <f t="shared" si="29"/>
        <v>1</v>
      </c>
      <c r="P145" s="48">
        <f t="shared" si="30"/>
        <v>0</v>
      </c>
      <c r="Q145" s="43">
        <f t="shared" si="28"/>
        <v>0</v>
      </c>
      <c r="R145" s="43" t="str">
        <f t="shared" si="31"/>
        <v>0</v>
      </c>
      <c r="S145" s="3" t="str">
        <f t="shared" si="32"/>
        <v>o</v>
      </c>
      <c r="T145" s="3">
        <f t="shared" si="33"/>
        <v>219</v>
      </c>
      <c r="U145" s="3" t="str">
        <f t="shared" si="34"/>
        <v>-</v>
      </c>
      <c r="V145" s="3" t="str">
        <f t="shared" si="35"/>
        <v>-</v>
      </c>
      <c r="W145" s="3" t="str">
        <f t="shared" si="36"/>
        <v>-</v>
      </c>
      <c r="X145" s="3" t="str">
        <f t="shared" si="37"/>
        <v>-</v>
      </c>
      <c r="Y145" s="3" t="str">
        <f t="shared" si="38"/>
        <v>-</v>
      </c>
    </row>
    <row r="146" spans="1:25" x14ac:dyDescent="0.2">
      <c r="A146" s="7">
        <v>143</v>
      </c>
      <c r="B146" s="18">
        <f>[2]d2!$G144</f>
        <v>0</v>
      </c>
      <c r="C146" s="37">
        <f>[2]d2!$L144</f>
        <v>0</v>
      </c>
      <c r="D146" s="39">
        <f>[2]d2!$N144</f>
        <v>0</v>
      </c>
      <c r="E146" s="9" t="str">
        <f>IF(ISBLANK([2]d2!I144),"",VLOOKUP([2]d2!I144,lytis,2,FALSE))</f>
        <v/>
      </c>
      <c r="F146" s="14">
        <f>[2]d2!H144</f>
        <v>0</v>
      </c>
      <c r="G146" s="8">
        <f>[2]d2!O144</f>
        <v>0</v>
      </c>
      <c r="H146" s="8">
        <f>[2]d2!R144</f>
        <v>0</v>
      </c>
      <c r="I146" s="10" t="str">
        <f>IF(ISBLANK([2]d2!J144),"",VLOOKUP([2]d2!J144,grupees,2,FALSE))</f>
        <v/>
      </c>
      <c r="J146" s="42">
        <f>[2]d2!S144</f>
        <v>0</v>
      </c>
      <c r="K146" s="25">
        <f>[2]d2!T144</f>
        <v>0</v>
      </c>
      <c r="L146" s="25">
        <f>[2]d2!U144</f>
        <v>0</v>
      </c>
      <c r="M146" s="14">
        <f>[2]d2!E144</f>
        <v>0</v>
      </c>
      <c r="N146" s="14">
        <f>[2]d2!F144</f>
        <v>0</v>
      </c>
      <c r="O146" s="14">
        <f t="shared" si="29"/>
        <v>1</v>
      </c>
      <c r="P146" s="48">
        <f t="shared" si="30"/>
        <v>0</v>
      </c>
      <c r="Q146" s="43">
        <f t="shared" ref="Q146:Q209" si="39">IF(OR(J146="B2",J146="B3"),"B2/3",J146)</f>
        <v>0</v>
      </c>
      <c r="R146" s="43" t="str">
        <f t="shared" si="31"/>
        <v>0</v>
      </c>
      <c r="S146" s="3" t="str">
        <f t="shared" si="32"/>
        <v>o</v>
      </c>
      <c r="T146" s="3">
        <f t="shared" si="33"/>
        <v>219</v>
      </c>
      <c r="U146" s="3" t="str">
        <f t="shared" si="34"/>
        <v>-</v>
      </c>
      <c r="V146" s="3" t="str">
        <f t="shared" si="35"/>
        <v>-</v>
      </c>
      <c r="W146" s="3" t="str">
        <f t="shared" si="36"/>
        <v>-</v>
      </c>
      <c r="X146" s="3" t="str">
        <f t="shared" si="37"/>
        <v>-</v>
      </c>
      <c r="Y146" s="3" t="str">
        <f t="shared" si="38"/>
        <v>-</v>
      </c>
    </row>
    <row r="147" spans="1:25" x14ac:dyDescent="0.2">
      <c r="A147" s="7">
        <v>144</v>
      </c>
      <c r="B147" s="18">
        <f>[2]d2!$G145</f>
        <v>0</v>
      </c>
      <c r="C147" s="37">
        <f>[2]d2!$L145</f>
        <v>0</v>
      </c>
      <c r="D147" s="39">
        <f>[2]d2!$N145</f>
        <v>0</v>
      </c>
      <c r="E147" s="9" t="str">
        <f>IF(ISBLANK([2]d2!I145),"",VLOOKUP([2]d2!I145,lytis,2,FALSE))</f>
        <v/>
      </c>
      <c r="F147" s="14">
        <f>[2]d2!H145</f>
        <v>0</v>
      </c>
      <c r="G147" s="8">
        <f>[2]d2!O145</f>
        <v>0</v>
      </c>
      <c r="H147" s="8">
        <f>[2]d2!R145</f>
        <v>0</v>
      </c>
      <c r="I147" s="10" t="str">
        <f>IF(ISBLANK([2]d2!J145),"",VLOOKUP([2]d2!J145,grupees,2,FALSE))</f>
        <v/>
      </c>
      <c r="J147" s="42">
        <f>[2]d2!S145</f>
        <v>0</v>
      </c>
      <c r="K147" s="25">
        <f>[2]d2!T145</f>
        <v>0</v>
      </c>
      <c r="L147" s="25">
        <f>[2]d2!U145</f>
        <v>0</v>
      </c>
      <c r="M147" s="14">
        <f>[2]d2!E145</f>
        <v>0</v>
      </c>
      <c r="N147" s="14">
        <f>[2]d2!F145</f>
        <v>0</v>
      </c>
      <c r="O147" s="14">
        <f t="shared" si="29"/>
        <v>1</v>
      </c>
      <c r="P147" s="48">
        <f t="shared" si="30"/>
        <v>0</v>
      </c>
      <c r="Q147" s="43">
        <f t="shared" si="39"/>
        <v>0</v>
      </c>
      <c r="R147" s="43" t="str">
        <f t="shared" si="31"/>
        <v>0</v>
      </c>
      <c r="S147" s="3" t="str">
        <f t="shared" si="32"/>
        <v>o</v>
      </c>
      <c r="T147" s="3">
        <f t="shared" si="33"/>
        <v>219</v>
      </c>
      <c r="U147" s="3" t="str">
        <f t="shared" si="34"/>
        <v>-</v>
      </c>
      <c r="V147" s="3" t="str">
        <f t="shared" si="35"/>
        <v>-</v>
      </c>
      <c r="W147" s="3" t="str">
        <f t="shared" si="36"/>
        <v>-</v>
      </c>
      <c r="X147" s="3" t="str">
        <f t="shared" si="37"/>
        <v>-</v>
      </c>
      <c r="Y147" s="3" t="str">
        <f t="shared" si="38"/>
        <v>-</v>
      </c>
    </row>
    <row r="148" spans="1:25" x14ac:dyDescent="0.2">
      <c r="A148" s="7">
        <v>145</v>
      </c>
      <c r="B148" s="18">
        <f>[2]d2!$G146</f>
        <v>0</v>
      </c>
      <c r="C148" s="37">
        <f>[2]d2!$L146</f>
        <v>0</v>
      </c>
      <c r="D148" s="39">
        <f>[2]d2!$N146</f>
        <v>0</v>
      </c>
      <c r="E148" s="9" t="str">
        <f>IF(ISBLANK([2]d2!I146),"",VLOOKUP([2]d2!I146,lytis,2,FALSE))</f>
        <v/>
      </c>
      <c r="F148" s="14">
        <f>[2]d2!H146</f>
        <v>0</v>
      </c>
      <c r="G148" s="8">
        <f>[2]d2!O146</f>
        <v>0</v>
      </c>
      <c r="H148" s="8">
        <f>[2]d2!R146</f>
        <v>0</v>
      </c>
      <c r="I148" s="10" t="str">
        <f>IF(ISBLANK([2]d2!J146),"",VLOOKUP([2]d2!J146,grupees,2,FALSE))</f>
        <v/>
      </c>
      <c r="J148" s="42">
        <f>[2]d2!S146</f>
        <v>0</v>
      </c>
      <c r="K148" s="25">
        <f>[2]d2!T146</f>
        <v>0</v>
      </c>
      <c r="L148" s="25">
        <f>[2]d2!U146</f>
        <v>0</v>
      </c>
      <c r="M148" s="14">
        <f>[2]d2!E146</f>
        <v>0</v>
      </c>
      <c r="N148" s="14">
        <f>[2]d2!F146</f>
        <v>0</v>
      </c>
      <c r="O148" s="14">
        <f t="shared" si="29"/>
        <v>1</v>
      </c>
      <c r="P148" s="48">
        <f t="shared" si="30"/>
        <v>0</v>
      </c>
      <c r="Q148" s="43">
        <f t="shared" si="39"/>
        <v>0</v>
      </c>
      <c r="R148" s="43" t="str">
        <f t="shared" si="31"/>
        <v>0</v>
      </c>
      <c r="S148" s="3" t="str">
        <f t="shared" si="32"/>
        <v>o</v>
      </c>
      <c r="T148" s="3">
        <f t="shared" si="33"/>
        <v>219</v>
      </c>
      <c r="U148" s="3" t="str">
        <f t="shared" si="34"/>
        <v>-</v>
      </c>
      <c r="V148" s="3" t="str">
        <f t="shared" si="35"/>
        <v>-</v>
      </c>
      <c r="W148" s="3" t="str">
        <f t="shared" si="36"/>
        <v>-</v>
      </c>
      <c r="X148" s="3" t="str">
        <f t="shared" si="37"/>
        <v>-</v>
      </c>
      <c r="Y148" s="3" t="str">
        <f t="shared" si="38"/>
        <v>-</v>
      </c>
    </row>
    <row r="149" spans="1:25" x14ac:dyDescent="0.2">
      <c r="A149" s="7">
        <v>146</v>
      </c>
      <c r="B149" s="18">
        <f>[2]d2!$G147</f>
        <v>0</v>
      </c>
      <c r="C149" s="37">
        <f>[2]d2!$L147</f>
        <v>0</v>
      </c>
      <c r="D149" s="39">
        <f>[2]d2!$N147</f>
        <v>0</v>
      </c>
      <c r="E149" s="9" t="str">
        <f>IF(ISBLANK([2]d2!I147),"",VLOOKUP([2]d2!I147,lytis,2,FALSE))</f>
        <v/>
      </c>
      <c r="F149" s="14">
        <f>[2]d2!H147</f>
        <v>0</v>
      </c>
      <c r="G149" s="8">
        <f>[2]d2!O147</f>
        <v>0</v>
      </c>
      <c r="H149" s="8">
        <f>[2]d2!R147</f>
        <v>0</v>
      </c>
      <c r="I149" s="10" t="str">
        <f>IF(ISBLANK([2]d2!J147),"",VLOOKUP([2]d2!J147,grupees,2,FALSE))</f>
        <v/>
      </c>
      <c r="J149" s="42">
        <f>[2]d2!S147</f>
        <v>0</v>
      </c>
      <c r="K149" s="25">
        <f>[2]d2!T147</f>
        <v>0</v>
      </c>
      <c r="L149" s="25">
        <f>[2]d2!U147</f>
        <v>0</v>
      </c>
      <c r="M149" s="14">
        <f>[2]d2!E147</f>
        <v>0</v>
      </c>
      <c r="N149" s="14">
        <f>[2]d2!F147</f>
        <v>0</v>
      </c>
      <c r="O149" s="14">
        <f t="shared" si="29"/>
        <v>1</v>
      </c>
      <c r="P149" s="48">
        <f t="shared" si="30"/>
        <v>0</v>
      </c>
      <c r="Q149" s="43">
        <f t="shared" si="39"/>
        <v>0</v>
      </c>
      <c r="R149" s="43" t="str">
        <f t="shared" si="31"/>
        <v>0</v>
      </c>
      <c r="S149" s="3" t="str">
        <f t="shared" si="32"/>
        <v>o</v>
      </c>
      <c r="T149" s="3">
        <f t="shared" si="33"/>
        <v>219</v>
      </c>
      <c r="U149" s="3" t="str">
        <f t="shared" si="34"/>
        <v>-</v>
      </c>
      <c r="V149" s="3" t="str">
        <f t="shared" si="35"/>
        <v>-</v>
      </c>
      <c r="W149" s="3" t="str">
        <f t="shared" si="36"/>
        <v>-</v>
      </c>
      <c r="X149" s="3" t="str">
        <f t="shared" si="37"/>
        <v>-</v>
      </c>
      <c r="Y149" s="3" t="str">
        <f t="shared" si="38"/>
        <v>-</v>
      </c>
    </row>
    <row r="150" spans="1:25" x14ac:dyDescent="0.2">
      <c r="A150" s="7">
        <v>147</v>
      </c>
      <c r="B150" s="18">
        <f>[2]d2!$G148</f>
        <v>0</v>
      </c>
      <c r="C150" s="37">
        <f>[2]d2!$L148</f>
        <v>0</v>
      </c>
      <c r="D150" s="39">
        <f>[2]d2!$N148</f>
        <v>0</v>
      </c>
      <c r="E150" s="9" t="str">
        <f>IF(ISBLANK([2]d2!I148),"",VLOOKUP([2]d2!I148,lytis,2,FALSE))</f>
        <v/>
      </c>
      <c r="F150" s="14">
        <f>[2]d2!H148</f>
        <v>0</v>
      </c>
      <c r="G150" s="8">
        <f>[2]d2!O148</f>
        <v>0</v>
      </c>
      <c r="H150" s="8">
        <f>[2]d2!R148</f>
        <v>0</v>
      </c>
      <c r="I150" s="10" t="str">
        <f>IF(ISBLANK([2]d2!J148),"",VLOOKUP([2]d2!J148,grupees,2,FALSE))</f>
        <v/>
      </c>
      <c r="J150" s="42">
        <f>[2]d2!S148</f>
        <v>0</v>
      </c>
      <c r="K150" s="25">
        <f>[2]d2!T148</f>
        <v>0</v>
      </c>
      <c r="L150" s="25">
        <f>[2]d2!U148</f>
        <v>0</v>
      </c>
      <c r="M150" s="14">
        <f>[2]d2!E148</f>
        <v>0</v>
      </c>
      <c r="N150" s="14">
        <f>[2]d2!F148</f>
        <v>0</v>
      </c>
      <c r="O150" s="14">
        <f t="shared" si="29"/>
        <v>1</v>
      </c>
      <c r="P150" s="48">
        <f t="shared" si="30"/>
        <v>0</v>
      </c>
      <c r="Q150" s="43">
        <f t="shared" si="39"/>
        <v>0</v>
      </c>
      <c r="R150" s="43" t="str">
        <f t="shared" si="31"/>
        <v>0</v>
      </c>
      <c r="S150" s="3" t="str">
        <f t="shared" si="32"/>
        <v>o</v>
      </c>
      <c r="T150" s="3">
        <f t="shared" si="33"/>
        <v>219</v>
      </c>
      <c r="U150" s="3" t="str">
        <f t="shared" si="34"/>
        <v>-</v>
      </c>
      <c r="V150" s="3" t="str">
        <f t="shared" si="35"/>
        <v>-</v>
      </c>
      <c r="W150" s="3" t="str">
        <f t="shared" si="36"/>
        <v>-</v>
      </c>
      <c r="X150" s="3" t="str">
        <f t="shared" si="37"/>
        <v>-</v>
      </c>
      <c r="Y150" s="3" t="str">
        <f t="shared" si="38"/>
        <v>-</v>
      </c>
    </row>
    <row r="151" spans="1:25" x14ac:dyDescent="0.2">
      <c r="A151" s="7">
        <v>148</v>
      </c>
      <c r="B151" s="18">
        <f>[2]d2!$G149</f>
        <v>0</v>
      </c>
      <c r="C151" s="37">
        <f>[2]d2!$L149</f>
        <v>0</v>
      </c>
      <c r="D151" s="39">
        <f>[2]d2!$N149</f>
        <v>0</v>
      </c>
      <c r="E151" s="9" t="str">
        <f>IF(ISBLANK([2]d2!I149),"",VLOOKUP([2]d2!I149,lytis,2,FALSE))</f>
        <v/>
      </c>
      <c r="F151" s="14">
        <f>[2]d2!H149</f>
        <v>0</v>
      </c>
      <c r="G151" s="8">
        <f>[2]d2!O149</f>
        <v>0</v>
      </c>
      <c r="H151" s="8">
        <f>[2]d2!R149</f>
        <v>0</v>
      </c>
      <c r="I151" s="10" t="str">
        <f>IF(ISBLANK([2]d2!J149),"",VLOOKUP([2]d2!J149,grupees,2,FALSE))</f>
        <v/>
      </c>
      <c r="J151" s="42">
        <f>[2]d2!S149</f>
        <v>0</v>
      </c>
      <c r="K151" s="25">
        <f>[2]d2!T149</f>
        <v>0</v>
      </c>
      <c r="L151" s="25">
        <f>[2]d2!U149</f>
        <v>0</v>
      </c>
      <c r="M151" s="14">
        <f>[2]d2!E149</f>
        <v>0</v>
      </c>
      <c r="N151" s="14">
        <f>[2]d2!F149</f>
        <v>0</v>
      </c>
      <c r="O151" s="14">
        <f t="shared" si="29"/>
        <v>1</v>
      </c>
      <c r="P151" s="48">
        <f t="shared" si="30"/>
        <v>0</v>
      </c>
      <c r="Q151" s="43">
        <f t="shared" si="39"/>
        <v>0</v>
      </c>
      <c r="R151" s="43" t="str">
        <f t="shared" si="31"/>
        <v>0</v>
      </c>
      <c r="S151" s="3" t="str">
        <f t="shared" si="32"/>
        <v>o</v>
      </c>
      <c r="T151" s="3">
        <f t="shared" si="33"/>
        <v>219</v>
      </c>
      <c r="U151" s="3" t="str">
        <f t="shared" si="34"/>
        <v>-</v>
      </c>
      <c r="V151" s="3" t="str">
        <f t="shared" si="35"/>
        <v>-</v>
      </c>
      <c r="W151" s="3" t="str">
        <f t="shared" si="36"/>
        <v>-</v>
      </c>
      <c r="X151" s="3" t="str">
        <f t="shared" si="37"/>
        <v>-</v>
      </c>
      <c r="Y151" s="3" t="str">
        <f t="shared" si="38"/>
        <v>-</v>
      </c>
    </row>
    <row r="152" spans="1:25" x14ac:dyDescent="0.2">
      <c r="A152" s="7">
        <v>149</v>
      </c>
      <c r="B152" s="18">
        <f>[2]d2!$G150</f>
        <v>0</v>
      </c>
      <c r="C152" s="37">
        <f>[2]d2!$L150</f>
        <v>0</v>
      </c>
      <c r="D152" s="39">
        <f>[2]d2!$N150</f>
        <v>0</v>
      </c>
      <c r="E152" s="9" t="str">
        <f>IF(ISBLANK([2]d2!I150),"",VLOOKUP([2]d2!I150,lytis,2,FALSE))</f>
        <v/>
      </c>
      <c r="F152" s="14">
        <f>[2]d2!H150</f>
        <v>0</v>
      </c>
      <c r="G152" s="8">
        <f>[2]d2!O150</f>
        <v>0</v>
      </c>
      <c r="H152" s="8">
        <f>[2]d2!R150</f>
        <v>0</v>
      </c>
      <c r="I152" s="10" t="str">
        <f>IF(ISBLANK([2]d2!J150),"",VLOOKUP([2]d2!J150,grupees,2,FALSE))</f>
        <v/>
      </c>
      <c r="J152" s="42">
        <f>[2]d2!S150</f>
        <v>0</v>
      </c>
      <c r="K152" s="25">
        <f>[2]d2!T150</f>
        <v>0</v>
      </c>
      <c r="L152" s="25">
        <f>[2]d2!U150</f>
        <v>0</v>
      </c>
      <c r="M152" s="14">
        <f>[2]d2!E150</f>
        <v>0</v>
      </c>
      <c r="N152" s="14">
        <f>[2]d2!F150</f>
        <v>0</v>
      </c>
      <c r="O152" s="14">
        <f t="shared" si="29"/>
        <v>1</v>
      </c>
      <c r="P152" s="48">
        <f t="shared" si="30"/>
        <v>0</v>
      </c>
      <c r="Q152" s="43">
        <f t="shared" si="39"/>
        <v>0</v>
      </c>
      <c r="R152" s="43" t="str">
        <f t="shared" si="31"/>
        <v>0</v>
      </c>
      <c r="S152" s="3" t="str">
        <f t="shared" si="32"/>
        <v>o</v>
      </c>
      <c r="T152" s="3">
        <f t="shared" si="33"/>
        <v>219</v>
      </c>
      <c r="U152" s="3" t="str">
        <f t="shared" si="34"/>
        <v>-</v>
      </c>
      <c r="V152" s="3" t="str">
        <f t="shared" si="35"/>
        <v>-</v>
      </c>
      <c r="W152" s="3" t="str">
        <f t="shared" si="36"/>
        <v>-</v>
      </c>
      <c r="X152" s="3" t="str">
        <f t="shared" si="37"/>
        <v>-</v>
      </c>
      <c r="Y152" s="3" t="str">
        <f t="shared" si="38"/>
        <v>-</v>
      </c>
    </row>
    <row r="153" spans="1:25" x14ac:dyDescent="0.2">
      <c r="A153" s="7">
        <v>150</v>
      </c>
      <c r="B153" s="18">
        <f>[2]d2!$G151</f>
        <v>0</v>
      </c>
      <c r="C153" s="37">
        <f>[2]d2!$L151</f>
        <v>0</v>
      </c>
      <c r="D153" s="39">
        <f>[2]d2!$N151</f>
        <v>0</v>
      </c>
      <c r="E153" s="9" t="str">
        <f>IF(ISBLANK([2]d2!I151),"",VLOOKUP([2]d2!I151,lytis,2,FALSE))</f>
        <v/>
      </c>
      <c r="F153" s="14">
        <f>[2]d2!H151</f>
        <v>0</v>
      </c>
      <c r="G153" s="8">
        <f>[2]d2!O151</f>
        <v>0</v>
      </c>
      <c r="H153" s="8">
        <f>[2]d2!R151</f>
        <v>0</v>
      </c>
      <c r="I153" s="10" t="str">
        <f>IF(ISBLANK([2]d2!J151),"",VLOOKUP([2]d2!J151,grupees,2,FALSE))</f>
        <v/>
      </c>
      <c r="J153" s="42">
        <f>[2]d2!S151</f>
        <v>0</v>
      </c>
      <c r="K153" s="25">
        <f>[2]d2!T151</f>
        <v>0</v>
      </c>
      <c r="L153" s="25">
        <f>[2]d2!U151</f>
        <v>0</v>
      </c>
      <c r="M153" s="14">
        <f>[2]d2!E151</f>
        <v>0</v>
      </c>
      <c r="N153" s="14">
        <f>[2]d2!F151</f>
        <v>0</v>
      </c>
      <c r="O153" s="14">
        <f t="shared" si="29"/>
        <v>1</v>
      </c>
      <c r="P153" s="48">
        <f t="shared" si="30"/>
        <v>0</v>
      </c>
      <c r="Q153" s="43">
        <f t="shared" si="39"/>
        <v>0</v>
      </c>
      <c r="R153" s="43" t="str">
        <f t="shared" si="31"/>
        <v>0</v>
      </c>
      <c r="S153" s="3" t="str">
        <f t="shared" si="32"/>
        <v>o</v>
      </c>
      <c r="T153" s="3">
        <f t="shared" si="33"/>
        <v>219</v>
      </c>
      <c r="U153" s="3" t="str">
        <f t="shared" si="34"/>
        <v>-</v>
      </c>
      <c r="V153" s="3" t="str">
        <f t="shared" si="35"/>
        <v>-</v>
      </c>
      <c r="W153" s="3" t="str">
        <f t="shared" si="36"/>
        <v>-</v>
      </c>
      <c r="X153" s="3" t="str">
        <f t="shared" si="37"/>
        <v>-</v>
      </c>
      <c r="Y153" s="3" t="str">
        <f t="shared" si="38"/>
        <v>-</v>
      </c>
    </row>
    <row r="154" spans="1:25" x14ac:dyDescent="0.2">
      <c r="A154" s="7">
        <v>151</v>
      </c>
      <c r="B154" s="18">
        <f>[2]d2!$G152</f>
        <v>0</v>
      </c>
      <c r="C154" s="37">
        <f>[2]d2!$L152</f>
        <v>0</v>
      </c>
      <c r="D154" s="39">
        <f>[2]d2!$N152</f>
        <v>0</v>
      </c>
      <c r="E154" s="9" t="str">
        <f>IF(ISBLANK([2]d2!I152),"",VLOOKUP([2]d2!I152,lytis,2,FALSE))</f>
        <v/>
      </c>
      <c r="F154" s="14">
        <f>[2]d2!H152</f>
        <v>0</v>
      </c>
      <c r="G154" s="8">
        <f>[2]d2!O152</f>
        <v>0</v>
      </c>
      <c r="H154" s="8">
        <f>[2]d2!R152</f>
        <v>0</v>
      </c>
      <c r="I154" s="10" t="str">
        <f>IF(ISBLANK([2]d2!J152),"",VLOOKUP([2]d2!J152,grupees,2,FALSE))</f>
        <v/>
      </c>
      <c r="J154" s="42">
        <f>[2]d2!S152</f>
        <v>0</v>
      </c>
      <c r="K154" s="25">
        <f>[2]d2!T152</f>
        <v>0</v>
      </c>
      <c r="L154" s="25">
        <f>[2]d2!U152</f>
        <v>0</v>
      </c>
      <c r="M154" s="14">
        <f>[2]d2!E152</f>
        <v>0</v>
      </c>
      <c r="N154" s="14">
        <f>[2]d2!F152</f>
        <v>0</v>
      </c>
      <c r="O154" s="14">
        <f t="shared" si="29"/>
        <v>1</v>
      </c>
      <c r="P154" s="48">
        <f t="shared" si="30"/>
        <v>0</v>
      </c>
      <c r="Q154" s="43">
        <f t="shared" si="39"/>
        <v>0</v>
      </c>
      <c r="R154" s="43" t="str">
        <f t="shared" si="31"/>
        <v>0</v>
      </c>
      <c r="S154" s="3" t="str">
        <f t="shared" si="32"/>
        <v>o</v>
      </c>
      <c r="T154" s="3">
        <f t="shared" si="33"/>
        <v>219</v>
      </c>
      <c r="U154" s="3" t="str">
        <f t="shared" si="34"/>
        <v>-</v>
      </c>
      <c r="V154" s="3" t="str">
        <f t="shared" si="35"/>
        <v>-</v>
      </c>
      <c r="W154" s="3" t="str">
        <f t="shared" si="36"/>
        <v>-</v>
      </c>
      <c r="X154" s="3" t="str">
        <f t="shared" si="37"/>
        <v>-</v>
      </c>
      <c r="Y154" s="3" t="str">
        <f t="shared" si="38"/>
        <v>-</v>
      </c>
    </row>
    <row r="155" spans="1:25" x14ac:dyDescent="0.2">
      <c r="A155" s="7">
        <v>152</v>
      </c>
      <c r="B155" s="18">
        <f>[2]d2!$G153</f>
        <v>0</v>
      </c>
      <c r="C155" s="37">
        <f>[2]d2!$L153</f>
        <v>0</v>
      </c>
      <c r="D155" s="39">
        <f>[2]d2!$N153</f>
        <v>0</v>
      </c>
      <c r="E155" s="9" t="str">
        <f>IF(ISBLANK([2]d2!I153),"",VLOOKUP([2]d2!I153,lytis,2,FALSE))</f>
        <v/>
      </c>
      <c r="F155" s="14">
        <f>[2]d2!H153</f>
        <v>0</v>
      </c>
      <c r="G155" s="8">
        <f>[2]d2!O153</f>
        <v>0</v>
      </c>
      <c r="H155" s="8">
        <f>[2]d2!R153</f>
        <v>0</v>
      </c>
      <c r="I155" s="10" t="str">
        <f>IF(ISBLANK([2]d2!J153),"",VLOOKUP([2]d2!J153,grupees,2,FALSE))</f>
        <v/>
      </c>
      <c r="J155" s="42">
        <f>[2]d2!S153</f>
        <v>0</v>
      </c>
      <c r="K155" s="25">
        <f>[2]d2!T153</f>
        <v>0</v>
      </c>
      <c r="L155" s="25">
        <f>[2]d2!U153</f>
        <v>0</v>
      </c>
      <c r="M155" s="14">
        <f>[2]d2!E153</f>
        <v>0</v>
      </c>
      <c r="N155" s="14">
        <f>[2]d2!F153</f>
        <v>0</v>
      </c>
      <c r="O155" s="14">
        <f t="shared" si="29"/>
        <v>1</v>
      </c>
      <c r="P155" s="48">
        <f t="shared" si="30"/>
        <v>0</v>
      </c>
      <c r="Q155" s="43">
        <f t="shared" si="39"/>
        <v>0</v>
      </c>
      <c r="R155" s="43" t="str">
        <f t="shared" si="31"/>
        <v>0</v>
      </c>
      <c r="S155" s="3" t="str">
        <f t="shared" si="32"/>
        <v>o</v>
      </c>
      <c r="T155" s="3">
        <f t="shared" si="33"/>
        <v>219</v>
      </c>
      <c r="U155" s="3" t="str">
        <f t="shared" si="34"/>
        <v>-</v>
      </c>
      <c r="V155" s="3" t="str">
        <f t="shared" si="35"/>
        <v>-</v>
      </c>
      <c r="W155" s="3" t="str">
        <f t="shared" si="36"/>
        <v>-</v>
      </c>
      <c r="X155" s="3" t="str">
        <f t="shared" si="37"/>
        <v>-</v>
      </c>
      <c r="Y155" s="3" t="str">
        <f t="shared" si="38"/>
        <v>-</v>
      </c>
    </row>
    <row r="156" spans="1:25" x14ac:dyDescent="0.2">
      <c r="A156" s="7">
        <v>153</v>
      </c>
      <c r="B156" s="18">
        <f>[2]d2!$G154</f>
        <v>0</v>
      </c>
      <c r="C156" s="37">
        <f>[2]d2!$L154</f>
        <v>0</v>
      </c>
      <c r="D156" s="39">
        <f>[2]d2!$N154</f>
        <v>0</v>
      </c>
      <c r="E156" s="9" t="str">
        <f>IF(ISBLANK([2]d2!I154),"",VLOOKUP([2]d2!I154,lytis,2,FALSE))</f>
        <v/>
      </c>
      <c r="F156" s="14">
        <f>[2]d2!H154</f>
        <v>0</v>
      </c>
      <c r="G156" s="8">
        <f>[2]d2!O154</f>
        <v>0</v>
      </c>
      <c r="H156" s="8">
        <f>[2]d2!R154</f>
        <v>0</v>
      </c>
      <c r="I156" s="10" t="str">
        <f>IF(ISBLANK([2]d2!J154),"",VLOOKUP([2]d2!J154,grupees,2,FALSE))</f>
        <v/>
      </c>
      <c r="J156" s="42">
        <f>[2]d2!S154</f>
        <v>0</v>
      </c>
      <c r="K156" s="25">
        <f>[2]d2!T154</f>
        <v>0</v>
      </c>
      <c r="L156" s="25">
        <f>[2]d2!U154</f>
        <v>0</v>
      </c>
      <c r="M156" s="14">
        <f>[2]d2!E154</f>
        <v>0</v>
      </c>
      <c r="N156" s="14">
        <f>[2]d2!F154</f>
        <v>0</v>
      </c>
      <c r="O156" s="14">
        <f t="shared" si="29"/>
        <v>1</v>
      </c>
      <c r="P156" s="48">
        <f t="shared" si="30"/>
        <v>0</v>
      </c>
      <c r="Q156" s="43">
        <f t="shared" si="39"/>
        <v>0</v>
      </c>
      <c r="R156" s="43" t="str">
        <f t="shared" si="31"/>
        <v>0</v>
      </c>
      <c r="S156" s="3" t="str">
        <f t="shared" si="32"/>
        <v>o</v>
      </c>
      <c r="T156" s="3">
        <f t="shared" si="33"/>
        <v>219</v>
      </c>
      <c r="U156" s="3" t="str">
        <f t="shared" si="34"/>
        <v>-</v>
      </c>
      <c r="V156" s="3" t="str">
        <f t="shared" si="35"/>
        <v>-</v>
      </c>
      <c r="W156" s="3" t="str">
        <f t="shared" si="36"/>
        <v>-</v>
      </c>
      <c r="X156" s="3" t="str">
        <f t="shared" si="37"/>
        <v>-</v>
      </c>
      <c r="Y156" s="3" t="str">
        <f t="shared" si="38"/>
        <v>-</v>
      </c>
    </row>
    <row r="157" spans="1:25" x14ac:dyDescent="0.2">
      <c r="A157" s="7">
        <v>154</v>
      </c>
      <c r="B157" s="18">
        <f>[2]d2!$G155</f>
        <v>0</v>
      </c>
      <c r="C157" s="37">
        <f>[2]d2!$L155</f>
        <v>0</v>
      </c>
      <c r="D157" s="39">
        <f>[2]d2!$N155</f>
        <v>0</v>
      </c>
      <c r="E157" s="9" t="str">
        <f>IF(ISBLANK([2]d2!I155),"",VLOOKUP([2]d2!I155,lytis,2,FALSE))</f>
        <v/>
      </c>
      <c r="F157" s="14">
        <f>[2]d2!H155</f>
        <v>0</v>
      </c>
      <c r="G157" s="8">
        <f>[2]d2!O155</f>
        <v>0</v>
      </c>
      <c r="H157" s="8">
        <f>[2]d2!R155</f>
        <v>0</v>
      </c>
      <c r="I157" s="10" t="str">
        <f>IF(ISBLANK([2]d2!J155),"",VLOOKUP([2]d2!J155,grupees,2,FALSE))</f>
        <v/>
      </c>
      <c r="J157" s="42">
        <f>[2]d2!S155</f>
        <v>0</v>
      </c>
      <c r="K157" s="25">
        <f>[2]d2!T155</f>
        <v>0</v>
      </c>
      <c r="L157" s="25">
        <f>[2]d2!U155</f>
        <v>0</v>
      </c>
      <c r="M157" s="14">
        <f>[2]d2!E155</f>
        <v>0</v>
      </c>
      <c r="N157" s="14">
        <f>[2]d2!F155</f>
        <v>0</v>
      </c>
      <c r="O157" s="14">
        <f t="shared" si="29"/>
        <v>1</v>
      </c>
      <c r="P157" s="48">
        <f t="shared" si="30"/>
        <v>0</v>
      </c>
      <c r="Q157" s="43">
        <f t="shared" si="39"/>
        <v>0</v>
      </c>
      <c r="R157" s="43" t="str">
        <f t="shared" si="31"/>
        <v>0</v>
      </c>
      <c r="S157" s="3" t="str">
        <f t="shared" si="32"/>
        <v>o</v>
      </c>
      <c r="T157" s="3">
        <f t="shared" si="33"/>
        <v>219</v>
      </c>
      <c r="U157" s="3" t="str">
        <f t="shared" si="34"/>
        <v>-</v>
      </c>
      <c r="V157" s="3" t="str">
        <f t="shared" si="35"/>
        <v>-</v>
      </c>
      <c r="W157" s="3" t="str">
        <f t="shared" si="36"/>
        <v>-</v>
      </c>
      <c r="X157" s="3" t="str">
        <f t="shared" si="37"/>
        <v>-</v>
      </c>
      <c r="Y157" s="3" t="str">
        <f t="shared" si="38"/>
        <v>-</v>
      </c>
    </row>
    <row r="158" spans="1:25" x14ac:dyDescent="0.2">
      <c r="A158" s="7">
        <v>155</v>
      </c>
      <c r="B158" s="18">
        <f>[2]d2!$G156</f>
        <v>0</v>
      </c>
      <c r="C158" s="37">
        <f>[2]d2!$L156</f>
        <v>0</v>
      </c>
      <c r="D158" s="39">
        <f>[2]d2!$N156</f>
        <v>0</v>
      </c>
      <c r="E158" s="9" t="str">
        <f>IF(ISBLANK([2]d2!I156),"",VLOOKUP([2]d2!I156,lytis,2,FALSE))</f>
        <v/>
      </c>
      <c r="F158" s="14">
        <f>[2]d2!H156</f>
        <v>0</v>
      </c>
      <c r="G158" s="8">
        <f>[2]d2!O156</f>
        <v>0</v>
      </c>
      <c r="H158" s="8">
        <f>[2]d2!R156</f>
        <v>0</v>
      </c>
      <c r="I158" s="10" t="str">
        <f>IF(ISBLANK([2]d2!J156),"",VLOOKUP([2]d2!J156,grupees,2,FALSE))</f>
        <v/>
      </c>
      <c r="J158" s="42">
        <f>[2]d2!S156</f>
        <v>0</v>
      </c>
      <c r="K158" s="25">
        <f>[2]d2!T156</f>
        <v>0</v>
      </c>
      <c r="L158" s="25">
        <f>[2]d2!U156</f>
        <v>0</v>
      </c>
      <c r="M158" s="14">
        <f>[2]d2!E156</f>
        <v>0</v>
      </c>
      <c r="N158" s="14">
        <f>[2]d2!F156</f>
        <v>0</v>
      </c>
      <c r="O158" s="14">
        <f t="shared" si="29"/>
        <v>1</v>
      </c>
      <c r="P158" s="48">
        <f t="shared" si="30"/>
        <v>0</v>
      </c>
      <c r="Q158" s="43">
        <f t="shared" si="39"/>
        <v>0</v>
      </c>
      <c r="R158" s="43" t="str">
        <f t="shared" si="31"/>
        <v>0</v>
      </c>
      <c r="S158" s="3" t="str">
        <f t="shared" si="32"/>
        <v>o</v>
      </c>
      <c r="T158" s="3">
        <f t="shared" si="33"/>
        <v>219</v>
      </c>
      <c r="U158" s="3" t="str">
        <f t="shared" si="34"/>
        <v>-</v>
      </c>
      <c r="V158" s="3" t="str">
        <f t="shared" si="35"/>
        <v>-</v>
      </c>
      <c r="W158" s="3" t="str">
        <f t="shared" si="36"/>
        <v>-</v>
      </c>
      <c r="X158" s="3" t="str">
        <f t="shared" si="37"/>
        <v>-</v>
      </c>
      <c r="Y158" s="3" t="str">
        <f t="shared" si="38"/>
        <v>-</v>
      </c>
    </row>
    <row r="159" spans="1:25" x14ac:dyDescent="0.2">
      <c r="A159" s="7">
        <v>156</v>
      </c>
      <c r="B159" s="18">
        <f>[2]d2!$G157</f>
        <v>0</v>
      </c>
      <c r="C159" s="37">
        <f>[2]d2!$L157</f>
        <v>0</v>
      </c>
      <c r="D159" s="39">
        <f>[2]d2!$N157</f>
        <v>0</v>
      </c>
      <c r="E159" s="9" t="str">
        <f>IF(ISBLANK([2]d2!I157),"",VLOOKUP([2]d2!I157,lytis,2,FALSE))</f>
        <v/>
      </c>
      <c r="F159" s="14">
        <f>[2]d2!H157</f>
        <v>0</v>
      </c>
      <c r="G159" s="8">
        <f>[2]d2!O157</f>
        <v>0</v>
      </c>
      <c r="H159" s="8">
        <f>[2]d2!R157</f>
        <v>0</v>
      </c>
      <c r="I159" s="10" t="str">
        <f>IF(ISBLANK([2]d2!J157),"",VLOOKUP([2]d2!J157,grupees,2,FALSE))</f>
        <v/>
      </c>
      <c r="J159" s="42">
        <f>[2]d2!S157</f>
        <v>0</v>
      </c>
      <c r="K159" s="25">
        <f>[2]d2!T157</f>
        <v>0</v>
      </c>
      <c r="L159" s="25">
        <f>[2]d2!U157</f>
        <v>0</v>
      </c>
      <c r="M159" s="14">
        <f>[2]d2!E157</f>
        <v>0</v>
      </c>
      <c r="N159" s="14">
        <f>[2]d2!F157</f>
        <v>0</v>
      </c>
      <c r="O159" s="14">
        <f t="shared" si="29"/>
        <v>1</v>
      </c>
      <c r="P159" s="48">
        <f t="shared" si="30"/>
        <v>0</v>
      </c>
      <c r="Q159" s="43">
        <f t="shared" si="39"/>
        <v>0</v>
      </c>
      <c r="R159" s="43" t="str">
        <f t="shared" si="31"/>
        <v>0</v>
      </c>
      <c r="S159" s="3" t="str">
        <f t="shared" si="32"/>
        <v>o</v>
      </c>
      <c r="T159" s="3">
        <f t="shared" si="33"/>
        <v>219</v>
      </c>
      <c r="U159" s="3" t="str">
        <f t="shared" si="34"/>
        <v>-</v>
      </c>
      <c r="V159" s="3" t="str">
        <f t="shared" si="35"/>
        <v>-</v>
      </c>
      <c r="W159" s="3" t="str">
        <f t="shared" si="36"/>
        <v>-</v>
      </c>
      <c r="X159" s="3" t="str">
        <f t="shared" si="37"/>
        <v>-</v>
      </c>
      <c r="Y159" s="3" t="str">
        <f t="shared" si="38"/>
        <v>-</v>
      </c>
    </row>
    <row r="160" spans="1:25" x14ac:dyDescent="0.2">
      <c r="A160" s="7">
        <v>157</v>
      </c>
      <c r="B160" s="18">
        <f>[2]d2!$G158</f>
        <v>0</v>
      </c>
      <c r="C160" s="37">
        <f>[2]d2!$L158</f>
        <v>0</v>
      </c>
      <c r="D160" s="39">
        <f>[2]d2!$N158</f>
        <v>0</v>
      </c>
      <c r="E160" s="9" t="str">
        <f>IF(ISBLANK([2]d2!I158),"",VLOOKUP([2]d2!I158,lytis,2,FALSE))</f>
        <v/>
      </c>
      <c r="F160" s="14">
        <f>[2]d2!H158</f>
        <v>0</v>
      </c>
      <c r="G160" s="8">
        <f>[2]d2!O158</f>
        <v>0</v>
      </c>
      <c r="H160" s="8">
        <f>[2]d2!R158</f>
        <v>0</v>
      </c>
      <c r="I160" s="10" t="str">
        <f>IF(ISBLANK([2]d2!J158),"",VLOOKUP([2]d2!J158,grupees,2,FALSE))</f>
        <v/>
      </c>
      <c r="J160" s="42">
        <f>[2]d2!S158</f>
        <v>0</v>
      </c>
      <c r="K160" s="25">
        <f>[2]d2!T158</f>
        <v>0</v>
      </c>
      <c r="L160" s="25">
        <f>[2]d2!U158</f>
        <v>0</v>
      </c>
      <c r="M160" s="14">
        <f>[2]d2!E158</f>
        <v>0</v>
      </c>
      <c r="N160" s="14">
        <f>[2]d2!F158</f>
        <v>0</v>
      </c>
      <c r="O160" s="14">
        <f t="shared" si="29"/>
        <v>1</v>
      </c>
      <c r="P160" s="48">
        <f t="shared" si="30"/>
        <v>0</v>
      </c>
      <c r="Q160" s="43">
        <f t="shared" si="39"/>
        <v>0</v>
      </c>
      <c r="R160" s="43" t="str">
        <f t="shared" si="31"/>
        <v>0</v>
      </c>
      <c r="S160" s="3" t="str">
        <f t="shared" si="32"/>
        <v>o</v>
      </c>
      <c r="T160" s="3">
        <f t="shared" si="33"/>
        <v>219</v>
      </c>
      <c r="U160" s="3" t="str">
        <f t="shared" si="34"/>
        <v>-</v>
      </c>
      <c r="V160" s="3" t="str">
        <f t="shared" si="35"/>
        <v>-</v>
      </c>
      <c r="W160" s="3" t="str">
        <f t="shared" si="36"/>
        <v>-</v>
      </c>
      <c r="X160" s="3" t="str">
        <f t="shared" si="37"/>
        <v>-</v>
      </c>
      <c r="Y160" s="3" t="str">
        <f t="shared" si="38"/>
        <v>-</v>
      </c>
    </row>
    <row r="161" spans="1:25" x14ac:dyDescent="0.2">
      <c r="A161" s="7">
        <v>158</v>
      </c>
      <c r="B161" s="18">
        <f>[2]d2!$G159</f>
        <v>0</v>
      </c>
      <c r="C161" s="37">
        <f>[2]d2!$L159</f>
        <v>0</v>
      </c>
      <c r="D161" s="39">
        <f>[2]d2!$N159</f>
        <v>0</v>
      </c>
      <c r="E161" s="9" t="str">
        <f>IF(ISBLANK([2]d2!I159),"",VLOOKUP([2]d2!I159,lytis,2,FALSE))</f>
        <v/>
      </c>
      <c r="F161" s="14">
        <f>[2]d2!H159</f>
        <v>0</v>
      </c>
      <c r="G161" s="8">
        <f>[2]d2!O159</f>
        <v>0</v>
      </c>
      <c r="H161" s="8">
        <f>[2]d2!R159</f>
        <v>0</v>
      </c>
      <c r="I161" s="10" t="str">
        <f>IF(ISBLANK([2]d2!J159),"",VLOOKUP([2]d2!J159,grupees,2,FALSE))</f>
        <v/>
      </c>
      <c r="J161" s="42">
        <f>[2]d2!S159</f>
        <v>0</v>
      </c>
      <c r="K161" s="25">
        <f>[2]d2!T159</f>
        <v>0</v>
      </c>
      <c r="L161" s="25">
        <f>[2]d2!U159</f>
        <v>0</v>
      </c>
      <c r="M161" s="14">
        <f>[2]d2!E159</f>
        <v>0</v>
      </c>
      <c r="N161" s="14">
        <f>[2]d2!F159</f>
        <v>0</v>
      </c>
      <c r="O161" s="14">
        <f t="shared" si="29"/>
        <v>1</v>
      </c>
      <c r="P161" s="48">
        <f t="shared" si="30"/>
        <v>0</v>
      </c>
      <c r="Q161" s="43">
        <f t="shared" si="39"/>
        <v>0</v>
      </c>
      <c r="R161" s="43" t="str">
        <f t="shared" si="31"/>
        <v>0</v>
      </c>
      <c r="S161" s="3" t="str">
        <f t="shared" si="32"/>
        <v>o</v>
      </c>
      <c r="T161" s="3">
        <f t="shared" si="33"/>
        <v>219</v>
      </c>
      <c r="U161" s="3" t="str">
        <f t="shared" si="34"/>
        <v>-</v>
      </c>
      <c r="V161" s="3" t="str">
        <f t="shared" si="35"/>
        <v>-</v>
      </c>
      <c r="W161" s="3" t="str">
        <f t="shared" si="36"/>
        <v>-</v>
      </c>
      <c r="X161" s="3" t="str">
        <f t="shared" si="37"/>
        <v>-</v>
      </c>
      <c r="Y161" s="3" t="str">
        <f t="shared" si="38"/>
        <v>-</v>
      </c>
    </row>
    <row r="162" spans="1:25" x14ac:dyDescent="0.2">
      <c r="A162" s="7">
        <v>159</v>
      </c>
      <c r="B162" s="18">
        <f>[2]d2!$G160</f>
        <v>0</v>
      </c>
      <c r="C162" s="37">
        <f>[2]d2!$L160</f>
        <v>0</v>
      </c>
      <c r="D162" s="39">
        <f>[2]d2!$N160</f>
        <v>0</v>
      </c>
      <c r="E162" s="9" t="str">
        <f>IF(ISBLANK([2]d2!I160),"",VLOOKUP([2]d2!I160,lytis,2,FALSE))</f>
        <v/>
      </c>
      <c r="F162" s="14">
        <f>[2]d2!H160</f>
        <v>0</v>
      </c>
      <c r="G162" s="8">
        <f>[2]d2!O160</f>
        <v>0</v>
      </c>
      <c r="H162" s="8">
        <f>[2]d2!R160</f>
        <v>0</v>
      </c>
      <c r="I162" s="10" t="str">
        <f>IF(ISBLANK([2]d2!J160),"",VLOOKUP([2]d2!J160,grupees,2,FALSE))</f>
        <v/>
      </c>
      <c r="J162" s="42">
        <f>[2]d2!S160</f>
        <v>0</v>
      </c>
      <c r="K162" s="25">
        <f>[2]d2!T160</f>
        <v>0</v>
      </c>
      <c r="L162" s="25">
        <f>[2]d2!U160</f>
        <v>0</v>
      </c>
      <c r="M162" s="14">
        <f>[2]d2!E160</f>
        <v>0</v>
      </c>
      <c r="N162" s="14">
        <f>[2]d2!F160</f>
        <v>0</v>
      </c>
      <c r="O162" s="14">
        <f t="shared" si="29"/>
        <v>1</v>
      </c>
      <c r="P162" s="48">
        <f t="shared" si="30"/>
        <v>0</v>
      </c>
      <c r="Q162" s="43">
        <f t="shared" si="39"/>
        <v>0</v>
      </c>
      <c r="R162" s="43" t="str">
        <f t="shared" si="31"/>
        <v>0</v>
      </c>
      <c r="S162" s="3" t="str">
        <f t="shared" si="32"/>
        <v>o</v>
      </c>
      <c r="T162" s="3">
        <f t="shared" si="33"/>
        <v>219</v>
      </c>
      <c r="U162" s="3" t="str">
        <f t="shared" si="34"/>
        <v>-</v>
      </c>
      <c r="V162" s="3" t="str">
        <f t="shared" si="35"/>
        <v>-</v>
      </c>
      <c r="W162" s="3" t="str">
        <f t="shared" si="36"/>
        <v>-</v>
      </c>
      <c r="X162" s="3" t="str">
        <f t="shared" si="37"/>
        <v>-</v>
      </c>
      <c r="Y162" s="3" t="str">
        <f t="shared" si="38"/>
        <v>-</v>
      </c>
    </row>
    <row r="163" spans="1:25" x14ac:dyDescent="0.2">
      <c r="A163" s="7">
        <v>160</v>
      </c>
      <c r="B163" s="18">
        <f>[2]d2!$G161</f>
        <v>0</v>
      </c>
      <c r="C163" s="37">
        <f>[2]d2!$L161</f>
        <v>0</v>
      </c>
      <c r="D163" s="39">
        <f>[2]d2!$N161</f>
        <v>0</v>
      </c>
      <c r="E163" s="9" t="str">
        <f>IF(ISBLANK([2]d2!I161),"",VLOOKUP([2]d2!I161,lytis,2,FALSE))</f>
        <v/>
      </c>
      <c r="F163" s="14">
        <f>[2]d2!H161</f>
        <v>0</v>
      </c>
      <c r="G163" s="8">
        <f>[2]d2!O161</f>
        <v>0</v>
      </c>
      <c r="H163" s="8">
        <f>[2]d2!R161</f>
        <v>0</v>
      </c>
      <c r="I163" s="10" t="str">
        <f>IF(ISBLANK([2]d2!J161),"",VLOOKUP([2]d2!J161,grupees,2,FALSE))</f>
        <v/>
      </c>
      <c r="J163" s="42">
        <f>[2]d2!S161</f>
        <v>0</v>
      </c>
      <c r="K163" s="25">
        <f>[2]d2!T161</f>
        <v>0</v>
      </c>
      <c r="L163" s="25">
        <f>[2]d2!U161</f>
        <v>0</v>
      </c>
      <c r="M163" s="14">
        <f>[2]d2!E161</f>
        <v>0</v>
      </c>
      <c r="N163" s="14">
        <f>[2]d2!F161</f>
        <v>0</v>
      </c>
      <c r="O163" s="14">
        <f t="shared" si="29"/>
        <v>1</v>
      </c>
      <c r="P163" s="48">
        <f t="shared" si="30"/>
        <v>0</v>
      </c>
      <c r="Q163" s="43">
        <f t="shared" si="39"/>
        <v>0</v>
      </c>
      <c r="R163" s="43" t="str">
        <f t="shared" si="31"/>
        <v>0</v>
      </c>
      <c r="S163" s="3" t="str">
        <f t="shared" si="32"/>
        <v>o</v>
      </c>
      <c r="T163" s="3">
        <f t="shared" si="33"/>
        <v>219</v>
      </c>
      <c r="U163" s="3" t="str">
        <f t="shared" si="34"/>
        <v>-</v>
      </c>
      <c r="V163" s="3" t="str">
        <f t="shared" si="35"/>
        <v>-</v>
      </c>
      <c r="W163" s="3" t="str">
        <f t="shared" si="36"/>
        <v>-</v>
      </c>
      <c r="X163" s="3" t="str">
        <f t="shared" si="37"/>
        <v>-</v>
      </c>
      <c r="Y163" s="3" t="str">
        <f t="shared" si="38"/>
        <v>-</v>
      </c>
    </row>
    <row r="164" spans="1:25" x14ac:dyDescent="0.2">
      <c r="A164" s="7">
        <v>161</v>
      </c>
      <c r="B164" s="18">
        <f>[2]d2!$G162</f>
        <v>0</v>
      </c>
      <c r="C164" s="37">
        <f>[2]d2!$L162</f>
        <v>0</v>
      </c>
      <c r="D164" s="39">
        <f>[2]d2!$N162</f>
        <v>0</v>
      </c>
      <c r="E164" s="9" t="str">
        <f>IF(ISBLANK([2]d2!I162),"",VLOOKUP([2]d2!I162,lytis,2,FALSE))</f>
        <v/>
      </c>
      <c r="F164" s="14">
        <f>[2]d2!H162</f>
        <v>0</v>
      </c>
      <c r="G164" s="8">
        <f>[2]d2!O162</f>
        <v>0</v>
      </c>
      <c r="H164" s="8">
        <f>[2]d2!R162</f>
        <v>0</v>
      </c>
      <c r="I164" s="10" t="str">
        <f>IF(ISBLANK([2]d2!J162),"",VLOOKUP([2]d2!J162,grupees,2,FALSE))</f>
        <v/>
      </c>
      <c r="J164" s="42">
        <f>[2]d2!S162</f>
        <v>0</v>
      </c>
      <c r="K164" s="25">
        <f>[2]d2!T162</f>
        <v>0</v>
      </c>
      <c r="L164" s="25">
        <f>[2]d2!U162</f>
        <v>0</v>
      </c>
      <c r="M164" s="14">
        <f>[2]d2!E162</f>
        <v>0</v>
      </c>
      <c r="N164" s="14">
        <f>[2]d2!F162</f>
        <v>0</v>
      </c>
      <c r="O164" s="14">
        <f t="shared" si="29"/>
        <v>1</v>
      </c>
      <c r="P164" s="48">
        <f t="shared" si="30"/>
        <v>0</v>
      </c>
      <c r="Q164" s="43">
        <f t="shared" si="39"/>
        <v>0</v>
      </c>
      <c r="R164" s="43" t="str">
        <f t="shared" si="31"/>
        <v>0</v>
      </c>
      <c r="S164" s="3" t="str">
        <f t="shared" si="32"/>
        <v>o</v>
      </c>
      <c r="T164" s="3">
        <f t="shared" si="33"/>
        <v>219</v>
      </c>
      <c r="U164" s="3" t="str">
        <f t="shared" si="34"/>
        <v>-</v>
      </c>
      <c r="V164" s="3" t="str">
        <f t="shared" si="35"/>
        <v>-</v>
      </c>
      <c r="W164" s="3" t="str">
        <f t="shared" si="36"/>
        <v>-</v>
      </c>
      <c r="X164" s="3" t="str">
        <f t="shared" si="37"/>
        <v>-</v>
      </c>
      <c r="Y164" s="3" t="str">
        <f t="shared" si="38"/>
        <v>-</v>
      </c>
    </row>
    <row r="165" spans="1:25" x14ac:dyDescent="0.2">
      <c r="A165" s="7">
        <v>162</v>
      </c>
      <c r="B165" s="18">
        <f>[2]d2!$G163</f>
        <v>0</v>
      </c>
      <c r="C165" s="37">
        <f>[2]d2!$L163</f>
        <v>0</v>
      </c>
      <c r="D165" s="39">
        <f>[2]d2!$N163</f>
        <v>0</v>
      </c>
      <c r="E165" s="9" t="str">
        <f>IF(ISBLANK([2]d2!I163),"",VLOOKUP([2]d2!I163,lytis,2,FALSE))</f>
        <v/>
      </c>
      <c r="F165" s="14">
        <f>[2]d2!H163</f>
        <v>0</v>
      </c>
      <c r="G165" s="8">
        <f>[2]d2!O163</f>
        <v>0</v>
      </c>
      <c r="H165" s="8">
        <f>[2]d2!R163</f>
        <v>0</v>
      </c>
      <c r="I165" s="10" t="str">
        <f>IF(ISBLANK([2]d2!J163),"",VLOOKUP([2]d2!J163,grupees,2,FALSE))</f>
        <v/>
      </c>
      <c r="J165" s="42">
        <f>[2]d2!S163</f>
        <v>0</v>
      </c>
      <c r="K165" s="25">
        <f>[2]d2!T163</f>
        <v>0</v>
      </c>
      <c r="L165" s="25">
        <f>[2]d2!U163</f>
        <v>0</v>
      </c>
      <c r="M165" s="14">
        <f>[2]d2!E163</f>
        <v>0</v>
      </c>
      <c r="N165" s="14">
        <f>[2]d2!F163</f>
        <v>0</v>
      </c>
      <c r="O165" s="14">
        <f t="shared" si="29"/>
        <v>1</v>
      </c>
      <c r="P165" s="48">
        <f t="shared" si="30"/>
        <v>0</v>
      </c>
      <c r="Q165" s="43">
        <f t="shared" si="39"/>
        <v>0</v>
      </c>
      <c r="R165" s="43" t="str">
        <f t="shared" si="31"/>
        <v>0</v>
      </c>
      <c r="S165" s="3" t="str">
        <f t="shared" si="32"/>
        <v>o</v>
      </c>
      <c r="T165" s="3">
        <f t="shared" si="33"/>
        <v>219</v>
      </c>
      <c r="U165" s="3" t="str">
        <f t="shared" si="34"/>
        <v>-</v>
      </c>
      <c r="V165" s="3" t="str">
        <f t="shared" si="35"/>
        <v>-</v>
      </c>
      <c r="W165" s="3" t="str">
        <f t="shared" si="36"/>
        <v>-</v>
      </c>
      <c r="X165" s="3" t="str">
        <f t="shared" si="37"/>
        <v>-</v>
      </c>
      <c r="Y165" s="3" t="str">
        <f t="shared" si="38"/>
        <v>-</v>
      </c>
    </row>
    <row r="166" spans="1:25" x14ac:dyDescent="0.2">
      <c r="A166" s="7">
        <v>163</v>
      </c>
      <c r="B166" s="18">
        <f>[2]d2!$G164</f>
        <v>0</v>
      </c>
      <c r="C166" s="37">
        <f>[2]d2!$L164</f>
        <v>0</v>
      </c>
      <c r="D166" s="39">
        <f>[2]d2!$N164</f>
        <v>0</v>
      </c>
      <c r="E166" s="9" t="str">
        <f>IF(ISBLANK([2]d2!I164),"",VLOOKUP([2]d2!I164,lytis,2,FALSE))</f>
        <v/>
      </c>
      <c r="F166" s="14">
        <f>[2]d2!H164</f>
        <v>0</v>
      </c>
      <c r="G166" s="8">
        <f>[2]d2!O164</f>
        <v>0</v>
      </c>
      <c r="H166" s="8">
        <f>[2]d2!R164</f>
        <v>0</v>
      </c>
      <c r="I166" s="10" t="str">
        <f>IF(ISBLANK([2]d2!J164),"",VLOOKUP([2]d2!J164,grupees,2,FALSE))</f>
        <v/>
      </c>
      <c r="J166" s="42">
        <f>[2]d2!S164</f>
        <v>0</v>
      </c>
      <c r="K166" s="25">
        <f>[2]d2!T164</f>
        <v>0</v>
      </c>
      <c r="L166" s="25">
        <f>[2]d2!U164</f>
        <v>0</v>
      </c>
      <c r="M166" s="14">
        <f>[2]d2!E164</f>
        <v>0</v>
      </c>
      <c r="N166" s="14">
        <f>[2]d2!F164</f>
        <v>0</v>
      </c>
      <c r="O166" s="14">
        <f t="shared" si="29"/>
        <v>1</v>
      </c>
      <c r="P166" s="48">
        <f t="shared" si="30"/>
        <v>0</v>
      </c>
      <c r="Q166" s="43">
        <f t="shared" si="39"/>
        <v>0</v>
      </c>
      <c r="R166" s="43" t="str">
        <f t="shared" si="31"/>
        <v>0</v>
      </c>
      <c r="S166" s="3" t="str">
        <f t="shared" si="32"/>
        <v>o</v>
      </c>
      <c r="T166" s="3">
        <f t="shared" si="33"/>
        <v>219</v>
      </c>
      <c r="U166" s="3" t="str">
        <f t="shared" si="34"/>
        <v>-</v>
      </c>
      <c r="V166" s="3" t="str">
        <f t="shared" si="35"/>
        <v>-</v>
      </c>
      <c r="W166" s="3" t="str">
        <f t="shared" si="36"/>
        <v>-</v>
      </c>
      <c r="X166" s="3" t="str">
        <f t="shared" si="37"/>
        <v>-</v>
      </c>
      <c r="Y166" s="3" t="str">
        <f t="shared" si="38"/>
        <v>-</v>
      </c>
    </row>
    <row r="167" spans="1:25" x14ac:dyDescent="0.2">
      <c r="A167" s="7">
        <v>164</v>
      </c>
      <c r="B167" s="18">
        <f>[2]d2!$G165</f>
        <v>0</v>
      </c>
      <c r="C167" s="37">
        <f>[2]d2!$L165</f>
        <v>0</v>
      </c>
      <c r="D167" s="39">
        <f>[2]d2!$N165</f>
        <v>0</v>
      </c>
      <c r="E167" s="9" t="str">
        <f>IF(ISBLANK([2]d2!I165),"",VLOOKUP([2]d2!I165,lytis,2,FALSE))</f>
        <v/>
      </c>
      <c r="F167" s="14">
        <f>[2]d2!H165</f>
        <v>0</v>
      </c>
      <c r="G167" s="8">
        <f>[2]d2!O165</f>
        <v>0</v>
      </c>
      <c r="H167" s="8">
        <f>[2]d2!R165</f>
        <v>0</v>
      </c>
      <c r="I167" s="10" t="str">
        <f>IF(ISBLANK([2]d2!J165),"",VLOOKUP([2]d2!J165,grupees,2,FALSE))</f>
        <v/>
      </c>
      <c r="J167" s="42">
        <f>[2]d2!S165</f>
        <v>0</v>
      </c>
      <c r="K167" s="25">
        <f>[2]d2!T165</f>
        <v>0</v>
      </c>
      <c r="L167" s="25">
        <f>[2]d2!U165</f>
        <v>0</v>
      </c>
      <c r="M167" s="14">
        <f>[2]d2!E165</f>
        <v>0</v>
      </c>
      <c r="N167" s="14">
        <f>[2]d2!F165</f>
        <v>0</v>
      </c>
      <c r="O167" s="14">
        <f t="shared" si="29"/>
        <v>1</v>
      </c>
      <c r="P167" s="48">
        <f t="shared" si="30"/>
        <v>0</v>
      </c>
      <c r="Q167" s="43">
        <f t="shared" si="39"/>
        <v>0</v>
      </c>
      <c r="R167" s="43" t="str">
        <f t="shared" si="31"/>
        <v>0</v>
      </c>
      <c r="S167" s="3" t="str">
        <f t="shared" si="32"/>
        <v>o</v>
      </c>
      <c r="T167" s="3">
        <f t="shared" si="33"/>
        <v>219</v>
      </c>
      <c r="U167" s="3" t="str">
        <f t="shared" si="34"/>
        <v>-</v>
      </c>
      <c r="V167" s="3" t="str">
        <f t="shared" si="35"/>
        <v>-</v>
      </c>
      <c r="W167" s="3" t="str">
        <f t="shared" si="36"/>
        <v>-</v>
      </c>
      <c r="X167" s="3" t="str">
        <f t="shared" si="37"/>
        <v>-</v>
      </c>
      <c r="Y167" s="3" t="str">
        <f t="shared" si="38"/>
        <v>-</v>
      </c>
    </row>
    <row r="168" spans="1:25" x14ac:dyDescent="0.2">
      <c r="A168" s="7">
        <v>165</v>
      </c>
      <c r="B168" s="18">
        <f>[2]d2!$G166</f>
        <v>0</v>
      </c>
      <c r="C168" s="37">
        <f>[2]d2!$L166</f>
        <v>0</v>
      </c>
      <c r="D168" s="39">
        <f>[2]d2!$N166</f>
        <v>0</v>
      </c>
      <c r="E168" s="9" t="str">
        <f>IF(ISBLANK([2]d2!I166),"",VLOOKUP([2]d2!I166,lytis,2,FALSE))</f>
        <v/>
      </c>
      <c r="F168" s="14">
        <f>[2]d2!H166</f>
        <v>0</v>
      </c>
      <c r="G168" s="8">
        <f>[2]d2!O166</f>
        <v>0</v>
      </c>
      <c r="H168" s="8">
        <f>[2]d2!R166</f>
        <v>0</v>
      </c>
      <c r="I168" s="10" t="str">
        <f>IF(ISBLANK([2]d2!J166),"",VLOOKUP([2]d2!J166,grupees,2,FALSE))</f>
        <v/>
      </c>
      <c r="J168" s="42">
        <f>[2]d2!S166</f>
        <v>0</v>
      </c>
      <c r="K168" s="25">
        <f>[2]d2!T166</f>
        <v>0</v>
      </c>
      <c r="L168" s="25">
        <f>[2]d2!U166</f>
        <v>0</v>
      </c>
      <c r="M168" s="14">
        <f>[2]d2!E166</f>
        <v>0</v>
      </c>
      <c r="N168" s="14">
        <f>[2]d2!F166</f>
        <v>0</v>
      </c>
      <c r="O168" s="14">
        <f t="shared" si="29"/>
        <v>1</v>
      </c>
      <c r="P168" s="48">
        <f t="shared" si="30"/>
        <v>0</v>
      </c>
      <c r="Q168" s="43">
        <f t="shared" si="39"/>
        <v>0</v>
      </c>
      <c r="R168" s="43" t="str">
        <f t="shared" si="31"/>
        <v>0</v>
      </c>
      <c r="S168" s="3" t="str">
        <f t="shared" si="32"/>
        <v>o</v>
      </c>
      <c r="T168" s="3">
        <f t="shared" si="33"/>
        <v>219</v>
      </c>
      <c r="U168" s="3" t="str">
        <f t="shared" si="34"/>
        <v>-</v>
      </c>
      <c r="V168" s="3" t="str">
        <f t="shared" si="35"/>
        <v>-</v>
      </c>
      <c r="W168" s="3" t="str">
        <f t="shared" si="36"/>
        <v>-</v>
      </c>
      <c r="X168" s="3" t="str">
        <f t="shared" si="37"/>
        <v>-</v>
      </c>
      <c r="Y168" s="3" t="str">
        <f t="shared" si="38"/>
        <v>-</v>
      </c>
    </row>
    <row r="169" spans="1:25" x14ac:dyDescent="0.2">
      <c r="A169" s="7">
        <v>166</v>
      </c>
      <c r="B169" s="18">
        <f>[2]d2!$G167</f>
        <v>0</v>
      </c>
      <c r="C169" s="37">
        <f>[2]d2!$L167</f>
        <v>0</v>
      </c>
      <c r="D169" s="39">
        <f>[2]d2!$N167</f>
        <v>0</v>
      </c>
      <c r="E169" s="9" t="str">
        <f>IF(ISBLANK([2]d2!I167),"",VLOOKUP([2]d2!I167,lytis,2,FALSE))</f>
        <v/>
      </c>
      <c r="F169" s="14">
        <f>[2]d2!H167</f>
        <v>0</v>
      </c>
      <c r="G169" s="8">
        <f>[2]d2!O167</f>
        <v>0</v>
      </c>
      <c r="H169" s="8">
        <f>[2]d2!R167</f>
        <v>0</v>
      </c>
      <c r="I169" s="10" t="str">
        <f>IF(ISBLANK([2]d2!J167),"",VLOOKUP([2]d2!J167,grupees,2,FALSE))</f>
        <v/>
      </c>
      <c r="J169" s="42">
        <f>[2]d2!S167</f>
        <v>0</v>
      </c>
      <c r="K169" s="25">
        <f>[2]d2!T167</f>
        <v>0</v>
      </c>
      <c r="L169" s="25">
        <f>[2]d2!U167</f>
        <v>0</v>
      </c>
      <c r="M169" s="14">
        <f>[2]d2!E167</f>
        <v>0</v>
      </c>
      <c r="N169" s="14">
        <f>[2]d2!F167</f>
        <v>0</v>
      </c>
      <c r="O169" s="14">
        <f t="shared" si="29"/>
        <v>1</v>
      </c>
      <c r="P169" s="48">
        <f t="shared" si="30"/>
        <v>0</v>
      </c>
      <c r="Q169" s="43">
        <f t="shared" si="39"/>
        <v>0</v>
      </c>
      <c r="R169" s="43" t="str">
        <f t="shared" si="31"/>
        <v>0</v>
      </c>
      <c r="S169" s="3" t="str">
        <f t="shared" si="32"/>
        <v>o</v>
      </c>
      <c r="T169" s="3">
        <f t="shared" si="33"/>
        <v>219</v>
      </c>
      <c r="U169" s="3" t="str">
        <f t="shared" si="34"/>
        <v>-</v>
      </c>
      <c r="V169" s="3" t="str">
        <f t="shared" si="35"/>
        <v>-</v>
      </c>
      <c r="W169" s="3" t="str">
        <f t="shared" si="36"/>
        <v>-</v>
      </c>
      <c r="X169" s="3" t="str">
        <f t="shared" si="37"/>
        <v>-</v>
      </c>
      <c r="Y169" s="3" t="str">
        <f t="shared" si="38"/>
        <v>-</v>
      </c>
    </row>
    <row r="170" spans="1:25" x14ac:dyDescent="0.2">
      <c r="A170" s="7">
        <v>167</v>
      </c>
      <c r="B170" s="18">
        <f>[2]d2!$G168</f>
        <v>0</v>
      </c>
      <c r="C170" s="37">
        <f>[2]d2!$L168</f>
        <v>0</v>
      </c>
      <c r="D170" s="39">
        <f>[2]d2!$N168</f>
        <v>0</v>
      </c>
      <c r="E170" s="9" t="str">
        <f>IF(ISBLANK([2]d2!I168),"",VLOOKUP([2]d2!I168,lytis,2,FALSE))</f>
        <v/>
      </c>
      <c r="F170" s="14">
        <f>[2]d2!H168</f>
        <v>0</v>
      </c>
      <c r="G170" s="8">
        <f>[2]d2!O168</f>
        <v>0</v>
      </c>
      <c r="H170" s="8">
        <f>[2]d2!R168</f>
        <v>0</v>
      </c>
      <c r="I170" s="10" t="str">
        <f>IF(ISBLANK([2]d2!J168),"",VLOOKUP([2]d2!J168,grupees,2,FALSE))</f>
        <v/>
      </c>
      <c r="J170" s="42">
        <f>[2]d2!S168</f>
        <v>0</v>
      </c>
      <c r="K170" s="25">
        <f>[2]d2!T168</f>
        <v>0</v>
      </c>
      <c r="L170" s="25">
        <f>[2]d2!U168</f>
        <v>0</v>
      </c>
      <c r="M170" s="14">
        <f>[2]d2!E168</f>
        <v>0</v>
      </c>
      <c r="N170" s="14">
        <f>[2]d2!F168</f>
        <v>0</v>
      </c>
      <c r="O170" s="14">
        <f t="shared" si="29"/>
        <v>1</v>
      </c>
      <c r="P170" s="48">
        <f t="shared" si="30"/>
        <v>0</v>
      </c>
      <c r="Q170" s="43">
        <f t="shared" si="39"/>
        <v>0</v>
      </c>
      <c r="R170" s="43" t="str">
        <f t="shared" si="31"/>
        <v>0</v>
      </c>
      <c r="S170" s="3" t="str">
        <f t="shared" si="32"/>
        <v>o</v>
      </c>
      <c r="T170" s="3">
        <f t="shared" si="33"/>
        <v>219</v>
      </c>
      <c r="U170" s="3" t="str">
        <f t="shared" si="34"/>
        <v>-</v>
      </c>
      <c r="V170" s="3" t="str">
        <f t="shared" si="35"/>
        <v>-</v>
      </c>
      <c r="W170" s="3" t="str">
        <f t="shared" si="36"/>
        <v>-</v>
      </c>
      <c r="X170" s="3" t="str">
        <f t="shared" si="37"/>
        <v>-</v>
      </c>
      <c r="Y170" s="3" t="str">
        <f t="shared" si="38"/>
        <v>-</v>
      </c>
    </row>
    <row r="171" spans="1:25" x14ac:dyDescent="0.2">
      <c r="A171" s="7">
        <v>168</v>
      </c>
      <c r="B171" s="18">
        <f>[2]d2!$G169</f>
        <v>0</v>
      </c>
      <c r="C171" s="37">
        <f>[2]d2!$L169</f>
        <v>0</v>
      </c>
      <c r="D171" s="39">
        <f>[2]d2!$N169</f>
        <v>0</v>
      </c>
      <c r="E171" s="9" t="str">
        <f>IF(ISBLANK([2]d2!I169),"",VLOOKUP([2]d2!I169,lytis,2,FALSE))</f>
        <v/>
      </c>
      <c r="F171" s="14">
        <f>[2]d2!H169</f>
        <v>0</v>
      </c>
      <c r="G171" s="8">
        <f>[2]d2!O169</f>
        <v>0</v>
      </c>
      <c r="H171" s="8">
        <f>[2]d2!R169</f>
        <v>0</v>
      </c>
      <c r="I171" s="10" t="str">
        <f>IF(ISBLANK([2]d2!J169),"",VLOOKUP([2]d2!J169,grupees,2,FALSE))</f>
        <v/>
      </c>
      <c r="J171" s="42">
        <f>[2]d2!S169</f>
        <v>0</v>
      </c>
      <c r="K171" s="25">
        <f>[2]d2!T169</f>
        <v>0</v>
      </c>
      <c r="L171" s="25">
        <f>[2]d2!U169</f>
        <v>0</v>
      </c>
      <c r="M171" s="14">
        <f>[2]d2!E169</f>
        <v>0</v>
      </c>
      <c r="N171" s="14">
        <f>[2]d2!F169</f>
        <v>0</v>
      </c>
      <c r="O171" s="14">
        <f t="shared" si="29"/>
        <v>1</v>
      </c>
      <c r="P171" s="48">
        <f t="shared" si="30"/>
        <v>0</v>
      </c>
      <c r="Q171" s="43">
        <f t="shared" si="39"/>
        <v>0</v>
      </c>
      <c r="R171" s="43" t="str">
        <f t="shared" si="31"/>
        <v>0</v>
      </c>
      <c r="S171" s="3" t="str">
        <f t="shared" si="32"/>
        <v>o</v>
      </c>
      <c r="T171" s="3">
        <f t="shared" si="33"/>
        <v>219</v>
      </c>
      <c r="U171" s="3" t="str">
        <f t="shared" si="34"/>
        <v>-</v>
      </c>
      <c r="V171" s="3" t="str">
        <f t="shared" si="35"/>
        <v>-</v>
      </c>
      <c r="W171" s="3" t="str">
        <f t="shared" si="36"/>
        <v>-</v>
      </c>
      <c r="X171" s="3" t="str">
        <f t="shared" si="37"/>
        <v>-</v>
      </c>
      <c r="Y171" s="3" t="str">
        <f t="shared" si="38"/>
        <v>-</v>
      </c>
    </row>
    <row r="172" spans="1:25" x14ac:dyDescent="0.2">
      <c r="A172" s="7">
        <v>169</v>
      </c>
      <c r="B172" s="18">
        <f>[2]d2!$G170</f>
        <v>0</v>
      </c>
      <c r="C172" s="37">
        <f>[2]d2!$L170</f>
        <v>0</v>
      </c>
      <c r="D172" s="39">
        <f>[2]d2!$N170</f>
        <v>0</v>
      </c>
      <c r="E172" s="9" t="str">
        <f>IF(ISBLANK([2]d2!I170),"",VLOOKUP([2]d2!I170,lytis,2,FALSE))</f>
        <v/>
      </c>
      <c r="F172" s="14">
        <f>[2]d2!H170</f>
        <v>0</v>
      </c>
      <c r="G172" s="8">
        <f>[2]d2!O170</f>
        <v>0</v>
      </c>
      <c r="H172" s="8">
        <f>[2]d2!R170</f>
        <v>0</v>
      </c>
      <c r="I172" s="10" t="str">
        <f>IF(ISBLANK([2]d2!J170),"",VLOOKUP([2]d2!J170,grupees,2,FALSE))</f>
        <v/>
      </c>
      <c r="J172" s="42">
        <f>[2]d2!S170</f>
        <v>0</v>
      </c>
      <c r="K172" s="25">
        <f>[2]d2!T170</f>
        <v>0</v>
      </c>
      <c r="L172" s="25">
        <f>[2]d2!U170</f>
        <v>0</v>
      </c>
      <c r="M172" s="14">
        <f>[2]d2!E170</f>
        <v>0</v>
      </c>
      <c r="N172" s="14">
        <f>[2]d2!F170</f>
        <v>0</v>
      </c>
      <c r="O172" s="14">
        <f t="shared" si="29"/>
        <v>1</v>
      </c>
      <c r="P172" s="48">
        <f t="shared" si="30"/>
        <v>0</v>
      </c>
      <c r="Q172" s="43">
        <f t="shared" si="39"/>
        <v>0</v>
      </c>
      <c r="R172" s="43" t="str">
        <f t="shared" si="31"/>
        <v>0</v>
      </c>
      <c r="S172" s="3" t="str">
        <f t="shared" si="32"/>
        <v>o</v>
      </c>
      <c r="T172" s="3">
        <f t="shared" si="33"/>
        <v>219</v>
      </c>
      <c r="U172" s="3" t="str">
        <f t="shared" si="34"/>
        <v>-</v>
      </c>
      <c r="V172" s="3" t="str">
        <f t="shared" si="35"/>
        <v>-</v>
      </c>
      <c r="W172" s="3" t="str">
        <f t="shared" si="36"/>
        <v>-</v>
      </c>
      <c r="X172" s="3" t="str">
        <f t="shared" si="37"/>
        <v>-</v>
      </c>
      <c r="Y172" s="3" t="str">
        <f t="shared" si="38"/>
        <v>-</v>
      </c>
    </row>
    <row r="173" spans="1:25" x14ac:dyDescent="0.2">
      <c r="A173" s="7">
        <v>170</v>
      </c>
      <c r="B173" s="18">
        <f>[2]d2!$G171</f>
        <v>0</v>
      </c>
      <c r="C173" s="37">
        <f>[2]d2!$L171</f>
        <v>0</v>
      </c>
      <c r="D173" s="39">
        <f>[2]d2!$N171</f>
        <v>0</v>
      </c>
      <c r="E173" s="9" t="str">
        <f>IF(ISBLANK([2]d2!I171),"",VLOOKUP([2]d2!I171,lytis,2,FALSE))</f>
        <v/>
      </c>
      <c r="F173" s="14">
        <f>[2]d2!H171</f>
        <v>0</v>
      </c>
      <c r="G173" s="8">
        <f>[2]d2!O171</f>
        <v>0</v>
      </c>
      <c r="H173" s="8">
        <f>[2]d2!R171</f>
        <v>0</v>
      </c>
      <c r="I173" s="10" t="str">
        <f>IF(ISBLANK([2]d2!J171),"",VLOOKUP([2]d2!J171,grupees,2,FALSE))</f>
        <v/>
      </c>
      <c r="J173" s="42">
        <f>[2]d2!S171</f>
        <v>0</v>
      </c>
      <c r="K173" s="25">
        <f>[2]d2!T171</f>
        <v>0</v>
      </c>
      <c r="L173" s="25">
        <f>[2]d2!U171</f>
        <v>0</v>
      </c>
      <c r="M173" s="14">
        <f>[2]d2!E171</f>
        <v>0</v>
      </c>
      <c r="N173" s="14">
        <f>[2]d2!F171</f>
        <v>0</v>
      </c>
      <c r="O173" s="14">
        <f t="shared" si="29"/>
        <v>1</v>
      </c>
      <c r="P173" s="48">
        <f t="shared" si="30"/>
        <v>0</v>
      </c>
      <c r="Q173" s="43">
        <f t="shared" si="39"/>
        <v>0</v>
      </c>
      <c r="R173" s="43" t="str">
        <f t="shared" si="31"/>
        <v>0</v>
      </c>
      <c r="S173" s="3" t="str">
        <f t="shared" si="32"/>
        <v>o</v>
      </c>
      <c r="T173" s="3">
        <f t="shared" si="33"/>
        <v>219</v>
      </c>
      <c r="U173" s="3" t="str">
        <f t="shared" si="34"/>
        <v>-</v>
      </c>
      <c r="V173" s="3" t="str">
        <f t="shared" si="35"/>
        <v>-</v>
      </c>
      <c r="W173" s="3" t="str">
        <f t="shared" si="36"/>
        <v>-</v>
      </c>
      <c r="X173" s="3" t="str">
        <f t="shared" si="37"/>
        <v>-</v>
      </c>
      <c r="Y173" s="3" t="str">
        <f t="shared" si="38"/>
        <v>-</v>
      </c>
    </row>
    <row r="174" spans="1:25" x14ac:dyDescent="0.2">
      <c r="A174" s="7">
        <v>171</v>
      </c>
      <c r="B174" s="18">
        <f>[2]d2!$G172</f>
        <v>0</v>
      </c>
      <c r="C174" s="37">
        <f>[2]d2!$L172</f>
        <v>0</v>
      </c>
      <c r="D174" s="39">
        <f>[2]d2!$N172</f>
        <v>0</v>
      </c>
      <c r="E174" s="9" t="str">
        <f>IF(ISBLANK([2]d2!I172),"",VLOOKUP([2]d2!I172,lytis,2,FALSE))</f>
        <v/>
      </c>
      <c r="F174" s="14">
        <f>[2]d2!H172</f>
        <v>0</v>
      </c>
      <c r="G174" s="8">
        <f>[2]d2!O172</f>
        <v>0</v>
      </c>
      <c r="H174" s="8">
        <f>[2]d2!R172</f>
        <v>0</v>
      </c>
      <c r="I174" s="10" t="str">
        <f>IF(ISBLANK([2]d2!J172),"",VLOOKUP([2]d2!J172,grupees,2,FALSE))</f>
        <v/>
      </c>
      <c r="J174" s="42">
        <f>[2]d2!S172</f>
        <v>0</v>
      </c>
      <c r="K174" s="25">
        <f>[2]d2!T172</f>
        <v>0</v>
      </c>
      <c r="L174" s="25">
        <f>[2]d2!U172</f>
        <v>0</v>
      </c>
      <c r="M174" s="14">
        <f>[2]d2!E172</f>
        <v>0</v>
      </c>
      <c r="N174" s="14">
        <f>[2]d2!F172</f>
        <v>0</v>
      </c>
      <c r="O174" s="14">
        <f t="shared" si="29"/>
        <v>1</v>
      </c>
      <c r="P174" s="48">
        <f t="shared" si="30"/>
        <v>0</v>
      </c>
      <c r="Q174" s="43">
        <f t="shared" si="39"/>
        <v>0</v>
      </c>
      <c r="R174" s="43" t="str">
        <f t="shared" si="31"/>
        <v>0</v>
      </c>
      <c r="S174" s="3" t="str">
        <f t="shared" si="32"/>
        <v>o</v>
      </c>
      <c r="T174" s="3">
        <f t="shared" si="33"/>
        <v>219</v>
      </c>
      <c r="U174" s="3" t="str">
        <f t="shared" si="34"/>
        <v>-</v>
      </c>
      <c r="V174" s="3" t="str">
        <f t="shared" si="35"/>
        <v>-</v>
      </c>
      <c r="W174" s="3" t="str">
        <f t="shared" si="36"/>
        <v>-</v>
      </c>
      <c r="X174" s="3" t="str">
        <f t="shared" si="37"/>
        <v>-</v>
      </c>
      <c r="Y174" s="3" t="str">
        <f t="shared" si="38"/>
        <v>-</v>
      </c>
    </row>
    <row r="175" spans="1:25" x14ac:dyDescent="0.2">
      <c r="A175" s="7">
        <v>172</v>
      </c>
      <c r="B175" s="18">
        <f>[2]d2!$G173</f>
        <v>0</v>
      </c>
      <c r="C175" s="37">
        <f>[2]d2!$L173</f>
        <v>0</v>
      </c>
      <c r="D175" s="39">
        <f>[2]d2!$N173</f>
        <v>0</v>
      </c>
      <c r="E175" s="9" t="str">
        <f>IF(ISBLANK([2]d2!I173),"",VLOOKUP([2]d2!I173,lytis,2,FALSE))</f>
        <v/>
      </c>
      <c r="F175" s="14">
        <f>[2]d2!H173</f>
        <v>0</v>
      </c>
      <c r="G175" s="8">
        <f>[2]d2!O173</f>
        <v>0</v>
      </c>
      <c r="H175" s="8">
        <f>[2]d2!R173</f>
        <v>0</v>
      </c>
      <c r="I175" s="10" t="str">
        <f>IF(ISBLANK([2]d2!J173),"",VLOOKUP([2]d2!J173,grupees,2,FALSE))</f>
        <v/>
      </c>
      <c r="J175" s="42">
        <f>[2]d2!S173</f>
        <v>0</v>
      </c>
      <c r="K175" s="25">
        <f>[2]d2!T173</f>
        <v>0</v>
      </c>
      <c r="L175" s="25">
        <f>[2]d2!U173</f>
        <v>0</v>
      </c>
      <c r="M175" s="14">
        <f>[2]d2!E173</f>
        <v>0</v>
      </c>
      <c r="N175" s="14">
        <f>[2]d2!F173</f>
        <v>0</v>
      </c>
      <c r="O175" s="14">
        <f t="shared" si="29"/>
        <v>1</v>
      </c>
      <c r="P175" s="48">
        <f t="shared" si="30"/>
        <v>0</v>
      </c>
      <c r="Q175" s="43">
        <f t="shared" si="39"/>
        <v>0</v>
      </c>
      <c r="R175" s="43" t="str">
        <f t="shared" si="31"/>
        <v>0</v>
      </c>
      <c r="S175" s="3" t="str">
        <f t="shared" si="32"/>
        <v>o</v>
      </c>
      <c r="T175" s="3">
        <f t="shared" si="33"/>
        <v>219</v>
      </c>
      <c r="U175" s="3" t="str">
        <f t="shared" si="34"/>
        <v>-</v>
      </c>
      <c r="V175" s="3" t="str">
        <f t="shared" si="35"/>
        <v>-</v>
      </c>
      <c r="W175" s="3" t="str">
        <f t="shared" si="36"/>
        <v>-</v>
      </c>
      <c r="X175" s="3" t="str">
        <f t="shared" si="37"/>
        <v>-</v>
      </c>
      <c r="Y175" s="3" t="str">
        <f t="shared" si="38"/>
        <v>-</v>
      </c>
    </row>
    <row r="176" spans="1:25" x14ac:dyDescent="0.2">
      <c r="A176" s="7">
        <v>173</v>
      </c>
      <c r="B176" s="18">
        <f>[2]d2!$G174</f>
        <v>0</v>
      </c>
      <c r="C176" s="37">
        <f>[2]d2!$L174</f>
        <v>0</v>
      </c>
      <c r="D176" s="39">
        <f>[2]d2!$N174</f>
        <v>0</v>
      </c>
      <c r="E176" s="9" t="str">
        <f>IF(ISBLANK([2]d2!I174),"",VLOOKUP([2]d2!I174,lytis,2,FALSE))</f>
        <v/>
      </c>
      <c r="F176" s="14">
        <f>[2]d2!H174</f>
        <v>0</v>
      </c>
      <c r="G176" s="8">
        <f>[2]d2!O174</f>
        <v>0</v>
      </c>
      <c r="H176" s="8">
        <f>[2]d2!R174</f>
        <v>0</v>
      </c>
      <c r="I176" s="10" t="str">
        <f>IF(ISBLANK([2]d2!J174),"",VLOOKUP([2]d2!J174,grupees,2,FALSE))</f>
        <v/>
      </c>
      <c r="J176" s="42">
        <f>[2]d2!S174</f>
        <v>0</v>
      </c>
      <c r="K176" s="25">
        <f>[2]d2!T174</f>
        <v>0</v>
      </c>
      <c r="L176" s="25">
        <f>[2]d2!U174</f>
        <v>0</v>
      </c>
      <c r="M176" s="14">
        <f>[2]d2!E174</f>
        <v>0</v>
      </c>
      <c r="N176" s="14">
        <f>[2]d2!F174</f>
        <v>0</v>
      </c>
      <c r="O176" s="14">
        <f t="shared" si="29"/>
        <v>1</v>
      </c>
      <c r="P176" s="48">
        <f t="shared" si="30"/>
        <v>0</v>
      </c>
      <c r="Q176" s="43">
        <f t="shared" si="39"/>
        <v>0</v>
      </c>
      <c r="R176" s="43" t="str">
        <f t="shared" si="31"/>
        <v>0</v>
      </c>
      <c r="S176" s="3" t="str">
        <f t="shared" si="32"/>
        <v>o</v>
      </c>
      <c r="T176" s="3">
        <f t="shared" si="33"/>
        <v>219</v>
      </c>
      <c r="U176" s="3" t="str">
        <f t="shared" si="34"/>
        <v>-</v>
      </c>
      <c r="V176" s="3" t="str">
        <f t="shared" si="35"/>
        <v>-</v>
      </c>
      <c r="W176" s="3" t="str">
        <f t="shared" si="36"/>
        <v>-</v>
      </c>
      <c r="X176" s="3" t="str">
        <f t="shared" si="37"/>
        <v>-</v>
      </c>
      <c r="Y176" s="3" t="str">
        <f t="shared" si="38"/>
        <v>-</v>
      </c>
    </row>
    <row r="177" spans="1:25" x14ac:dyDescent="0.2">
      <c r="A177" s="7">
        <v>174</v>
      </c>
      <c r="B177" s="18">
        <f>[2]d2!$G175</f>
        <v>0</v>
      </c>
      <c r="C177" s="37">
        <f>[2]d2!$L175</f>
        <v>0</v>
      </c>
      <c r="D177" s="39">
        <f>[2]d2!$N175</f>
        <v>0</v>
      </c>
      <c r="E177" s="9" t="str">
        <f>IF(ISBLANK([2]d2!I175),"",VLOOKUP([2]d2!I175,lytis,2,FALSE))</f>
        <v/>
      </c>
      <c r="F177" s="14">
        <f>[2]d2!H175</f>
        <v>0</v>
      </c>
      <c r="G177" s="8">
        <f>[2]d2!O175</f>
        <v>0</v>
      </c>
      <c r="H177" s="8">
        <f>[2]d2!R175</f>
        <v>0</v>
      </c>
      <c r="I177" s="10" t="str">
        <f>IF(ISBLANK([2]d2!J175),"",VLOOKUP([2]d2!J175,grupees,2,FALSE))</f>
        <v/>
      </c>
      <c r="J177" s="42">
        <f>[2]d2!S175</f>
        <v>0</v>
      </c>
      <c r="K177" s="25">
        <f>[2]d2!T175</f>
        <v>0</v>
      </c>
      <c r="L177" s="25">
        <f>[2]d2!U175</f>
        <v>0</v>
      </c>
      <c r="M177" s="14">
        <f>[2]d2!E175</f>
        <v>0</v>
      </c>
      <c r="N177" s="14">
        <f>[2]d2!F175</f>
        <v>0</v>
      </c>
      <c r="O177" s="14">
        <f t="shared" si="29"/>
        <v>1</v>
      </c>
      <c r="P177" s="48">
        <f t="shared" si="30"/>
        <v>0</v>
      </c>
      <c r="Q177" s="43">
        <f t="shared" si="39"/>
        <v>0</v>
      </c>
      <c r="R177" s="43" t="str">
        <f t="shared" si="31"/>
        <v>0</v>
      </c>
      <c r="S177" s="3" t="str">
        <f t="shared" si="32"/>
        <v>o</v>
      </c>
      <c r="T177" s="3">
        <f t="shared" si="33"/>
        <v>219</v>
      </c>
      <c r="U177" s="3" t="str">
        <f t="shared" si="34"/>
        <v>-</v>
      </c>
      <c r="V177" s="3" t="str">
        <f t="shared" si="35"/>
        <v>-</v>
      </c>
      <c r="W177" s="3" t="str">
        <f t="shared" si="36"/>
        <v>-</v>
      </c>
      <c r="X177" s="3" t="str">
        <f t="shared" si="37"/>
        <v>-</v>
      </c>
      <c r="Y177" s="3" t="str">
        <f t="shared" si="38"/>
        <v>-</v>
      </c>
    </row>
    <row r="178" spans="1:25" x14ac:dyDescent="0.2">
      <c r="A178" s="7">
        <v>175</v>
      </c>
      <c r="B178" s="18">
        <f>[2]d2!$G176</f>
        <v>0</v>
      </c>
      <c r="C178" s="37">
        <f>[2]d2!$L176</f>
        <v>0</v>
      </c>
      <c r="D178" s="39">
        <f>[2]d2!$N176</f>
        <v>0</v>
      </c>
      <c r="E178" s="9" t="str">
        <f>IF(ISBLANK([2]d2!I176),"",VLOOKUP([2]d2!I176,lytis,2,FALSE))</f>
        <v/>
      </c>
      <c r="F178" s="14">
        <f>[2]d2!H176</f>
        <v>0</v>
      </c>
      <c r="G178" s="8">
        <f>[2]d2!O176</f>
        <v>0</v>
      </c>
      <c r="H178" s="8">
        <f>[2]d2!R176</f>
        <v>0</v>
      </c>
      <c r="I178" s="10" t="str">
        <f>IF(ISBLANK([2]d2!J176),"",VLOOKUP([2]d2!J176,grupees,2,FALSE))</f>
        <v/>
      </c>
      <c r="J178" s="42">
        <f>[2]d2!S176</f>
        <v>0</v>
      </c>
      <c r="K178" s="25">
        <f>[2]d2!T176</f>
        <v>0</v>
      </c>
      <c r="L178" s="25">
        <f>[2]d2!U176</f>
        <v>0</v>
      </c>
      <c r="M178" s="14">
        <f>[2]d2!E176</f>
        <v>0</v>
      </c>
      <c r="N178" s="14">
        <f>[2]d2!F176</f>
        <v>0</v>
      </c>
      <c r="O178" s="14">
        <f t="shared" si="29"/>
        <v>1</v>
      </c>
      <c r="P178" s="48">
        <f t="shared" si="30"/>
        <v>0</v>
      </c>
      <c r="Q178" s="43">
        <f t="shared" si="39"/>
        <v>0</v>
      </c>
      <c r="R178" s="43" t="str">
        <f t="shared" si="31"/>
        <v>0</v>
      </c>
      <c r="S178" s="3" t="str">
        <f t="shared" si="32"/>
        <v>o</v>
      </c>
      <c r="T178" s="3">
        <f t="shared" si="33"/>
        <v>219</v>
      </c>
      <c r="U178" s="3" t="str">
        <f t="shared" si="34"/>
        <v>-</v>
      </c>
      <c r="V178" s="3" t="str">
        <f t="shared" si="35"/>
        <v>-</v>
      </c>
      <c r="W178" s="3" t="str">
        <f t="shared" si="36"/>
        <v>-</v>
      </c>
      <c r="X178" s="3" t="str">
        <f t="shared" si="37"/>
        <v>-</v>
      </c>
      <c r="Y178" s="3" t="str">
        <f t="shared" si="38"/>
        <v>-</v>
      </c>
    </row>
    <row r="179" spans="1:25" x14ac:dyDescent="0.2">
      <c r="A179" s="7">
        <v>176</v>
      </c>
      <c r="B179" s="18">
        <f>[2]d2!$G177</f>
        <v>0</v>
      </c>
      <c r="C179" s="37">
        <f>[2]d2!$L177</f>
        <v>0</v>
      </c>
      <c r="D179" s="39">
        <f>[2]d2!$N177</f>
        <v>0</v>
      </c>
      <c r="E179" s="9" t="str">
        <f>IF(ISBLANK([2]d2!I177),"",VLOOKUP([2]d2!I177,lytis,2,FALSE))</f>
        <v/>
      </c>
      <c r="F179" s="14">
        <f>[2]d2!H177</f>
        <v>0</v>
      </c>
      <c r="G179" s="8">
        <f>[2]d2!O177</f>
        <v>0</v>
      </c>
      <c r="H179" s="8">
        <f>[2]d2!R177</f>
        <v>0</v>
      </c>
      <c r="I179" s="10" t="str">
        <f>IF(ISBLANK([2]d2!J177),"",VLOOKUP([2]d2!J177,grupees,2,FALSE))</f>
        <v/>
      </c>
      <c r="J179" s="42">
        <f>[2]d2!S177</f>
        <v>0</v>
      </c>
      <c r="K179" s="25">
        <f>[2]d2!T177</f>
        <v>0</v>
      </c>
      <c r="L179" s="25">
        <f>[2]d2!U177</f>
        <v>0</v>
      </c>
      <c r="M179" s="14">
        <f>[2]d2!E177</f>
        <v>0</v>
      </c>
      <c r="N179" s="14">
        <f>[2]d2!F177</f>
        <v>0</v>
      </c>
      <c r="O179" s="14">
        <f t="shared" si="29"/>
        <v>1</v>
      </c>
      <c r="P179" s="48">
        <f t="shared" si="30"/>
        <v>0</v>
      </c>
      <c r="Q179" s="43">
        <f t="shared" si="39"/>
        <v>0</v>
      </c>
      <c r="R179" s="43" t="str">
        <f t="shared" si="31"/>
        <v>0</v>
      </c>
      <c r="S179" s="3" t="str">
        <f t="shared" si="32"/>
        <v>o</v>
      </c>
      <c r="T179" s="3">
        <f t="shared" si="33"/>
        <v>219</v>
      </c>
      <c r="U179" s="3" t="str">
        <f t="shared" si="34"/>
        <v>-</v>
      </c>
      <c r="V179" s="3" t="str">
        <f t="shared" si="35"/>
        <v>-</v>
      </c>
      <c r="W179" s="3" t="str">
        <f t="shared" si="36"/>
        <v>-</v>
      </c>
      <c r="X179" s="3" t="str">
        <f t="shared" si="37"/>
        <v>-</v>
      </c>
      <c r="Y179" s="3" t="str">
        <f t="shared" si="38"/>
        <v>-</v>
      </c>
    </row>
    <row r="180" spans="1:25" x14ac:dyDescent="0.2">
      <c r="A180" s="7">
        <v>177</v>
      </c>
      <c r="B180" s="18">
        <f>[2]d2!$G178</f>
        <v>0</v>
      </c>
      <c r="C180" s="37">
        <f>[2]d2!$L178</f>
        <v>0</v>
      </c>
      <c r="D180" s="39">
        <f>[2]d2!$N178</f>
        <v>0</v>
      </c>
      <c r="E180" s="9" t="str">
        <f>IF(ISBLANK([2]d2!I178),"",VLOOKUP([2]d2!I178,lytis,2,FALSE))</f>
        <v/>
      </c>
      <c r="F180" s="14">
        <f>[2]d2!H178</f>
        <v>0</v>
      </c>
      <c r="G180" s="8">
        <f>[2]d2!O178</f>
        <v>0</v>
      </c>
      <c r="H180" s="8">
        <f>[2]d2!R178</f>
        <v>0</v>
      </c>
      <c r="I180" s="10" t="str">
        <f>IF(ISBLANK([2]d2!J178),"",VLOOKUP([2]d2!J178,grupees,2,FALSE))</f>
        <v/>
      </c>
      <c r="J180" s="42">
        <f>[2]d2!S178</f>
        <v>0</v>
      </c>
      <c r="K180" s="25">
        <f>[2]d2!T178</f>
        <v>0</v>
      </c>
      <c r="L180" s="25">
        <f>[2]d2!U178</f>
        <v>0</v>
      </c>
      <c r="M180" s="14">
        <f>[2]d2!E178</f>
        <v>0</v>
      </c>
      <c r="N180" s="14">
        <f>[2]d2!F178</f>
        <v>0</v>
      </c>
      <c r="O180" s="14">
        <f t="shared" si="29"/>
        <v>1</v>
      </c>
      <c r="P180" s="48">
        <f t="shared" si="30"/>
        <v>0</v>
      </c>
      <c r="Q180" s="43">
        <f t="shared" si="39"/>
        <v>0</v>
      </c>
      <c r="R180" s="43" t="str">
        <f t="shared" si="31"/>
        <v>0</v>
      </c>
      <c r="S180" s="3" t="str">
        <f t="shared" si="32"/>
        <v>o</v>
      </c>
      <c r="T180" s="3">
        <f t="shared" si="33"/>
        <v>219</v>
      </c>
      <c r="U180" s="3" t="str">
        <f t="shared" si="34"/>
        <v>-</v>
      </c>
      <c r="V180" s="3" t="str">
        <f t="shared" si="35"/>
        <v>-</v>
      </c>
      <c r="W180" s="3" t="str">
        <f t="shared" si="36"/>
        <v>-</v>
      </c>
      <c r="X180" s="3" t="str">
        <f t="shared" si="37"/>
        <v>-</v>
      </c>
      <c r="Y180" s="3" t="str">
        <f t="shared" si="38"/>
        <v>-</v>
      </c>
    </row>
    <row r="181" spans="1:25" x14ac:dyDescent="0.2">
      <c r="A181" s="7">
        <v>178</v>
      </c>
      <c r="B181" s="18">
        <f>[2]d2!$G179</f>
        <v>0</v>
      </c>
      <c r="C181" s="37">
        <f>[2]d2!$L179</f>
        <v>0</v>
      </c>
      <c r="D181" s="39">
        <f>[2]d2!$N179</f>
        <v>0</v>
      </c>
      <c r="E181" s="9" t="str">
        <f>IF(ISBLANK([2]d2!I179),"",VLOOKUP([2]d2!I179,lytis,2,FALSE))</f>
        <v/>
      </c>
      <c r="F181" s="14">
        <f>[2]d2!H179</f>
        <v>0</v>
      </c>
      <c r="G181" s="8">
        <f>[2]d2!O179</f>
        <v>0</v>
      </c>
      <c r="H181" s="8">
        <f>[2]d2!R179</f>
        <v>0</v>
      </c>
      <c r="I181" s="10" t="str">
        <f>IF(ISBLANK([2]d2!J179),"",VLOOKUP([2]d2!J179,grupees,2,FALSE))</f>
        <v/>
      </c>
      <c r="J181" s="42">
        <f>[2]d2!S179</f>
        <v>0</v>
      </c>
      <c r="K181" s="25">
        <f>[2]d2!T179</f>
        <v>0</v>
      </c>
      <c r="L181" s="25">
        <f>[2]d2!U179</f>
        <v>0</v>
      </c>
      <c r="M181" s="14">
        <f>[2]d2!E179</f>
        <v>0</v>
      </c>
      <c r="N181" s="14">
        <f>[2]d2!F179</f>
        <v>0</v>
      </c>
      <c r="O181" s="14">
        <f t="shared" si="29"/>
        <v>1</v>
      </c>
      <c r="P181" s="48">
        <f t="shared" si="30"/>
        <v>0</v>
      </c>
      <c r="Q181" s="43">
        <f t="shared" si="39"/>
        <v>0</v>
      </c>
      <c r="R181" s="43" t="str">
        <f t="shared" si="31"/>
        <v>0</v>
      </c>
      <c r="S181" s="3" t="str">
        <f t="shared" si="32"/>
        <v>o</v>
      </c>
      <c r="T181" s="3">
        <f t="shared" si="33"/>
        <v>219</v>
      </c>
      <c r="U181" s="3" t="str">
        <f t="shared" si="34"/>
        <v>-</v>
      </c>
      <c r="V181" s="3" t="str">
        <f t="shared" si="35"/>
        <v>-</v>
      </c>
      <c r="W181" s="3" t="str">
        <f t="shared" si="36"/>
        <v>-</v>
      </c>
      <c r="X181" s="3" t="str">
        <f t="shared" si="37"/>
        <v>-</v>
      </c>
      <c r="Y181" s="3" t="str">
        <f t="shared" si="38"/>
        <v>-</v>
      </c>
    </row>
    <row r="182" spans="1:25" x14ac:dyDescent="0.2">
      <c r="A182" s="7">
        <v>179</v>
      </c>
      <c r="B182" s="18">
        <f>[2]d2!$G180</f>
        <v>0</v>
      </c>
      <c r="C182" s="37">
        <f>[2]d2!$L180</f>
        <v>0</v>
      </c>
      <c r="D182" s="39">
        <f>[2]d2!$N180</f>
        <v>0</v>
      </c>
      <c r="E182" s="9" t="str">
        <f>IF(ISBLANK([2]d2!I180),"",VLOOKUP([2]d2!I180,lytis,2,FALSE))</f>
        <v/>
      </c>
      <c r="F182" s="14">
        <f>[2]d2!H180</f>
        <v>0</v>
      </c>
      <c r="G182" s="8">
        <f>[2]d2!O180</f>
        <v>0</v>
      </c>
      <c r="H182" s="8">
        <f>[2]d2!R180</f>
        <v>0</v>
      </c>
      <c r="I182" s="10" t="str">
        <f>IF(ISBLANK([2]d2!J180),"",VLOOKUP([2]d2!J180,grupees,2,FALSE))</f>
        <v/>
      </c>
      <c r="J182" s="42">
        <f>[2]d2!S180</f>
        <v>0</v>
      </c>
      <c r="K182" s="25">
        <f>[2]d2!T180</f>
        <v>0</v>
      </c>
      <c r="L182" s="25">
        <f>[2]d2!U180</f>
        <v>0</v>
      </c>
      <c r="M182" s="14">
        <f>[2]d2!E180</f>
        <v>0</v>
      </c>
      <c r="N182" s="14">
        <f>[2]d2!F180</f>
        <v>0</v>
      </c>
      <c r="O182" s="14">
        <f t="shared" si="29"/>
        <v>1</v>
      </c>
      <c r="P182" s="48">
        <f t="shared" si="30"/>
        <v>0</v>
      </c>
      <c r="Q182" s="43">
        <f t="shared" si="39"/>
        <v>0</v>
      </c>
      <c r="R182" s="43" t="str">
        <f t="shared" si="31"/>
        <v>0</v>
      </c>
      <c r="S182" s="3" t="str">
        <f t="shared" si="32"/>
        <v>o</v>
      </c>
      <c r="T182" s="3">
        <f t="shared" si="33"/>
        <v>219</v>
      </c>
      <c r="U182" s="3" t="str">
        <f t="shared" si="34"/>
        <v>-</v>
      </c>
      <c r="V182" s="3" t="str">
        <f t="shared" si="35"/>
        <v>-</v>
      </c>
      <c r="W182" s="3" t="str">
        <f t="shared" si="36"/>
        <v>-</v>
      </c>
      <c r="X182" s="3" t="str">
        <f t="shared" si="37"/>
        <v>-</v>
      </c>
      <c r="Y182" s="3" t="str">
        <f t="shared" si="38"/>
        <v>-</v>
      </c>
    </row>
    <row r="183" spans="1:25" x14ac:dyDescent="0.2">
      <c r="A183" s="7">
        <v>180</v>
      </c>
      <c r="B183" s="18">
        <f>[2]d2!$G181</f>
        <v>0</v>
      </c>
      <c r="C183" s="37">
        <f>[2]d2!$L181</f>
        <v>0</v>
      </c>
      <c r="D183" s="39">
        <f>[2]d2!$N181</f>
        <v>0</v>
      </c>
      <c r="E183" s="9" t="str">
        <f>IF(ISBLANK([2]d2!I181),"",VLOOKUP([2]d2!I181,lytis,2,FALSE))</f>
        <v/>
      </c>
      <c r="F183" s="14">
        <f>[2]d2!H181</f>
        <v>0</v>
      </c>
      <c r="G183" s="8">
        <f>[2]d2!O181</f>
        <v>0</v>
      </c>
      <c r="H183" s="8">
        <f>[2]d2!R181</f>
        <v>0</v>
      </c>
      <c r="I183" s="10" t="str">
        <f>IF(ISBLANK([2]d2!J181),"",VLOOKUP([2]d2!J181,grupees,2,FALSE))</f>
        <v/>
      </c>
      <c r="J183" s="42">
        <f>[2]d2!S181</f>
        <v>0</v>
      </c>
      <c r="K183" s="25">
        <f>[2]d2!T181</f>
        <v>0</v>
      </c>
      <c r="L183" s="25">
        <f>[2]d2!U181</f>
        <v>0</v>
      </c>
      <c r="M183" s="14">
        <f>[2]d2!E181</f>
        <v>0</v>
      </c>
      <c r="N183" s="14">
        <f>[2]d2!F181</f>
        <v>0</v>
      </c>
      <c r="O183" s="14">
        <f t="shared" si="29"/>
        <v>1</v>
      </c>
      <c r="P183" s="48">
        <f t="shared" si="30"/>
        <v>0</v>
      </c>
      <c r="Q183" s="43">
        <f t="shared" si="39"/>
        <v>0</v>
      </c>
      <c r="R183" s="43" t="str">
        <f t="shared" si="31"/>
        <v>0</v>
      </c>
      <c r="S183" s="3" t="str">
        <f t="shared" si="32"/>
        <v>o</v>
      </c>
      <c r="T183" s="3">
        <f t="shared" si="33"/>
        <v>219</v>
      </c>
      <c r="U183" s="3" t="str">
        <f t="shared" si="34"/>
        <v>-</v>
      </c>
      <c r="V183" s="3" t="str">
        <f t="shared" si="35"/>
        <v>-</v>
      </c>
      <c r="W183" s="3" t="str">
        <f t="shared" si="36"/>
        <v>-</v>
      </c>
      <c r="X183" s="3" t="str">
        <f t="shared" si="37"/>
        <v>-</v>
      </c>
      <c r="Y183" s="3" t="str">
        <f t="shared" si="38"/>
        <v>-</v>
      </c>
    </row>
    <row r="184" spans="1:25" x14ac:dyDescent="0.2">
      <c r="A184" s="7">
        <v>181</v>
      </c>
      <c r="B184" s="18">
        <f>[2]d2!$G182</f>
        <v>0</v>
      </c>
      <c r="C184" s="37">
        <f>[2]d2!$L182</f>
        <v>0</v>
      </c>
      <c r="D184" s="39">
        <f>[2]d2!$N182</f>
        <v>0</v>
      </c>
      <c r="E184" s="9" t="str">
        <f>IF(ISBLANK([2]d2!I182),"",VLOOKUP([2]d2!I182,lytis,2,FALSE))</f>
        <v/>
      </c>
      <c r="F184" s="14">
        <f>[2]d2!H182</f>
        <v>0</v>
      </c>
      <c r="G184" s="8">
        <f>[2]d2!O182</f>
        <v>0</v>
      </c>
      <c r="H184" s="8">
        <f>[2]d2!R182</f>
        <v>0</v>
      </c>
      <c r="I184" s="10" t="str">
        <f>IF(ISBLANK([2]d2!J182),"",VLOOKUP([2]d2!J182,grupees,2,FALSE))</f>
        <v/>
      </c>
      <c r="J184" s="42">
        <f>[2]d2!S182</f>
        <v>0</v>
      </c>
      <c r="K184" s="25">
        <f>[2]d2!T182</f>
        <v>0</v>
      </c>
      <c r="L184" s="25">
        <f>[2]d2!U182</f>
        <v>0</v>
      </c>
      <c r="M184" s="14">
        <f>[2]d2!E182</f>
        <v>0</v>
      </c>
      <c r="N184" s="14">
        <f>[2]d2!F182</f>
        <v>0</v>
      </c>
      <c r="O184" s="14">
        <f t="shared" si="29"/>
        <v>1</v>
      </c>
      <c r="P184" s="48">
        <f t="shared" si="30"/>
        <v>0</v>
      </c>
      <c r="Q184" s="43">
        <f t="shared" si="39"/>
        <v>0</v>
      </c>
      <c r="R184" s="43" t="str">
        <f t="shared" si="31"/>
        <v>0</v>
      </c>
      <c r="S184" s="3" t="str">
        <f t="shared" si="32"/>
        <v>o</v>
      </c>
      <c r="T184" s="3">
        <f t="shared" si="33"/>
        <v>219</v>
      </c>
      <c r="U184" s="3" t="str">
        <f t="shared" si="34"/>
        <v>-</v>
      </c>
      <c r="V184" s="3" t="str">
        <f t="shared" si="35"/>
        <v>-</v>
      </c>
      <c r="W184" s="3" t="str">
        <f t="shared" si="36"/>
        <v>-</v>
      </c>
      <c r="X184" s="3" t="str">
        <f t="shared" si="37"/>
        <v>-</v>
      </c>
      <c r="Y184" s="3" t="str">
        <f t="shared" si="38"/>
        <v>-</v>
      </c>
    </row>
    <row r="185" spans="1:25" x14ac:dyDescent="0.2">
      <c r="A185" s="7">
        <v>182</v>
      </c>
      <c r="B185" s="18">
        <f>[2]d2!$G183</f>
        <v>0</v>
      </c>
      <c r="C185" s="37">
        <f>[2]d2!$L183</f>
        <v>0</v>
      </c>
      <c r="D185" s="39">
        <f>[2]d2!$N183</f>
        <v>0</v>
      </c>
      <c r="E185" s="9" t="str">
        <f>IF(ISBLANK([2]d2!I183),"",VLOOKUP([2]d2!I183,lytis,2,FALSE))</f>
        <v/>
      </c>
      <c r="F185" s="14">
        <f>[2]d2!H183</f>
        <v>0</v>
      </c>
      <c r="G185" s="8">
        <f>[2]d2!O183</f>
        <v>0</v>
      </c>
      <c r="H185" s="8">
        <f>[2]d2!R183</f>
        <v>0</v>
      </c>
      <c r="I185" s="10" t="str">
        <f>IF(ISBLANK([2]d2!J183),"",VLOOKUP([2]d2!J183,grupees,2,FALSE))</f>
        <v/>
      </c>
      <c r="J185" s="42">
        <f>[2]d2!S183</f>
        <v>0</v>
      </c>
      <c r="K185" s="25">
        <f>[2]d2!T183</f>
        <v>0</v>
      </c>
      <c r="L185" s="25">
        <f>[2]d2!U183</f>
        <v>0</v>
      </c>
      <c r="M185" s="14">
        <f>[2]d2!E183</f>
        <v>0</v>
      </c>
      <c r="N185" s="14">
        <f>[2]d2!F183</f>
        <v>0</v>
      </c>
      <c r="O185" s="14">
        <f t="shared" si="29"/>
        <v>1</v>
      </c>
      <c r="P185" s="48">
        <f t="shared" si="30"/>
        <v>0</v>
      </c>
      <c r="Q185" s="43">
        <f t="shared" si="39"/>
        <v>0</v>
      </c>
      <c r="R185" s="43" t="str">
        <f t="shared" si="31"/>
        <v>0</v>
      </c>
      <c r="S185" s="3" t="str">
        <f t="shared" si="32"/>
        <v>o</v>
      </c>
      <c r="T185" s="3">
        <f t="shared" si="33"/>
        <v>219</v>
      </c>
      <c r="U185" s="3" t="str">
        <f t="shared" si="34"/>
        <v>-</v>
      </c>
      <c r="V185" s="3" t="str">
        <f t="shared" si="35"/>
        <v>-</v>
      </c>
      <c r="W185" s="3" t="str">
        <f t="shared" si="36"/>
        <v>-</v>
      </c>
      <c r="X185" s="3" t="str">
        <f t="shared" si="37"/>
        <v>-</v>
      </c>
      <c r="Y185" s="3" t="str">
        <f t="shared" si="38"/>
        <v>-</v>
      </c>
    </row>
    <row r="186" spans="1:25" x14ac:dyDescent="0.2">
      <c r="A186" s="7">
        <v>183</v>
      </c>
      <c r="B186" s="18">
        <f>[2]d2!$G184</f>
        <v>0</v>
      </c>
      <c r="C186" s="37">
        <f>[2]d2!$L184</f>
        <v>0</v>
      </c>
      <c r="D186" s="39">
        <f>[2]d2!$N184</f>
        <v>0</v>
      </c>
      <c r="E186" s="9" t="str">
        <f>IF(ISBLANK([2]d2!I184),"",VLOOKUP([2]d2!I184,lytis,2,FALSE))</f>
        <v/>
      </c>
      <c r="F186" s="14">
        <f>[2]d2!H184</f>
        <v>0</v>
      </c>
      <c r="G186" s="8">
        <f>[2]d2!O184</f>
        <v>0</v>
      </c>
      <c r="H186" s="8">
        <f>[2]d2!R184</f>
        <v>0</v>
      </c>
      <c r="I186" s="10" t="str">
        <f>IF(ISBLANK([2]d2!J184),"",VLOOKUP([2]d2!J184,grupees,2,FALSE))</f>
        <v/>
      </c>
      <c r="J186" s="42">
        <f>[2]d2!S184</f>
        <v>0</v>
      </c>
      <c r="K186" s="25">
        <f>[2]d2!T184</f>
        <v>0</v>
      </c>
      <c r="L186" s="25">
        <f>[2]d2!U184</f>
        <v>0</v>
      </c>
      <c r="M186" s="14">
        <f>[2]d2!E184</f>
        <v>0</v>
      </c>
      <c r="N186" s="14">
        <f>[2]d2!F184</f>
        <v>0</v>
      </c>
      <c r="O186" s="14">
        <f t="shared" si="29"/>
        <v>1</v>
      </c>
      <c r="P186" s="48">
        <f t="shared" si="30"/>
        <v>0</v>
      </c>
      <c r="Q186" s="43">
        <f t="shared" si="39"/>
        <v>0</v>
      </c>
      <c r="R186" s="43" t="str">
        <f t="shared" si="31"/>
        <v>0</v>
      </c>
      <c r="S186" s="3" t="str">
        <f t="shared" si="32"/>
        <v>o</v>
      </c>
      <c r="T186" s="3">
        <f t="shared" si="33"/>
        <v>219</v>
      </c>
      <c r="U186" s="3" t="str">
        <f t="shared" si="34"/>
        <v>-</v>
      </c>
      <c r="V186" s="3" t="str">
        <f t="shared" si="35"/>
        <v>-</v>
      </c>
      <c r="W186" s="3" t="str">
        <f t="shared" si="36"/>
        <v>-</v>
      </c>
      <c r="X186" s="3" t="str">
        <f t="shared" si="37"/>
        <v>-</v>
      </c>
      <c r="Y186" s="3" t="str">
        <f t="shared" si="38"/>
        <v>-</v>
      </c>
    </row>
    <row r="187" spans="1:25" x14ac:dyDescent="0.2">
      <c r="A187" s="7">
        <v>184</v>
      </c>
      <c r="B187" s="18">
        <f>[2]d2!$G185</f>
        <v>0</v>
      </c>
      <c r="C187" s="37">
        <f>[2]d2!$L185</f>
        <v>0</v>
      </c>
      <c r="D187" s="39">
        <f>[2]d2!$N185</f>
        <v>0</v>
      </c>
      <c r="E187" s="9" t="str">
        <f>IF(ISBLANK([2]d2!I185),"",VLOOKUP([2]d2!I185,lytis,2,FALSE))</f>
        <v/>
      </c>
      <c r="F187" s="14">
        <f>[2]d2!H185</f>
        <v>0</v>
      </c>
      <c r="G187" s="8">
        <f>[2]d2!O185</f>
        <v>0</v>
      </c>
      <c r="H187" s="8">
        <f>[2]d2!R185</f>
        <v>0</v>
      </c>
      <c r="I187" s="10" t="str">
        <f>IF(ISBLANK([2]d2!J185),"",VLOOKUP([2]d2!J185,grupees,2,FALSE))</f>
        <v/>
      </c>
      <c r="J187" s="42">
        <f>[2]d2!S185</f>
        <v>0</v>
      </c>
      <c r="K187" s="25">
        <f>[2]d2!T185</f>
        <v>0</v>
      </c>
      <c r="L187" s="25">
        <f>[2]d2!U185</f>
        <v>0</v>
      </c>
      <c r="M187" s="14">
        <f>[2]d2!E185</f>
        <v>0</v>
      </c>
      <c r="N187" s="14">
        <f>[2]d2!F185</f>
        <v>0</v>
      </c>
      <c r="O187" s="14">
        <f t="shared" si="29"/>
        <v>1</v>
      </c>
      <c r="P187" s="48">
        <f t="shared" si="30"/>
        <v>0</v>
      </c>
      <c r="Q187" s="43">
        <f t="shared" si="39"/>
        <v>0</v>
      </c>
      <c r="R187" s="43" t="str">
        <f t="shared" si="31"/>
        <v>0</v>
      </c>
      <c r="S187" s="3" t="str">
        <f t="shared" si="32"/>
        <v>o</v>
      </c>
      <c r="T187" s="3">
        <f t="shared" si="33"/>
        <v>219</v>
      </c>
      <c r="U187" s="3" t="str">
        <f t="shared" si="34"/>
        <v>-</v>
      </c>
      <c r="V187" s="3" t="str">
        <f t="shared" si="35"/>
        <v>-</v>
      </c>
      <c r="W187" s="3" t="str">
        <f t="shared" si="36"/>
        <v>-</v>
      </c>
      <c r="X187" s="3" t="str">
        <f t="shared" si="37"/>
        <v>-</v>
      </c>
      <c r="Y187" s="3" t="str">
        <f t="shared" si="38"/>
        <v>-</v>
      </c>
    </row>
    <row r="188" spans="1:25" x14ac:dyDescent="0.2">
      <c r="A188" s="7">
        <v>185</v>
      </c>
      <c r="B188" s="18">
        <f>[2]d2!$G186</f>
        <v>0</v>
      </c>
      <c r="C188" s="37">
        <f>[2]d2!$L186</f>
        <v>0</v>
      </c>
      <c r="D188" s="39">
        <f>[2]d2!$N186</f>
        <v>0</v>
      </c>
      <c r="E188" s="9" t="str">
        <f>IF(ISBLANK([2]d2!I186),"",VLOOKUP([2]d2!I186,lytis,2,FALSE))</f>
        <v/>
      </c>
      <c r="F188" s="14">
        <f>[2]d2!H186</f>
        <v>0</v>
      </c>
      <c r="G188" s="8">
        <f>[2]d2!O186</f>
        <v>0</v>
      </c>
      <c r="H188" s="8">
        <f>[2]d2!R186</f>
        <v>0</v>
      </c>
      <c r="I188" s="10" t="str">
        <f>IF(ISBLANK([2]d2!J186),"",VLOOKUP([2]d2!J186,grupees,2,FALSE))</f>
        <v/>
      </c>
      <c r="J188" s="42">
        <f>[2]d2!S186</f>
        <v>0</v>
      </c>
      <c r="K188" s="25">
        <f>[2]d2!T186</f>
        <v>0</v>
      </c>
      <c r="L188" s="25">
        <f>[2]d2!U186</f>
        <v>0</v>
      </c>
      <c r="M188" s="14">
        <f>[2]d2!E186</f>
        <v>0</v>
      </c>
      <c r="N188" s="14">
        <f>[2]d2!F186</f>
        <v>0</v>
      </c>
      <c r="O188" s="14">
        <f t="shared" si="29"/>
        <v>1</v>
      </c>
      <c r="P188" s="48">
        <f t="shared" si="30"/>
        <v>0</v>
      </c>
      <c r="Q188" s="43">
        <f t="shared" si="39"/>
        <v>0</v>
      </c>
      <c r="R188" s="43" t="str">
        <f t="shared" si="31"/>
        <v>0</v>
      </c>
      <c r="S188" s="3" t="str">
        <f t="shared" si="32"/>
        <v>o</v>
      </c>
      <c r="T188" s="3">
        <f t="shared" si="33"/>
        <v>219</v>
      </c>
      <c r="U188" s="3" t="str">
        <f t="shared" si="34"/>
        <v>-</v>
      </c>
      <c r="V188" s="3" t="str">
        <f t="shared" si="35"/>
        <v>-</v>
      </c>
      <c r="W188" s="3" t="str">
        <f t="shared" si="36"/>
        <v>-</v>
      </c>
      <c r="X188" s="3" t="str">
        <f t="shared" si="37"/>
        <v>-</v>
      </c>
      <c r="Y188" s="3" t="str">
        <f t="shared" si="38"/>
        <v>-</v>
      </c>
    </row>
    <row r="189" spans="1:25" x14ac:dyDescent="0.2">
      <c r="A189" s="7">
        <v>186</v>
      </c>
      <c r="B189" s="18">
        <f>[2]d2!$G187</f>
        <v>0</v>
      </c>
      <c r="C189" s="37">
        <f>[2]d2!$L187</f>
        <v>0</v>
      </c>
      <c r="D189" s="39">
        <f>[2]d2!$N187</f>
        <v>0</v>
      </c>
      <c r="E189" s="9" t="str">
        <f>IF(ISBLANK([2]d2!I187),"",VLOOKUP([2]d2!I187,lytis,2,FALSE))</f>
        <v/>
      </c>
      <c r="F189" s="14">
        <f>[2]d2!H187</f>
        <v>0</v>
      </c>
      <c r="G189" s="8">
        <f>[2]d2!O187</f>
        <v>0</v>
      </c>
      <c r="H189" s="8">
        <f>[2]d2!R187</f>
        <v>0</v>
      </c>
      <c r="I189" s="10" t="str">
        <f>IF(ISBLANK([2]d2!J187),"",VLOOKUP([2]d2!J187,grupees,2,FALSE))</f>
        <v/>
      </c>
      <c r="J189" s="42">
        <f>[2]d2!S187</f>
        <v>0</v>
      </c>
      <c r="K189" s="25">
        <f>[2]d2!T187</f>
        <v>0</v>
      </c>
      <c r="L189" s="25">
        <f>[2]d2!U187</f>
        <v>0</v>
      </c>
      <c r="M189" s="14">
        <f>[2]d2!E187</f>
        <v>0</v>
      </c>
      <c r="N189" s="14">
        <f>[2]d2!F187</f>
        <v>0</v>
      </c>
      <c r="O189" s="14">
        <f t="shared" si="29"/>
        <v>1</v>
      </c>
      <c r="P189" s="48">
        <f t="shared" si="30"/>
        <v>0</v>
      </c>
      <c r="Q189" s="43">
        <f t="shared" si="39"/>
        <v>0</v>
      </c>
      <c r="R189" s="43" t="str">
        <f t="shared" si="31"/>
        <v>0</v>
      </c>
      <c r="S189" s="3" t="str">
        <f t="shared" si="32"/>
        <v>o</v>
      </c>
      <c r="T189" s="3">
        <f t="shared" si="33"/>
        <v>219</v>
      </c>
      <c r="U189" s="3" t="str">
        <f t="shared" si="34"/>
        <v>-</v>
      </c>
      <c r="V189" s="3" t="str">
        <f t="shared" si="35"/>
        <v>-</v>
      </c>
      <c r="W189" s="3" t="str">
        <f t="shared" si="36"/>
        <v>-</v>
      </c>
      <c r="X189" s="3" t="str">
        <f t="shared" si="37"/>
        <v>-</v>
      </c>
      <c r="Y189" s="3" t="str">
        <f t="shared" si="38"/>
        <v>-</v>
      </c>
    </row>
    <row r="190" spans="1:25" x14ac:dyDescent="0.2">
      <c r="A190" s="7">
        <v>187</v>
      </c>
      <c r="B190" s="18">
        <f>[2]d2!$G188</f>
        <v>0</v>
      </c>
      <c r="C190" s="37">
        <f>[2]d2!$L188</f>
        <v>0</v>
      </c>
      <c r="D190" s="39">
        <f>[2]d2!$N188</f>
        <v>0</v>
      </c>
      <c r="E190" s="9" t="str">
        <f>IF(ISBLANK([2]d2!I188),"",VLOOKUP([2]d2!I188,lytis,2,FALSE))</f>
        <v/>
      </c>
      <c r="F190" s="14">
        <f>[2]d2!H188</f>
        <v>0</v>
      </c>
      <c r="G190" s="8">
        <f>[2]d2!O188</f>
        <v>0</v>
      </c>
      <c r="H190" s="8">
        <f>[2]d2!R188</f>
        <v>0</v>
      </c>
      <c r="I190" s="10" t="str">
        <f>IF(ISBLANK([2]d2!J188),"",VLOOKUP([2]d2!J188,grupees,2,FALSE))</f>
        <v/>
      </c>
      <c r="J190" s="42">
        <f>[2]d2!S188</f>
        <v>0</v>
      </c>
      <c r="K190" s="25">
        <f>[2]d2!T188</f>
        <v>0</v>
      </c>
      <c r="L190" s="25">
        <f>[2]d2!U188</f>
        <v>0</v>
      </c>
      <c r="M190" s="14">
        <f>[2]d2!E188</f>
        <v>0</v>
      </c>
      <c r="N190" s="14">
        <f>[2]d2!F188</f>
        <v>0</v>
      </c>
      <c r="O190" s="14">
        <f t="shared" si="29"/>
        <v>1</v>
      </c>
      <c r="P190" s="48">
        <f t="shared" si="30"/>
        <v>0</v>
      </c>
      <c r="Q190" s="43">
        <f t="shared" si="39"/>
        <v>0</v>
      </c>
      <c r="R190" s="43" t="str">
        <f t="shared" si="31"/>
        <v>0</v>
      </c>
      <c r="S190" s="3" t="str">
        <f t="shared" si="32"/>
        <v>o</v>
      </c>
      <c r="T190" s="3">
        <f t="shared" si="33"/>
        <v>219</v>
      </c>
      <c r="U190" s="3" t="str">
        <f t="shared" si="34"/>
        <v>-</v>
      </c>
      <c r="V190" s="3" t="str">
        <f t="shared" si="35"/>
        <v>-</v>
      </c>
      <c r="W190" s="3" t="str">
        <f t="shared" si="36"/>
        <v>-</v>
      </c>
      <c r="X190" s="3" t="str">
        <f t="shared" si="37"/>
        <v>-</v>
      </c>
      <c r="Y190" s="3" t="str">
        <f t="shared" si="38"/>
        <v>-</v>
      </c>
    </row>
    <row r="191" spans="1:25" x14ac:dyDescent="0.2">
      <c r="A191" s="7">
        <v>188</v>
      </c>
      <c r="B191" s="18">
        <f>[2]d2!$G189</f>
        <v>0</v>
      </c>
      <c r="C191" s="37">
        <f>[2]d2!$L189</f>
        <v>0</v>
      </c>
      <c r="D191" s="39">
        <f>[2]d2!$N189</f>
        <v>0</v>
      </c>
      <c r="E191" s="9" t="str">
        <f>IF(ISBLANK([2]d2!I189),"",VLOOKUP([2]d2!I189,lytis,2,FALSE))</f>
        <v/>
      </c>
      <c r="F191" s="14">
        <f>[2]d2!H189</f>
        <v>0</v>
      </c>
      <c r="G191" s="8">
        <f>[2]d2!O189</f>
        <v>0</v>
      </c>
      <c r="H191" s="8">
        <f>[2]d2!R189</f>
        <v>0</v>
      </c>
      <c r="I191" s="10" t="str">
        <f>IF(ISBLANK([2]d2!J189),"",VLOOKUP([2]d2!J189,grupees,2,FALSE))</f>
        <v/>
      </c>
      <c r="J191" s="42">
        <f>[2]d2!S189</f>
        <v>0</v>
      </c>
      <c r="K191" s="25">
        <f>[2]d2!T189</f>
        <v>0</v>
      </c>
      <c r="L191" s="25">
        <f>[2]d2!U189</f>
        <v>0</v>
      </c>
      <c r="M191" s="14">
        <f>[2]d2!E189</f>
        <v>0</v>
      </c>
      <c r="N191" s="14">
        <f>[2]d2!F189</f>
        <v>0</v>
      </c>
      <c r="O191" s="14">
        <f t="shared" si="29"/>
        <v>1</v>
      </c>
      <c r="P191" s="48">
        <f t="shared" si="30"/>
        <v>0</v>
      </c>
      <c r="Q191" s="43">
        <f t="shared" si="39"/>
        <v>0</v>
      </c>
      <c r="R191" s="43" t="str">
        <f t="shared" si="31"/>
        <v>0</v>
      </c>
      <c r="S191" s="3" t="str">
        <f t="shared" si="32"/>
        <v>o</v>
      </c>
      <c r="T191" s="3">
        <f t="shared" si="33"/>
        <v>219</v>
      </c>
      <c r="U191" s="3" t="str">
        <f t="shared" si="34"/>
        <v>-</v>
      </c>
      <c r="V191" s="3" t="str">
        <f t="shared" si="35"/>
        <v>-</v>
      </c>
      <c r="W191" s="3" t="str">
        <f t="shared" si="36"/>
        <v>-</v>
      </c>
      <c r="X191" s="3" t="str">
        <f t="shared" si="37"/>
        <v>-</v>
      </c>
      <c r="Y191" s="3" t="str">
        <f t="shared" si="38"/>
        <v>-</v>
      </c>
    </row>
    <row r="192" spans="1:25" x14ac:dyDescent="0.2">
      <c r="A192" s="7">
        <v>189</v>
      </c>
      <c r="B192" s="18">
        <f>[2]d2!$G190</f>
        <v>0</v>
      </c>
      <c r="C192" s="37">
        <f>[2]d2!$L190</f>
        <v>0</v>
      </c>
      <c r="D192" s="39">
        <f>[2]d2!$N190</f>
        <v>0</v>
      </c>
      <c r="E192" s="9" t="str">
        <f>IF(ISBLANK([2]d2!I190),"",VLOOKUP([2]d2!I190,lytis,2,FALSE))</f>
        <v/>
      </c>
      <c r="F192" s="14">
        <f>[2]d2!H190</f>
        <v>0</v>
      </c>
      <c r="G192" s="8">
        <f>[2]d2!O190</f>
        <v>0</v>
      </c>
      <c r="H192" s="8">
        <f>[2]d2!R190</f>
        <v>0</v>
      </c>
      <c r="I192" s="10" t="str">
        <f>IF(ISBLANK([2]d2!J190),"",VLOOKUP([2]d2!J190,grupees,2,FALSE))</f>
        <v/>
      </c>
      <c r="J192" s="42">
        <f>[2]d2!S190</f>
        <v>0</v>
      </c>
      <c r="K192" s="25">
        <f>[2]d2!T190</f>
        <v>0</v>
      </c>
      <c r="L192" s="25">
        <f>[2]d2!U190</f>
        <v>0</v>
      </c>
      <c r="M192" s="14">
        <f>[2]d2!E190</f>
        <v>0</v>
      </c>
      <c r="N192" s="14">
        <f>[2]d2!F190</f>
        <v>0</v>
      </c>
      <c r="O192" s="14">
        <f t="shared" si="29"/>
        <v>1</v>
      </c>
      <c r="P192" s="48">
        <f t="shared" si="30"/>
        <v>0</v>
      </c>
      <c r="Q192" s="43">
        <f t="shared" si="39"/>
        <v>0</v>
      </c>
      <c r="R192" s="43" t="str">
        <f t="shared" si="31"/>
        <v>0</v>
      </c>
      <c r="S192" s="3" t="str">
        <f t="shared" si="32"/>
        <v>o</v>
      </c>
      <c r="T192" s="3">
        <f t="shared" si="33"/>
        <v>219</v>
      </c>
      <c r="U192" s="3" t="str">
        <f t="shared" si="34"/>
        <v>-</v>
      </c>
      <c r="V192" s="3" t="str">
        <f t="shared" si="35"/>
        <v>-</v>
      </c>
      <c r="W192" s="3" t="str">
        <f t="shared" si="36"/>
        <v>-</v>
      </c>
      <c r="X192" s="3" t="str">
        <f t="shared" si="37"/>
        <v>-</v>
      </c>
      <c r="Y192" s="3" t="str">
        <f t="shared" si="38"/>
        <v>-</v>
      </c>
    </row>
    <row r="193" spans="1:25" x14ac:dyDescent="0.2">
      <c r="A193" s="7">
        <v>190</v>
      </c>
      <c r="B193" s="18">
        <f>[2]d2!$G191</f>
        <v>0</v>
      </c>
      <c r="C193" s="37">
        <f>[2]d2!$L191</f>
        <v>0</v>
      </c>
      <c r="D193" s="39">
        <f>[2]d2!$N191</f>
        <v>0</v>
      </c>
      <c r="E193" s="9" t="str">
        <f>IF(ISBLANK([2]d2!I191),"",VLOOKUP([2]d2!I191,lytis,2,FALSE))</f>
        <v/>
      </c>
      <c r="F193" s="14">
        <f>[2]d2!H191</f>
        <v>0</v>
      </c>
      <c r="G193" s="8">
        <f>[2]d2!O191</f>
        <v>0</v>
      </c>
      <c r="H193" s="8">
        <f>[2]d2!R191</f>
        <v>0</v>
      </c>
      <c r="I193" s="10" t="str">
        <f>IF(ISBLANK([2]d2!J191),"",VLOOKUP([2]d2!J191,grupees,2,FALSE))</f>
        <v/>
      </c>
      <c r="J193" s="42">
        <f>[2]d2!S191</f>
        <v>0</v>
      </c>
      <c r="K193" s="25">
        <f>[2]d2!T191</f>
        <v>0</v>
      </c>
      <c r="L193" s="25">
        <f>[2]d2!U191</f>
        <v>0</v>
      </c>
      <c r="M193" s="14">
        <f>[2]d2!E191</f>
        <v>0</v>
      </c>
      <c r="N193" s="14">
        <f>[2]d2!F191</f>
        <v>0</v>
      </c>
      <c r="O193" s="14">
        <f t="shared" si="29"/>
        <v>1</v>
      </c>
      <c r="P193" s="48">
        <f t="shared" si="30"/>
        <v>0</v>
      </c>
      <c r="Q193" s="43">
        <f t="shared" si="39"/>
        <v>0</v>
      </c>
      <c r="R193" s="43" t="str">
        <f t="shared" si="31"/>
        <v>0</v>
      </c>
      <c r="S193" s="3" t="str">
        <f t="shared" si="32"/>
        <v>o</v>
      </c>
      <c r="T193" s="3">
        <f t="shared" si="33"/>
        <v>219</v>
      </c>
      <c r="U193" s="3" t="str">
        <f t="shared" si="34"/>
        <v>-</v>
      </c>
      <c r="V193" s="3" t="str">
        <f t="shared" si="35"/>
        <v>-</v>
      </c>
      <c r="W193" s="3" t="str">
        <f t="shared" si="36"/>
        <v>-</v>
      </c>
      <c r="X193" s="3" t="str">
        <f t="shared" si="37"/>
        <v>-</v>
      </c>
      <c r="Y193" s="3" t="str">
        <f t="shared" si="38"/>
        <v>-</v>
      </c>
    </row>
    <row r="194" spans="1:25" x14ac:dyDescent="0.2">
      <c r="A194" s="7">
        <v>191</v>
      </c>
      <c r="B194" s="18">
        <f>[2]d2!$G192</f>
        <v>0</v>
      </c>
      <c r="C194" s="37">
        <f>[2]d2!$L192</f>
        <v>0</v>
      </c>
      <c r="D194" s="39">
        <f>[2]d2!$N192</f>
        <v>0</v>
      </c>
      <c r="E194" s="9" t="str">
        <f>IF(ISBLANK([2]d2!I192),"",VLOOKUP([2]d2!I192,lytis,2,FALSE))</f>
        <v/>
      </c>
      <c r="F194" s="14">
        <f>[2]d2!H192</f>
        <v>0</v>
      </c>
      <c r="G194" s="8">
        <f>[2]d2!O192</f>
        <v>0</v>
      </c>
      <c r="H194" s="8">
        <f>[2]d2!R192</f>
        <v>0</v>
      </c>
      <c r="I194" s="10" t="str">
        <f>IF(ISBLANK([2]d2!J192),"",VLOOKUP([2]d2!J192,grupees,2,FALSE))</f>
        <v/>
      </c>
      <c r="J194" s="42">
        <f>[2]d2!S192</f>
        <v>0</v>
      </c>
      <c r="K194" s="25">
        <f>[2]d2!T192</f>
        <v>0</v>
      </c>
      <c r="L194" s="25">
        <f>[2]d2!U192</f>
        <v>0</v>
      </c>
      <c r="M194" s="14">
        <f>[2]d2!E192</f>
        <v>0</v>
      </c>
      <c r="N194" s="14">
        <f>[2]d2!F192</f>
        <v>0</v>
      </c>
      <c r="O194" s="14">
        <f t="shared" si="29"/>
        <v>1</v>
      </c>
      <c r="P194" s="48">
        <f t="shared" si="30"/>
        <v>0</v>
      </c>
      <c r="Q194" s="43">
        <f t="shared" si="39"/>
        <v>0</v>
      </c>
      <c r="R194" s="43" t="str">
        <f t="shared" si="31"/>
        <v>0</v>
      </c>
      <c r="S194" s="3" t="str">
        <f t="shared" si="32"/>
        <v>o</v>
      </c>
      <c r="T194" s="3">
        <f t="shared" si="33"/>
        <v>219</v>
      </c>
      <c r="U194" s="3" t="str">
        <f t="shared" si="34"/>
        <v>-</v>
      </c>
      <c r="V194" s="3" t="str">
        <f t="shared" si="35"/>
        <v>-</v>
      </c>
      <c r="W194" s="3" t="str">
        <f t="shared" si="36"/>
        <v>-</v>
      </c>
      <c r="X194" s="3" t="str">
        <f t="shared" si="37"/>
        <v>-</v>
      </c>
      <c r="Y194" s="3" t="str">
        <f t="shared" si="38"/>
        <v>-</v>
      </c>
    </row>
    <row r="195" spans="1:25" x14ac:dyDescent="0.2">
      <c r="A195" s="7">
        <v>192</v>
      </c>
      <c r="B195" s="18">
        <f>[2]d2!$G193</f>
        <v>0</v>
      </c>
      <c r="C195" s="37">
        <f>[2]d2!$L193</f>
        <v>0</v>
      </c>
      <c r="D195" s="39">
        <f>[2]d2!$N193</f>
        <v>0</v>
      </c>
      <c r="E195" s="9" t="str">
        <f>IF(ISBLANK([2]d2!I193),"",VLOOKUP([2]d2!I193,lytis,2,FALSE))</f>
        <v/>
      </c>
      <c r="F195" s="14">
        <f>[2]d2!H193</f>
        <v>0</v>
      </c>
      <c r="G195" s="8">
        <f>[2]d2!O193</f>
        <v>0</v>
      </c>
      <c r="H195" s="8">
        <f>[2]d2!R193</f>
        <v>0</v>
      </c>
      <c r="I195" s="10" t="str">
        <f>IF(ISBLANK([2]d2!J193),"",VLOOKUP([2]d2!J193,grupees,2,FALSE))</f>
        <v/>
      </c>
      <c r="J195" s="42">
        <f>[2]d2!S193</f>
        <v>0</v>
      </c>
      <c r="K195" s="25">
        <f>[2]d2!T193</f>
        <v>0</v>
      </c>
      <c r="L195" s="25">
        <f>[2]d2!U193</f>
        <v>0</v>
      </c>
      <c r="M195" s="14">
        <f>[2]d2!E193</f>
        <v>0</v>
      </c>
      <c r="N195" s="14">
        <f>[2]d2!F193</f>
        <v>0</v>
      </c>
      <c r="O195" s="14">
        <f t="shared" si="29"/>
        <v>1</v>
      </c>
      <c r="P195" s="48">
        <f t="shared" si="30"/>
        <v>0</v>
      </c>
      <c r="Q195" s="43">
        <f t="shared" si="39"/>
        <v>0</v>
      </c>
      <c r="R195" s="43" t="str">
        <f t="shared" si="31"/>
        <v>0</v>
      </c>
      <c r="S195" s="3" t="str">
        <f t="shared" si="32"/>
        <v>o</v>
      </c>
      <c r="T195" s="3">
        <f t="shared" si="33"/>
        <v>219</v>
      </c>
      <c r="U195" s="3" t="str">
        <f t="shared" si="34"/>
        <v>-</v>
      </c>
      <c r="V195" s="3" t="str">
        <f t="shared" si="35"/>
        <v>-</v>
      </c>
      <c r="W195" s="3" t="str">
        <f t="shared" si="36"/>
        <v>-</v>
      </c>
      <c r="X195" s="3" t="str">
        <f t="shared" si="37"/>
        <v>-</v>
      </c>
      <c r="Y195" s="3" t="str">
        <f t="shared" si="38"/>
        <v>-</v>
      </c>
    </row>
    <row r="196" spans="1:25" x14ac:dyDescent="0.2">
      <c r="A196" s="7">
        <v>193</v>
      </c>
      <c r="B196" s="18">
        <f>[2]d2!$G194</f>
        <v>0</v>
      </c>
      <c r="C196" s="37">
        <f>[2]d2!$L194</f>
        <v>0</v>
      </c>
      <c r="D196" s="39">
        <f>[2]d2!$N194</f>
        <v>0</v>
      </c>
      <c r="E196" s="9" t="str">
        <f>IF(ISBLANK([2]d2!I194),"",VLOOKUP([2]d2!I194,lytis,2,FALSE))</f>
        <v/>
      </c>
      <c r="F196" s="14">
        <f>[2]d2!H194</f>
        <v>0</v>
      </c>
      <c r="G196" s="8">
        <f>[2]d2!O194</f>
        <v>0</v>
      </c>
      <c r="H196" s="8">
        <f>[2]d2!R194</f>
        <v>0</v>
      </c>
      <c r="I196" s="10" t="str">
        <f>IF(ISBLANK([2]d2!J194),"",VLOOKUP([2]d2!J194,grupees,2,FALSE))</f>
        <v/>
      </c>
      <c r="J196" s="42">
        <f>[2]d2!S194</f>
        <v>0</v>
      </c>
      <c r="K196" s="25">
        <f>[2]d2!T194</f>
        <v>0</v>
      </c>
      <c r="L196" s="25">
        <f>[2]d2!U194</f>
        <v>0</v>
      </c>
      <c r="M196" s="14">
        <f>[2]d2!E194</f>
        <v>0</v>
      </c>
      <c r="N196" s="14">
        <f>[2]d2!F194</f>
        <v>0</v>
      </c>
      <c r="O196" s="14">
        <f t="shared" ref="O196:O259" si="40">SUMPRODUCT(--(R196=$R$4:$R$300),--(K196&gt;$K$4:$K$300))+1</f>
        <v>1</v>
      </c>
      <c r="P196" s="48">
        <f t="shared" ref="P196:P259" si="41">SUM(U196:Y196)</f>
        <v>0</v>
      </c>
      <c r="Q196" s="43">
        <f t="shared" si="39"/>
        <v>0</v>
      </c>
      <c r="R196" s="43" t="str">
        <f t="shared" ref="R196:R259" si="42">CONCATENATE(E196,I196,Q196)</f>
        <v>0</v>
      </c>
      <c r="S196" s="3" t="str">
        <f t="shared" si="32"/>
        <v>o</v>
      </c>
      <c r="T196" s="3">
        <f t="shared" si="33"/>
        <v>219</v>
      </c>
      <c r="U196" s="3" t="str">
        <f t="shared" si="34"/>
        <v>-</v>
      </c>
      <c r="V196" s="3" t="str">
        <f t="shared" si="35"/>
        <v>-</v>
      </c>
      <c r="W196" s="3" t="str">
        <f t="shared" si="36"/>
        <v>-</v>
      </c>
      <c r="X196" s="3" t="str">
        <f t="shared" si="37"/>
        <v>-</v>
      </c>
      <c r="Y196" s="3" t="str">
        <f t="shared" si="38"/>
        <v>-</v>
      </c>
    </row>
    <row r="197" spans="1:25" x14ac:dyDescent="0.2">
      <c r="A197" s="7">
        <v>194</v>
      </c>
      <c r="B197" s="18">
        <f>[2]d2!$G195</f>
        <v>0</v>
      </c>
      <c r="C197" s="37">
        <f>[2]d2!$L195</f>
        <v>0</v>
      </c>
      <c r="D197" s="39">
        <f>[2]d2!$N195</f>
        <v>0</v>
      </c>
      <c r="E197" s="9" t="str">
        <f>IF(ISBLANK([2]d2!I195),"",VLOOKUP([2]d2!I195,lytis,2,FALSE))</f>
        <v/>
      </c>
      <c r="F197" s="14">
        <f>[2]d2!H195</f>
        <v>0</v>
      </c>
      <c r="G197" s="8">
        <f>[2]d2!O195</f>
        <v>0</v>
      </c>
      <c r="H197" s="8">
        <f>[2]d2!R195</f>
        <v>0</v>
      </c>
      <c r="I197" s="10" t="str">
        <f>IF(ISBLANK([2]d2!J195),"",VLOOKUP([2]d2!J195,grupees,2,FALSE))</f>
        <v/>
      </c>
      <c r="J197" s="42">
        <f>[2]d2!S195</f>
        <v>0</v>
      </c>
      <c r="K197" s="25">
        <f>[2]d2!T195</f>
        <v>0</v>
      </c>
      <c r="L197" s="25">
        <f>[2]d2!U195</f>
        <v>0</v>
      </c>
      <c r="M197" s="14">
        <f>[2]d2!E195</f>
        <v>0</v>
      </c>
      <c r="N197" s="14">
        <f>[2]d2!F195</f>
        <v>0</v>
      </c>
      <c r="O197" s="14">
        <f t="shared" si="40"/>
        <v>1</v>
      </c>
      <c r="P197" s="48">
        <f t="shared" si="41"/>
        <v>0</v>
      </c>
      <c r="Q197" s="43">
        <f t="shared" si="39"/>
        <v>0</v>
      </c>
      <c r="R197" s="43" t="str">
        <f t="shared" si="42"/>
        <v>0</v>
      </c>
      <c r="S197" s="3" t="str">
        <f t="shared" ref="S197:S260" si="43">IF(Q197="B1/2/3","+","o")</f>
        <v>o</v>
      </c>
      <c r="T197" s="3">
        <f t="shared" ref="T197:T260" si="44">COUNTIF($R$4:$R$300,R197)</f>
        <v>219</v>
      </c>
      <c r="U197" s="3" t="str">
        <f t="shared" ref="U197:U260" si="45">IF(AND(S197="+",T197&gt;4),_xlfn.SWITCH(O197,1,6, 2,4, 3,3, 4,2, 5,1,"*"), "-")</f>
        <v>-</v>
      </c>
      <c r="V197" s="3" t="str">
        <f t="shared" ref="V197:V260" si="46">IF(AND(S197="+",T197=$V$3),_xlfn.SWITCH(O197,1,5,2,3,3,2,4,1), "-")</f>
        <v>-</v>
      </c>
      <c r="W197" s="3" t="str">
        <f t="shared" ref="W197:W260" si="47">IF(AND(S197="+",T197=$W$3),_xlfn.SWITCH(O197,1,4,2,2,3,1), "-")</f>
        <v>-</v>
      </c>
      <c r="X197" s="3" t="str">
        <f t="shared" ref="X197:X260" si="48">IF(AND(S197="+",T197=$X$3),_xlfn.SWITCH(O197,1,3,2,1), "-")</f>
        <v>-</v>
      </c>
      <c r="Y197" s="3" t="str">
        <f t="shared" ref="Y197:Y260" si="49">IF(AND(S197="+",T197=$Y$3),2, "-")</f>
        <v>-</v>
      </c>
    </row>
    <row r="198" spans="1:25" x14ac:dyDescent="0.2">
      <c r="A198" s="7">
        <v>195</v>
      </c>
      <c r="B198" s="18">
        <f>[2]d2!$G196</f>
        <v>0</v>
      </c>
      <c r="C198" s="37">
        <f>[2]d2!$L196</f>
        <v>0</v>
      </c>
      <c r="D198" s="39">
        <f>[2]d2!$N196</f>
        <v>0</v>
      </c>
      <c r="E198" s="9" t="str">
        <f>IF(ISBLANK([2]d2!I196),"",VLOOKUP([2]d2!I196,lytis,2,FALSE))</f>
        <v/>
      </c>
      <c r="F198" s="14">
        <f>[2]d2!H196</f>
        <v>0</v>
      </c>
      <c r="G198" s="8">
        <f>[2]d2!O196</f>
        <v>0</v>
      </c>
      <c r="H198" s="8">
        <f>[2]d2!R196</f>
        <v>0</v>
      </c>
      <c r="I198" s="10" t="str">
        <f>IF(ISBLANK([2]d2!J196),"",VLOOKUP([2]d2!J196,grupees,2,FALSE))</f>
        <v/>
      </c>
      <c r="J198" s="42">
        <f>[2]d2!S196</f>
        <v>0</v>
      </c>
      <c r="K198" s="25">
        <f>[2]d2!T196</f>
        <v>0</v>
      </c>
      <c r="L198" s="25">
        <f>[2]d2!U196</f>
        <v>0</v>
      </c>
      <c r="M198" s="14">
        <f>[2]d2!E196</f>
        <v>0</v>
      </c>
      <c r="N198" s="14">
        <f>[2]d2!F196</f>
        <v>0</v>
      </c>
      <c r="O198" s="14">
        <f t="shared" si="40"/>
        <v>1</v>
      </c>
      <c r="P198" s="48">
        <f t="shared" si="41"/>
        <v>0</v>
      </c>
      <c r="Q198" s="43">
        <f t="shared" si="39"/>
        <v>0</v>
      </c>
      <c r="R198" s="43" t="str">
        <f t="shared" si="42"/>
        <v>0</v>
      </c>
      <c r="S198" s="3" t="str">
        <f t="shared" si="43"/>
        <v>o</v>
      </c>
      <c r="T198" s="3">
        <f t="shared" si="44"/>
        <v>219</v>
      </c>
      <c r="U198" s="3" t="str">
        <f t="shared" si="45"/>
        <v>-</v>
      </c>
      <c r="V198" s="3" t="str">
        <f t="shared" si="46"/>
        <v>-</v>
      </c>
      <c r="W198" s="3" t="str">
        <f t="shared" si="47"/>
        <v>-</v>
      </c>
      <c r="X198" s="3" t="str">
        <f t="shared" si="48"/>
        <v>-</v>
      </c>
      <c r="Y198" s="3" t="str">
        <f t="shared" si="49"/>
        <v>-</v>
      </c>
    </row>
    <row r="199" spans="1:25" x14ac:dyDescent="0.2">
      <c r="A199" s="7">
        <v>196</v>
      </c>
      <c r="B199" s="18">
        <f>[2]d2!$G197</f>
        <v>0</v>
      </c>
      <c r="C199" s="37">
        <f>[2]d2!$L197</f>
        <v>0</v>
      </c>
      <c r="D199" s="39">
        <f>[2]d2!$N197</f>
        <v>0</v>
      </c>
      <c r="E199" s="9" t="str">
        <f>IF(ISBLANK([2]d2!I197),"",VLOOKUP([2]d2!I197,lytis,2,FALSE))</f>
        <v/>
      </c>
      <c r="F199" s="14">
        <f>[2]d2!H197</f>
        <v>0</v>
      </c>
      <c r="G199" s="8">
        <f>[2]d2!O197</f>
        <v>0</v>
      </c>
      <c r="H199" s="8">
        <f>[2]d2!R197</f>
        <v>0</v>
      </c>
      <c r="I199" s="10" t="str">
        <f>IF(ISBLANK([2]d2!J197),"",VLOOKUP([2]d2!J197,grupees,2,FALSE))</f>
        <v/>
      </c>
      <c r="J199" s="42">
        <f>[2]d2!S197</f>
        <v>0</v>
      </c>
      <c r="K199" s="25">
        <f>[2]d2!T197</f>
        <v>0</v>
      </c>
      <c r="L199" s="25">
        <f>[2]d2!U197</f>
        <v>0</v>
      </c>
      <c r="M199" s="14">
        <f>[2]d2!E197</f>
        <v>0</v>
      </c>
      <c r="N199" s="14">
        <f>[2]d2!F197</f>
        <v>0</v>
      </c>
      <c r="O199" s="14">
        <f t="shared" si="40"/>
        <v>1</v>
      </c>
      <c r="P199" s="48">
        <f t="shared" si="41"/>
        <v>0</v>
      </c>
      <c r="Q199" s="43">
        <f t="shared" si="39"/>
        <v>0</v>
      </c>
      <c r="R199" s="43" t="str">
        <f t="shared" si="42"/>
        <v>0</v>
      </c>
      <c r="S199" s="3" t="str">
        <f t="shared" si="43"/>
        <v>o</v>
      </c>
      <c r="T199" s="3">
        <f t="shared" si="44"/>
        <v>219</v>
      </c>
      <c r="U199" s="3" t="str">
        <f t="shared" si="45"/>
        <v>-</v>
      </c>
      <c r="V199" s="3" t="str">
        <f t="shared" si="46"/>
        <v>-</v>
      </c>
      <c r="W199" s="3" t="str">
        <f t="shared" si="47"/>
        <v>-</v>
      </c>
      <c r="X199" s="3" t="str">
        <f t="shared" si="48"/>
        <v>-</v>
      </c>
      <c r="Y199" s="3" t="str">
        <f t="shared" si="49"/>
        <v>-</v>
      </c>
    </row>
    <row r="200" spans="1:25" x14ac:dyDescent="0.2">
      <c r="A200" s="7">
        <v>197</v>
      </c>
      <c r="B200" s="18">
        <f>[2]d2!$G198</f>
        <v>0</v>
      </c>
      <c r="C200" s="37">
        <f>[2]d2!$L198</f>
        <v>0</v>
      </c>
      <c r="D200" s="39">
        <f>[2]d2!$N198</f>
        <v>0</v>
      </c>
      <c r="E200" s="9" t="str">
        <f>IF(ISBLANK([2]d2!I198),"",VLOOKUP([2]d2!I198,lytis,2,FALSE))</f>
        <v/>
      </c>
      <c r="F200" s="14">
        <f>[2]d2!H198</f>
        <v>0</v>
      </c>
      <c r="G200" s="8">
        <f>[2]d2!O198</f>
        <v>0</v>
      </c>
      <c r="H200" s="8">
        <f>[2]d2!R198</f>
        <v>0</v>
      </c>
      <c r="I200" s="10" t="str">
        <f>IF(ISBLANK([2]d2!J198),"",VLOOKUP([2]d2!J198,grupees,2,FALSE))</f>
        <v/>
      </c>
      <c r="J200" s="42">
        <f>[2]d2!S198</f>
        <v>0</v>
      </c>
      <c r="K200" s="25">
        <f>[2]d2!T198</f>
        <v>0</v>
      </c>
      <c r="L200" s="25">
        <f>[2]d2!U198</f>
        <v>0</v>
      </c>
      <c r="M200" s="14">
        <f>[2]d2!E198</f>
        <v>0</v>
      </c>
      <c r="N200" s="14">
        <f>[2]d2!F198</f>
        <v>0</v>
      </c>
      <c r="O200" s="14">
        <f t="shared" si="40"/>
        <v>1</v>
      </c>
      <c r="P200" s="48">
        <f t="shared" si="41"/>
        <v>0</v>
      </c>
      <c r="Q200" s="43">
        <f t="shared" si="39"/>
        <v>0</v>
      </c>
      <c r="R200" s="43" t="str">
        <f t="shared" si="42"/>
        <v>0</v>
      </c>
      <c r="S200" s="3" t="str">
        <f t="shared" si="43"/>
        <v>o</v>
      </c>
      <c r="T200" s="3">
        <f t="shared" si="44"/>
        <v>219</v>
      </c>
      <c r="U200" s="3" t="str">
        <f t="shared" si="45"/>
        <v>-</v>
      </c>
      <c r="V200" s="3" t="str">
        <f t="shared" si="46"/>
        <v>-</v>
      </c>
      <c r="W200" s="3" t="str">
        <f t="shared" si="47"/>
        <v>-</v>
      </c>
      <c r="X200" s="3" t="str">
        <f t="shared" si="48"/>
        <v>-</v>
      </c>
      <c r="Y200" s="3" t="str">
        <f t="shared" si="49"/>
        <v>-</v>
      </c>
    </row>
    <row r="201" spans="1:25" x14ac:dyDescent="0.2">
      <c r="A201" s="7">
        <v>198</v>
      </c>
      <c r="B201" s="18">
        <f>[2]d2!$G199</f>
        <v>0</v>
      </c>
      <c r="C201" s="37">
        <f>[2]d2!$L199</f>
        <v>0</v>
      </c>
      <c r="D201" s="39">
        <f>[2]d2!$N199</f>
        <v>0</v>
      </c>
      <c r="E201" s="9" t="str">
        <f>IF(ISBLANK([2]d2!I199),"",VLOOKUP([2]d2!I199,lytis,2,FALSE))</f>
        <v/>
      </c>
      <c r="F201" s="14">
        <f>[2]d2!H199</f>
        <v>0</v>
      </c>
      <c r="G201" s="8">
        <f>[2]d2!O199</f>
        <v>0</v>
      </c>
      <c r="H201" s="8">
        <f>[2]d2!R199</f>
        <v>0</v>
      </c>
      <c r="I201" s="10" t="str">
        <f>IF(ISBLANK([2]d2!J199),"",VLOOKUP([2]d2!J199,grupees,2,FALSE))</f>
        <v/>
      </c>
      <c r="J201" s="42">
        <f>[2]d2!S199</f>
        <v>0</v>
      </c>
      <c r="K201" s="25">
        <f>[2]d2!T199</f>
        <v>0</v>
      </c>
      <c r="L201" s="25">
        <f>[2]d2!U199</f>
        <v>0</v>
      </c>
      <c r="M201" s="14">
        <f>[2]d2!E199</f>
        <v>0</v>
      </c>
      <c r="N201" s="14">
        <f>[2]d2!F199</f>
        <v>0</v>
      </c>
      <c r="O201" s="14">
        <f t="shared" si="40"/>
        <v>1</v>
      </c>
      <c r="P201" s="48">
        <f t="shared" si="41"/>
        <v>0</v>
      </c>
      <c r="Q201" s="43">
        <f t="shared" si="39"/>
        <v>0</v>
      </c>
      <c r="R201" s="43" t="str">
        <f t="shared" si="42"/>
        <v>0</v>
      </c>
      <c r="S201" s="3" t="str">
        <f t="shared" si="43"/>
        <v>o</v>
      </c>
      <c r="T201" s="3">
        <f t="shared" si="44"/>
        <v>219</v>
      </c>
      <c r="U201" s="3" t="str">
        <f t="shared" si="45"/>
        <v>-</v>
      </c>
      <c r="V201" s="3" t="str">
        <f t="shared" si="46"/>
        <v>-</v>
      </c>
      <c r="W201" s="3" t="str">
        <f t="shared" si="47"/>
        <v>-</v>
      </c>
      <c r="X201" s="3" t="str">
        <f t="shared" si="48"/>
        <v>-</v>
      </c>
      <c r="Y201" s="3" t="str">
        <f t="shared" si="49"/>
        <v>-</v>
      </c>
    </row>
    <row r="202" spans="1:25" x14ac:dyDescent="0.2">
      <c r="A202" s="7">
        <v>199</v>
      </c>
      <c r="B202" s="18">
        <f>[2]d2!$G200</f>
        <v>0</v>
      </c>
      <c r="C202" s="37">
        <f>[2]d2!$L200</f>
        <v>0</v>
      </c>
      <c r="D202" s="39">
        <f>[2]d2!$N200</f>
        <v>0</v>
      </c>
      <c r="E202" s="9" t="str">
        <f>IF(ISBLANK([2]d2!I200),"",VLOOKUP([2]d2!I200,lytis,2,FALSE))</f>
        <v/>
      </c>
      <c r="F202" s="14">
        <f>[2]d2!H200</f>
        <v>0</v>
      </c>
      <c r="G202" s="8">
        <f>[2]d2!O200</f>
        <v>0</v>
      </c>
      <c r="H202" s="8">
        <f>[2]d2!R200</f>
        <v>0</v>
      </c>
      <c r="I202" s="10" t="str">
        <f>IF(ISBLANK([2]d2!J200),"",VLOOKUP([2]d2!J200,grupees,2,FALSE))</f>
        <v/>
      </c>
      <c r="J202" s="42">
        <f>[2]d2!S200</f>
        <v>0</v>
      </c>
      <c r="K202" s="25">
        <f>[2]d2!T200</f>
        <v>0</v>
      </c>
      <c r="L202" s="25">
        <f>[2]d2!U200</f>
        <v>0</v>
      </c>
      <c r="M202" s="14">
        <f>[2]d2!E200</f>
        <v>0</v>
      </c>
      <c r="N202" s="14">
        <f>[2]d2!F200</f>
        <v>0</v>
      </c>
      <c r="O202" s="14">
        <f t="shared" si="40"/>
        <v>1</v>
      </c>
      <c r="P202" s="48">
        <f t="shared" si="41"/>
        <v>0</v>
      </c>
      <c r="Q202" s="43">
        <f t="shared" si="39"/>
        <v>0</v>
      </c>
      <c r="R202" s="43" t="str">
        <f t="shared" si="42"/>
        <v>0</v>
      </c>
      <c r="S202" s="3" t="str">
        <f t="shared" si="43"/>
        <v>o</v>
      </c>
      <c r="T202" s="3">
        <f t="shared" si="44"/>
        <v>219</v>
      </c>
      <c r="U202" s="3" t="str">
        <f t="shared" si="45"/>
        <v>-</v>
      </c>
      <c r="V202" s="3" t="str">
        <f t="shared" si="46"/>
        <v>-</v>
      </c>
      <c r="W202" s="3" t="str">
        <f t="shared" si="47"/>
        <v>-</v>
      </c>
      <c r="X202" s="3" t="str">
        <f t="shared" si="48"/>
        <v>-</v>
      </c>
      <c r="Y202" s="3" t="str">
        <f t="shared" si="49"/>
        <v>-</v>
      </c>
    </row>
    <row r="203" spans="1:25" x14ac:dyDescent="0.2">
      <c r="A203" s="7">
        <v>200</v>
      </c>
      <c r="B203" s="18">
        <f>[2]d2!$G201</f>
        <v>0</v>
      </c>
      <c r="C203" s="37">
        <f>[2]d2!$L201</f>
        <v>0</v>
      </c>
      <c r="D203" s="39">
        <f>[2]d2!$N201</f>
        <v>0</v>
      </c>
      <c r="E203" s="9" t="str">
        <f>IF(ISBLANK([2]d2!I201),"",VLOOKUP([2]d2!I201,lytis,2,FALSE))</f>
        <v/>
      </c>
      <c r="F203" s="14">
        <f>[2]d2!H201</f>
        <v>0</v>
      </c>
      <c r="G203" s="8">
        <f>[2]d2!O201</f>
        <v>0</v>
      </c>
      <c r="H203" s="8">
        <f>[2]d2!R201</f>
        <v>0</v>
      </c>
      <c r="I203" s="10" t="str">
        <f>IF(ISBLANK([2]d2!J201),"",VLOOKUP([2]d2!J201,grupees,2,FALSE))</f>
        <v/>
      </c>
      <c r="J203" s="42">
        <f>[2]d2!S201</f>
        <v>0</v>
      </c>
      <c r="K203" s="25">
        <f>[2]d2!T201</f>
        <v>0</v>
      </c>
      <c r="L203" s="25">
        <f>[2]d2!U201</f>
        <v>0</v>
      </c>
      <c r="M203" s="14">
        <f>[2]d2!E201</f>
        <v>0</v>
      </c>
      <c r="N203" s="14">
        <f>[2]d2!F201</f>
        <v>0</v>
      </c>
      <c r="O203" s="14">
        <f t="shared" si="40"/>
        <v>1</v>
      </c>
      <c r="P203" s="48">
        <f t="shared" si="41"/>
        <v>0</v>
      </c>
      <c r="Q203" s="43">
        <f t="shared" si="39"/>
        <v>0</v>
      </c>
      <c r="R203" s="43" t="str">
        <f t="shared" si="42"/>
        <v>0</v>
      </c>
      <c r="S203" s="3" t="str">
        <f t="shared" si="43"/>
        <v>o</v>
      </c>
      <c r="T203" s="3">
        <f t="shared" si="44"/>
        <v>219</v>
      </c>
      <c r="U203" s="3" t="str">
        <f t="shared" si="45"/>
        <v>-</v>
      </c>
      <c r="V203" s="3" t="str">
        <f t="shared" si="46"/>
        <v>-</v>
      </c>
      <c r="W203" s="3" t="str">
        <f t="shared" si="47"/>
        <v>-</v>
      </c>
      <c r="X203" s="3" t="str">
        <f t="shared" si="48"/>
        <v>-</v>
      </c>
      <c r="Y203" s="3" t="str">
        <f t="shared" si="49"/>
        <v>-</v>
      </c>
    </row>
    <row r="204" spans="1:25" x14ac:dyDescent="0.2">
      <c r="A204" s="7">
        <v>201</v>
      </c>
      <c r="B204" s="18">
        <f>[2]d2!$G202</f>
        <v>0</v>
      </c>
      <c r="C204" s="37">
        <f>[2]d2!$L202</f>
        <v>0</v>
      </c>
      <c r="D204" s="39">
        <f>[2]d2!$N202</f>
        <v>0</v>
      </c>
      <c r="E204" s="9" t="str">
        <f>IF(ISBLANK([2]d2!I202),"",VLOOKUP([2]d2!I202,lytis,2,FALSE))</f>
        <v/>
      </c>
      <c r="F204" s="14">
        <f>[2]d2!H202</f>
        <v>0</v>
      </c>
      <c r="G204" s="8">
        <f>[2]d2!O202</f>
        <v>0</v>
      </c>
      <c r="H204" s="8">
        <f>[2]d2!R202</f>
        <v>0</v>
      </c>
      <c r="I204" s="10" t="str">
        <f>IF(ISBLANK([2]d2!J202),"",VLOOKUP([2]d2!J202,grupees,2,FALSE))</f>
        <v/>
      </c>
      <c r="J204" s="42">
        <f>[2]d2!S202</f>
        <v>0</v>
      </c>
      <c r="K204" s="25">
        <f>[2]d2!T202</f>
        <v>0</v>
      </c>
      <c r="L204" s="25">
        <f>[2]d2!U202</f>
        <v>0</v>
      </c>
      <c r="M204" s="14">
        <f>[2]d2!E202</f>
        <v>0</v>
      </c>
      <c r="N204" s="14">
        <f>[2]d2!F202</f>
        <v>0</v>
      </c>
      <c r="O204" s="14">
        <f t="shared" si="40"/>
        <v>1</v>
      </c>
      <c r="P204" s="48">
        <f t="shared" si="41"/>
        <v>0</v>
      </c>
      <c r="Q204" s="43">
        <f t="shared" si="39"/>
        <v>0</v>
      </c>
      <c r="R204" s="43" t="str">
        <f t="shared" si="42"/>
        <v>0</v>
      </c>
      <c r="S204" s="3" t="str">
        <f t="shared" si="43"/>
        <v>o</v>
      </c>
      <c r="T204" s="3">
        <f t="shared" si="44"/>
        <v>219</v>
      </c>
      <c r="U204" s="3" t="str">
        <f t="shared" si="45"/>
        <v>-</v>
      </c>
      <c r="V204" s="3" t="str">
        <f t="shared" si="46"/>
        <v>-</v>
      </c>
      <c r="W204" s="3" t="str">
        <f t="shared" si="47"/>
        <v>-</v>
      </c>
      <c r="X204" s="3" t="str">
        <f t="shared" si="48"/>
        <v>-</v>
      </c>
      <c r="Y204" s="3" t="str">
        <f t="shared" si="49"/>
        <v>-</v>
      </c>
    </row>
    <row r="205" spans="1:25" x14ac:dyDescent="0.2">
      <c r="A205" s="7">
        <v>202</v>
      </c>
      <c r="B205" s="18">
        <f>[2]d2!$G203</f>
        <v>0</v>
      </c>
      <c r="C205" s="37">
        <f>[2]d2!$L203</f>
        <v>0</v>
      </c>
      <c r="D205" s="39">
        <f>[2]d2!$N203</f>
        <v>0</v>
      </c>
      <c r="E205" s="9" t="str">
        <f>IF(ISBLANK([2]d2!I203),"",VLOOKUP([2]d2!I203,lytis,2,FALSE))</f>
        <v/>
      </c>
      <c r="F205" s="14">
        <f>[2]d2!H203</f>
        <v>0</v>
      </c>
      <c r="G205" s="8">
        <f>[2]d2!O203</f>
        <v>0</v>
      </c>
      <c r="H205" s="8">
        <f>[2]d2!R203</f>
        <v>0</v>
      </c>
      <c r="I205" s="10" t="str">
        <f>IF(ISBLANK([2]d2!J203),"",VLOOKUP([2]d2!J203,grupees,2,FALSE))</f>
        <v/>
      </c>
      <c r="J205" s="42">
        <f>[2]d2!S203</f>
        <v>0</v>
      </c>
      <c r="K205" s="25">
        <f>[2]d2!T203</f>
        <v>0</v>
      </c>
      <c r="L205" s="25">
        <f>[2]d2!U203</f>
        <v>0</v>
      </c>
      <c r="M205" s="14">
        <f>[2]d2!E203</f>
        <v>0</v>
      </c>
      <c r="N205" s="14">
        <f>[2]d2!F203</f>
        <v>0</v>
      </c>
      <c r="O205" s="14">
        <f t="shared" si="40"/>
        <v>1</v>
      </c>
      <c r="P205" s="48">
        <f t="shared" si="41"/>
        <v>0</v>
      </c>
      <c r="Q205" s="43">
        <f t="shared" si="39"/>
        <v>0</v>
      </c>
      <c r="R205" s="43" t="str">
        <f t="shared" si="42"/>
        <v>0</v>
      </c>
      <c r="S205" s="3" t="str">
        <f t="shared" si="43"/>
        <v>o</v>
      </c>
      <c r="T205" s="3">
        <f t="shared" si="44"/>
        <v>219</v>
      </c>
      <c r="U205" s="3" t="str">
        <f t="shared" si="45"/>
        <v>-</v>
      </c>
      <c r="V205" s="3" t="str">
        <f t="shared" si="46"/>
        <v>-</v>
      </c>
      <c r="W205" s="3" t="str">
        <f t="shared" si="47"/>
        <v>-</v>
      </c>
      <c r="X205" s="3" t="str">
        <f t="shared" si="48"/>
        <v>-</v>
      </c>
      <c r="Y205" s="3" t="str">
        <f t="shared" si="49"/>
        <v>-</v>
      </c>
    </row>
    <row r="206" spans="1:25" x14ac:dyDescent="0.2">
      <c r="A206" s="7">
        <v>203</v>
      </c>
      <c r="B206" s="18">
        <f>[2]d2!$G204</f>
        <v>0</v>
      </c>
      <c r="C206" s="37">
        <f>[2]d2!$L204</f>
        <v>0</v>
      </c>
      <c r="D206" s="39">
        <f>[2]d2!$N204</f>
        <v>0</v>
      </c>
      <c r="E206" s="9" t="str">
        <f>IF(ISBLANK([2]d2!I204),"",VLOOKUP([2]d2!I204,lytis,2,FALSE))</f>
        <v/>
      </c>
      <c r="F206" s="14">
        <f>[2]d2!H204</f>
        <v>0</v>
      </c>
      <c r="G206" s="8">
        <f>[2]d2!O204</f>
        <v>0</v>
      </c>
      <c r="H206" s="8">
        <f>[2]d2!R204</f>
        <v>0</v>
      </c>
      <c r="I206" s="10" t="str">
        <f>IF(ISBLANK([2]d2!J204),"",VLOOKUP([2]d2!J204,grupees,2,FALSE))</f>
        <v/>
      </c>
      <c r="J206" s="42">
        <f>[2]d2!S204</f>
        <v>0</v>
      </c>
      <c r="K206" s="25">
        <f>[2]d2!T204</f>
        <v>0</v>
      </c>
      <c r="L206" s="25">
        <f>[2]d2!U204</f>
        <v>0</v>
      </c>
      <c r="M206" s="14">
        <f>[2]d2!E204</f>
        <v>0</v>
      </c>
      <c r="N206" s="14">
        <f>[2]d2!F204</f>
        <v>0</v>
      </c>
      <c r="O206" s="14">
        <f t="shared" si="40"/>
        <v>1</v>
      </c>
      <c r="P206" s="48">
        <f t="shared" si="41"/>
        <v>0</v>
      </c>
      <c r="Q206" s="43">
        <f t="shared" si="39"/>
        <v>0</v>
      </c>
      <c r="R206" s="43" t="str">
        <f t="shared" si="42"/>
        <v>0</v>
      </c>
      <c r="S206" s="3" t="str">
        <f t="shared" si="43"/>
        <v>o</v>
      </c>
      <c r="T206" s="3">
        <f t="shared" si="44"/>
        <v>219</v>
      </c>
      <c r="U206" s="3" t="str">
        <f t="shared" si="45"/>
        <v>-</v>
      </c>
      <c r="V206" s="3" t="str">
        <f t="shared" si="46"/>
        <v>-</v>
      </c>
      <c r="W206" s="3" t="str">
        <f t="shared" si="47"/>
        <v>-</v>
      </c>
      <c r="X206" s="3" t="str">
        <f t="shared" si="48"/>
        <v>-</v>
      </c>
      <c r="Y206" s="3" t="str">
        <f t="shared" si="49"/>
        <v>-</v>
      </c>
    </row>
    <row r="207" spans="1:25" x14ac:dyDescent="0.2">
      <c r="A207" s="7">
        <v>204</v>
      </c>
      <c r="B207" s="18">
        <f>[2]d2!$G205</f>
        <v>0</v>
      </c>
      <c r="C207" s="37">
        <f>[2]d2!$L205</f>
        <v>0</v>
      </c>
      <c r="D207" s="39">
        <f>[2]d2!$N205</f>
        <v>0</v>
      </c>
      <c r="E207" s="9" t="str">
        <f>IF(ISBLANK([2]d2!I205),"",VLOOKUP([2]d2!I205,lytis,2,FALSE))</f>
        <v/>
      </c>
      <c r="F207" s="14">
        <f>[2]d2!H205</f>
        <v>0</v>
      </c>
      <c r="G207" s="8">
        <f>[2]d2!O205</f>
        <v>0</v>
      </c>
      <c r="H207" s="8">
        <f>[2]d2!R205</f>
        <v>0</v>
      </c>
      <c r="I207" s="10" t="str">
        <f>IF(ISBLANK([2]d2!J205),"",VLOOKUP([2]d2!J205,grupees,2,FALSE))</f>
        <v/>
      </c>
      <c r="J207" s="42">
        <f>[2]d2!S205</f>
        <v>0</v>
      </c>
      <c r="K207" s="25">
        <f>[2]d2!T205</f>
        <v>0</v>
      </c>
      <c r="L207" s="25">
        <f>[2]d2!U205</f>
        <v>0</v>
      </c>
      <c r="M207" s="14">
        <f>[2]d2!E205</f>
        <v>0</v>
      </c>
      <c r="N207" s="14">
        <f>[2]d2!F205</f>
        <v>0</v>
      </c>
      <c r="O207" s="14">
        <f t="shared" si="40"/>
        <v>1</v>
      </c>
      <c r="P207" s="48">
        <f t="shared" si="41"/>
        <v>0</v>
      </c>
      <c r="Q207" s="43">
        <f t="shared" si="39"/>
        <v>0</v>
      </c>
      <c r="R207" s="43" t="str">
        <f t="shared" si="42"/>
        <v>0</v>
      </c>
      <c r="S207" s="3" t="str">
        <f t="shared" si="43"/>
        <v>o</v>
      </c>
      <c r="T207" s="3">
        <f t="shared" si="44"/>
        <v>219</v>
      </c>
      <c r="U207" s="3" t="str">
        <f t="shared" si="45"/>
        <v>-</v>
      </c>
      <c r="V207" s="3" t="str">
        <f t="shared" si="46"/>
        <v>-</v>
      </c>
      <c r="W207" s="3" t="str">
        <f t="shared" si="47"/>
        <v>-</v>
      </c>
      <c r="X207" s="3" t="str">
        <f t="shared" si="48"/>
        <v>-</v>
      </c>
      <c r="Y207" s="3" t="str">
        <f t="shared" si="49"/>
        <v>-</v>
      </c>
    </row>
    <row r="208" spans="1:25" x14ac:dyDescent="0.2">
      <c r="A208" s="7">
        <v>205</v>
      </c>
      <c r="B208" s="18">
        <f>[2]d2!$G206</f>
        <v>0</v>
      </c>
      <c r="C208" s="37">
        <f>[2]d2!$L206</f>
        <v>0</v>
      </c>
      <c r="D208" s="39">
        <f>[2]d2!$N206</f>
        <v>0</v>
      </c>
      <c r="E208" s="9" t="str">
        <f>IF(ISBLANK([2]d2!I206),"",VLOOKUP([2]d2!I206,lytis,2,FALSE))</f>
        <v/>
      </c>
      <c r="F208" s="14">
        <f>[2]d2!H206</f>
        <v>0</v>
      </c>
      <c r="G208" s="8">
        <f>[2]d2!O206</f>
        <v>0</v>
      </c>
      <c r="H208" s="8">
        <f>[2]d2!R206</f>
        <v>0</v>
      </c>
      <c r="I208" s="10" t="str">
        <f>IF(ISBLANK([2]d2!J206),"",VLOOKUP([2]d2!J206,grupees,2,FALSE))</f>
        <v/>
      </c>
      <c r="J208" s="42">
        <f>[2]d2!S206</f>
        <v>0</v>
      </c>
      <c r="K208" s="25">
        <f>[2]d2!T206</f>
        <v>0</v>
      </c>
      <c r="L208" s="25">
        <f>[2]d2!U206</f>
        <v>0</v>
      </c>
      <c r="M208" s="14">
        <f>[2]d2!E206</f>
        <v>0</v>
      </c>
      <c r="N208" s="14">
        <f>[2]d2!F206</f>
        <v>0</v>
      </c>
      <c r="O208" s="14">
        <f t="shared" si="40"/>
        <v>1</v>
      </c>
      <c r="P208" s="48">
        <f t="shared" si="41"/>
        <v>0</v>
      </c>
      <c r="Q208" s="43">
        <f t="shared" si="39"/>
        <v>0</v>
      </c>
      <c r="R208" s="43" t="str">
        <f t="shared" si="42"/>
        <v>0</v>
      </c>
      <c r="S208" s="3" t="str">
        <f t="shared" si="43"/>
        <v>o</v>
      </c>
      <c r="T208" s="3">
        <f t="shared" si="44"/>
        <v>219</v>
      </c>
      <c r="U208" s="3" t="str">
        <f t="shared" si="45"/>
        <v>-</v>
      </c>
      <c r="V208" s="3" t="str">
        <f t="shared" si="46"/>
        <v>-</v>
      </c>
      <c r="W208" s="3" t="str">
        <f t="shared" si="47"/>
        <v>-</v>
      </c>
      <c r="X208" s="3" t="str">
        <f t="shared" si="48"/>
        <v>-</v>
      </c>
      <c r="Y208" s="3" t="str">
        <f t="shared" si="49"/>
        <v>-</v>
      </c>
    </row>
    <row r="209" spans="1:25" x14ac:dyDescent="0.2">
      <c r="A209" s="7">
        <v>206</v>
      </c>
      <c r="B209" s="18">
        <f>[2]d2!$G207</f>
        <v>0</v>
      </c>
      <c r="C209" s="37">
        <f>[2]d2!$L207</f>
        <v>0</v>
      </c>
      <c r="D209" s="39">
        <f>[2]d2!$N207</f>
        <v>0</v>
      </c>
      <c r="E209" s="9" t="str">
        <f>IF(ISBLANK([2]d2!I207),"",VLOOKUP([2]d2!I207,lytis,2,FALSE))</f>
        <v/>
      </c>
      <c r="F209" s="14">
        <f>[2]d2!H207</f>
        <v>0</v>
      </c>
      <c r="G209" s="8">
        <f>[2]d2!O207</f>
        <v>0</v>
      </c>
      <c r="H209" s="8">
        <f>[2]d2!R207</f>
        <v>0</v>
      </c>
      <c r="I209" s="10" t="str">
        <f>IF(ISBLANK([2]d2!J207),"",VLOOKUP([2]d2!J207,grupees,2,FALSE))</f>
        <v/>
      </c>
      <c r="J209" s="42">
        <f>[2]d2!S207</f>
        <v>0</v>
      </c>
      <c r="K209" s="25">
        <f>[2]d2!T207</f>
        <v>0</v>
      </c>
      <c r="L209" s="25">
        <f>[2]d2!U207</f>
        <v>0</v>
      </c>
      <c r="M209" s="14">
        <f>[2]d2!E207</f>
        <v>0</v>
      </c>
      <c r="N209" s="14">
        <f>[2]d2!F207</f>
        <v>0</v>
      </c>
      <c r="O209" s="14">
        <f t="shared" si="40"/>
        <v>1</v>
      </c>
      <c r="P209" s="48">
        <f t="shared" si="41"/>
        <v>0</v>
      </c>
      <c r="Q209" s="43">
        <f t="shared" si="39"/>
        <v>0</v>
      </c>
      <c r="R209" s="43" t="str">
        <f t="shared" si="42"/>
        <v>0</v>
      </c>
      <c r="S209" s="3" t="str">
        <f t="shared" si="43"/>
        <v>o</v>
      </c>
      <c r="T209" s="3">
        <f t="shared" si="44"/>
        <v>219</v>
      </c>
      <c r="U209" s="3" t="str">
        <f t="shared" si="45"/>
        <v>-</v>
      </c>
      <c r="V209" s="3" t="str">
        <f t="shared" si="46"/>
        <v>-</v>
      </c>
      <c r="W209" s="3" t="str">
        <f t="shared" si="47"/>
        <v>-</v>
      </c>
      <c r="X209" s="3" t="str">
        <f t="shared" si="48"/>
        <v>-</v>
      </c>
      <c r="Y209" s="3" t="str">
        <f t="shared" si="49"/>
        <v>-</v>
      </c>
    </row>
    <row r="210" spans="1:25" x14ac:dyDescent="0.2">
      <c r="A210" s="7">
        <v>207</v>
      </c>
      <c r="B210" s="18">
        <f>[2]d2!$G208</f>
        <v>0</v>
      </c>
      <c r="C210" s="37">
        <f>[2]d2!$L208</f>
        <v>0</v>
      </c>
      <c r="D210" s="39">
        <f>[2]d2!$N208</f>
        <v>0</v>
      </c>
      <c r="E210" s="9" t="str">
        <f>IF(ISBLANK([2]d2!I208),"",VLOOKUP([2]d2!I208,lytis,2,FALSE))</f>
        <v/>
      </c>
      <c r="F210" s="14">
        <f>[2]d2!H208</f>
        <v>0</v>
      </c>
      <c r="G210" s="8">
        <f>[2]d2!O208</f>
        <v>0</v>
      </c>
      <c r="H210" s="8">
        <f>[2]d2!R208</f>
        <v>0</v>
      </c>
      <c r="I210" s="10" t="str">
        <f>IF(ISBLANK([2]d2!J208),"",VLOOKUP([2]d2!J208,grupees,2,FALSE))</f>
        <v/>
      </c>
      <c r="J210" s="42">
        <f>[2]d2!S208</f>
        <v>0</v>
      </c>
      <c r="K210" s="25">
        <f>[2]d2!T208</f>
        <v>0</v>
      </c>
      <c r="L210" s="25">
        <f>[2]d2!U208</f>
        <v>0</v>
      </c>
      <c r="M210" s="14">
        <f>[2]d2!E208</f>
        <v>0</v>
      </c>
      <c r="N210" s="14">
        <f>[2]d2!F208</f>
        <v>0</v>
      </c>
      <c r="O210" s="14">
        <f t="shared" si="40"/>
        <v>1</v>
      </c>
      <c r="P210" s="48">
        <f t="shared" si="41"/>
        <v>0</v>
      </c>
      <c r="Q210" s="43">
        <f t="shared" ref="Q210:Q273" si="50">IF(OR(J210="B2",J210="B3"),"B2/3",J210)</f>
        <v>0</v>
      </c>
      <c r="R210" s="43" t="str">
        <f t="shared" si="42"/>
        <v>0</v>
      </c>
      <c r="S210" s="3" t="str">
        <f t="shared" si="43"/>
        <v>o</v>
      </c>
      <c r="T210" s="3">
        <f t="shared" si="44"/>
        <v>219</v>
      </c>
      <c r="U210" s="3" t="str">
        <f t="shared" si="45"/>
        <v>-</v>
      </c>
      <c r="V210" s="3" t="str">
        <f t="shared" si="46"/>
        <v>-</v>
      </c>
      <c r="W210" s="3" t="str">
        <f t="shared" si="47"/>
        <v>-</v>
      </c>
      <c r="X210" s="3" t="str">
        <f t="shared" si="48"/>
        <v>-</v>
      </c>
      <c r="Y210" s="3" t="str">
        <f t="shared" si="49"/>
        <v>-</v>
      </c>
    </row>
    <row r="211" spans="1:25" x14ac:dyDescent="0.2">
      <c r="A211" s="7">
        <v>208</v>
      </c>
      <c r="B211" s="18">
        <f>[2]d2!$G209</f>
        <v>0</v>
      </c>
      <c r="C211" s="37">
        <f>[2]d2!$L209</f>
        <v>0</v>
      </c>
      <c r="D211" s="39">
        <f>[2]d2!$N209</f>
        <v>0</v>
      </c>
      <c r="E211" s="9" t="str">
        <f>IF(ISBLANK([2]d2!I209),"",VLOOKUP([2]d2!I209,lytis,2,FALSE))</f>
        <v/>
      </c>
      <c r="F211" s="14">
        <f>[2]d2!H209</f>
        <v>0</v>
      </c>
      <c r="G211" s="8">
        <f>[2]d2!O209</f>
        <v>0</v>
      </c>
      <c r="H211" s="8">
        <f>[2]d2!R209</f>
        <v>0</v>
      </c>
      <c r="I211" s="10" t="str">
        <f>IF(ISBLANK([2]d2!J209),"",VLOOKUP([2]d2!J209,grupees,2,FALSE))</f>
        <v/>
      </c>
      <c r="J211" s="42">
        <f>[2]d2!S209</f>
        <v>0</v>
      </c>
      <c r="K211" s="25">
        <f>[2]d2!T209</f>
        <v>0</v>
      </c>
      <c r="L211" s="25">
        <f>[2]d2!U209</f>
        <v>0</v>
      </c>
      <c r="M211" s="14">
        <f>[2]d2!E209</f>
        <v>0</v>
      </c>
      <c r="N211" s="14">
        <f>[2]d2!F209</f>
        <v>0</v>
      </c>
      <c r="O211" s="14">
        <f t="shared" si="40"/>
        <v>1</v>
      </c>
      <c r="P211" s="48">
        <f t="shared" si="41"/>
        <v>0</v>
      </c>
      <c r="Q211" s="43">
        <f t="shared" si="50"/>
        <v>0</v>
      </c>
      <c r="R211" s="43" t="str">
        <f t="shared" si="42"/>
        <v>0</v>
      </c>
      <c r="S211" s="3" t="str">
        <f t="shared" si="43"/>
        <v>o</v>
      </c>
      <c r="T211" s="3">
        <f t="shared" si="44"/>
        <v>219</v>
      </c>
      <c r="U211" s="3" t="str">
        <f t="shared" si="45"/>
        <v>-</v>
      </c>
      <c r="V211" s="3" t="str">
        <f t="shared" si="46"/>
        <v>-</v>
      </c>
      <c r="W211" s="3" t="str">
        <f t="shared" si="47"/>
        <v>-</v>
      </c>
      <c r="X211" s="3" t="str">
        <f t="shared" si="48"/>
        <v>-</v>
      </c>
      <c r="Y211" s="3" t="str">
        <f t="shared" si="49"/>
        <v>-</v>
      </c>
    </row>
    <row r="212" spans="1:25" x14ac:dyDescent="0.2">
      <c r="A212" s="7">
        <v>209</v>
      </c>
      <c r="B212" s="18">
        <f>[2]d2!$G210</f>
        <v>0</v>
      </c>
      <c r="C212" s="37">
        <f>[2]d2!$L210</f>
        <v>0</v>
      </c>
      <c r="D212" s="39">
        <f>[2]d2!$N210</f>
        <v>0</v>
      </c>
      <c r="E212" s="9" t="str">
        <f>IF(ISBLANK([2]d2!I210),"",VLOOKUP([2]d2!I210,lytis,2,FALSE))</f>
        <v/>
      </c>
      <c r="F212" s="14">
        <f>[2]d2!H210</f>
        <v>0</v>
      </c>
      <c r="G212" s="8">
        <f>[2]d2!O210</f>
        <v>0</v>
      </c>
      <c r="H212" s="8">
        <f>[2]d2!R210</f>
        <v>0</v>
      </c>
      <c r="I212" s="10" t="str">
        <f>IF(ISBLANK([2]d2!J210),"",VLOOKUP([2]d2!J210,grupees,2,FALSE))</f>
        <v/>
      </c>
      <c r="J212" s="42">
        <f>[2]d2!S210</f>
        <v>0</v>
      </c>
      <c r="K212" s="25">
        <f>[2]d2!T210</f>
        <v>0</v>
      </c>
      <c r="L212" s="25">
        <f>[2]d2!U210</f>
        <v>0</v>
      </c>
      <c r="M212" s="14">
        <f>[2]d2!E210</f>
        <v>0</v>
      </c>
      <c r="N212" s="14">
        <f>[2]d2!F210</f>
        <v>0</v>
      </c>
      <c r="O212" s="14">
        <f t="shared" si="40"/>
        <v>1</v>
      </c>
      <c r="P212" s="48">
        <f t="shared" si="41"/>
        <v>0</v>
      </c>
      <c r="Q212" s="43">
        <f t="shared" si="50"/>
        <v>0</v>
      </c>
      <c r="R212" s="43" t="str">
        <f t="shared" si="42"/>
        <v>0</v>
      </c>
      <c r="S212" s="3" t="str">
        <f t="shared" si="43"/>
        <v>o</v>
      </c>
      <c r="T212" s="3">
        <f t="shared" si="44"/>
        <v>219</v>
      </c>
      <c r="U212" s="3" t="str">
        <f t="shared" si="45"/>
        <v>-</v>
      </c>
      <c r="V212" s="3" t="str">
        <f t="shared" si="46"/>
        <v>-</v>
      </c>
      <c r="W212" s="3" t="str">
        <f t="shared" si="47"/>
        <v>-</v>
      </c>
      <c r="X212" s="3" t="str">
        <f t="shared" si="48"/>
        <v>-</v>
      </c>
      <c r="Y212" s="3" t="str">
        <f t="shared" si="49"/>
        <v>-</v>
      </c>
    </row>
    <row r="213" spans="1:25" x14ac:dyDescent="0.2">
      <c r="A213" s="7">
        <v>210</v>
      </c>
      <c r="B213" s="18">
        <f>[2]d2!$G211</f>
        <v>0</v>
      </c>
      <c r="C213" s="37">
        <f>[2]d2!$L211</f>
        <v>0</v>
      </c>
      <c r="D213" s="39">
        <f>[2]d2!$N211</f>
        <v>0</v>
      </c>
      <c r="E213" s="9" t="str">
        <f>IF(ISBLANK([2]d2!I211),"",VLOOKUP([2]d2!I211,lytis,2,FALSE))</f>
        <v/>
      </c>
      <c r="F213" s="14">
        <f>[2]d2!H211</f>
        <v>0</v>
      </c>
      <c r="G213" s="8">
        <f>[2]d2!O211</f>
        <v>0</v>
      </c>
      <c r="H213" s="8">
        <f>[2]d2!R211</f>
        <v>0</v>
      </c>
      <c r="I213" s="10" t="str">
        <f>IF(ISBLANK([2]d2!J211),"",VLOOKUP([2]d2!J211,grupees,2,FALSE))</f>
        <v/>
      </c>
      <c r="J213" s="42">
        <f>[2]d2!S211</f>
        <v>0</v>
      </c>
      <c r="K213" s="25">
        <f>[2]d2!T211</f>
        <v>0</v>
      </c>
      <c r="L213" s="25">
        <f>[2]d2!U211</f>
        <v>0</v>
      </c>
      <c r="M213" s="14">
        <f>[2]d2!E211</f>
        <v>0</v>
      </c>
      <c r="N213" s="14">
        <f>[2]d2!F211</f>
        <v>0</v>
      </c>
      <c r="O213" s="14">
        <f t="shared" si="40"/>
        <v>1</v>
      </c>
      <c r="P213" s="48">
        <f t="shared" si="41"/>
        <v>0</v>
      </c>
      <c r="Q213" s="43">
        <f t="shared" si="50"/>
        <v>0</v>
      </c>
      <c r="R213" s="43" t="str">
        <f t="shared" si="42"/>
        <v>0</v>
      </c>
      <c r="S213" s="3" t="str">
        <f t="shared" si="43"/>
        <v>o</v>
      </c>
      <c r="T213" s="3">
        <f t="shared" si="44"/>
        <v>219</v>
      </c>
      <c r="U213" s="3" t="str">
        <f t="shared" si="45"/>
        <v>-</v>
      </c>
      <c r="V213" s="3" t="str">
        <f t="shared" si="46"/>
        <v>-</v>
      </c>
      <c r="W213" s="3" t="str">
        <f t="shared" si="47"/>
        <v>-</v>
      </c>
      <c r="X213" s="3" t="str">
        <f t="shared" si="48"/>
        <v>-</v>
      </c>
      <c r="Y213" s="3" t="str">
        <f t="shared" si="49"/>
        <v>-</v>
      </c>
    </row>
    <row r="214" spans="1:25" x14ac:dyDescent="0.2">
      <c r="A214" s="7">
        <v>211</v>
      </c>
      <c r="B214" s="18">
        <f>[2]d2!$G212</f>
        <v>0</v>
      </c>
      <c r="C214" s="37">
        <f>[2]d2!$L212</f>
        <v>0</v>
      </c>
      <c r="D214" s="39">
        <f>[2]d2!$N212</f>
        <v>0</v>
      </c>
      <c r="E214" s="9" t="str">
        <f>IF(ISBLANK([2]d2!I212),"",VLOOKUP([2]d2!I212,lytis,2,FALSE))</f>
        <v/>
      </c>
      <c r="F214" s="14">
        <f>[2]d2!H212</f>
        <v>0</v>
      </c>
      <c r="G214" s="8">
        <f>[2]d2!O212</f>
        <v>0</v>
      </c>
      <c r="H214" s="8">
        <f>[2]d2!R212</f>
        <v>0</v>
      </c>
      <c r="I214" s="10" t="str">
        <f>IF(ISBLANK([2]d2!J212),"",VLOOKUP([2]d2!J212,grupees,2,FALSE))</f>
        <v/>
      </c>
      <c r="J214" s="42">
        <f>[2]d2!S212</f>
        <v>0</v>
      </c>
      <c r="K214" s="25">
        <f>[2]d2!T212</f>
        <v>0</v>
      </c>
      <c r="L214" s="25">
        <f>[2]d2!U212</f>
        <v>0</v>
      </c>
      <c r="M214" s="14">
        <f>[2]d2!E212</f>
        <v>0</v>
      </c>
      <c r="N214" s="14">
        <f>[2]d2!F212</f>
        <v>0</v>
      </c>
      <c r="O214" s="14">
        <f t="shared" si="40"/>
        <v>1</v>
      </c>
      <c r="P214" s="48">
        <f t="shared" si="41"/>
        <v>0</v>
      </c>
      <c r="Q214" s="43">
        <f t="shared" si="50"/>
        <v>0</v>
      </c>
      <c r="R214" s="43" t="str">
        <f t="shared" si="42"/>
        <v>0</v>
      </c>
      <c r="S214" s="3" t="str">
        <f t="shared" si="43"/>
        <v>o</v>
      </c>
      <c r="T214" s="3">
        <f t="shared" si="44"/>
        <v>219</v>
      </c>
      <c r="U214" s="3" t="str">
        <f t="shared" si="45"/>
        <v>-</v>
      </c>
      <c r="V214" s="3" t="str">
        <f t="shared" si="46"/>
        <v>-</v>
      </c>
      <c r="W214" s="3" t="str">
        <f t="shared" si="47"/>
        <v>-</v>
      </c>
      <c r="X214" s="3" t="str">
        <f t="shared" si="48"/>
        <v>-</v>
      </c>
      <c r="Y214" s="3" t="str">
        <f t="shared" si="49"/>
        <v>-</v>
      </c>
    </row>
    <row r="215" spans="1:25" x14ac:dyDescent="0.2">
      <c r="A215" s="7">
        <v>212</v>
      </c>
      <c r="B215" s="18">
        <f>[2]d2!$G213</f>
        <v>0</v>
      </c>
      <c r="C215" s="37">
        <f>[2]d2!$L213</f>
        <v>0</v>
      </c>
      <c r="D215" s="39">
        <f>[2]d2!$N213</f>
        <v>0</v>
      </c>
      <c r="E215" s="9" t="str">
        <f>IF(ISBLANK([2]d2!I213),"",VLOOKUP([2]d2!I213,lytis,2,FALSE))</f>
        <v/>
      </c>
      <c r="F215" s="14">
        <f>[2]d2!H213</f>
        <v>0</v>
      </c>
      <c r="G215" s="8">
        <f>[2]d2!O213</f>
        <v>0</v>
      </c>
      <c r="H215" s="8">
        <f>[2]d2!R213</f>
        <v>0</v>
      </c>
      <c r="I215" s="10" t="str">
        <f>IF(ISBLANK([2]d2!J213),"",VLOOKUP([2]d2!J213,grupees,2,FALSE))</f>
        <v/>
      </c>
      <c r="J215" s="42">
        <f>[2]d2!S213</f>
        <v>0</v>
      </c>
      <c r="K215" s="25">
        <f>[2]d2!T213</f>
        <v>0</v>
      </c>
      <c r="L215" s="25">
        <f>[2]d2!U213</f>
        <v>0</v>
      </c>
      <c r="M215" s="14">
        <f>[2]d2!E213</f>
        <v>0</v>
      </c>
      <c r="N215" s="14">
        <f>[2]d2!F213</f>
        <v>0</v>
      </c>
      <c r="O215" s="14">
        <f t="shared" si="40"/>
        <v>1</v>
      </c>
      <c r="P215" s="48">
        <f t="shared" si="41"/>
        <v>0</v>
      </c>
      <c r="Q215" s="43">
        <f t="shared" si="50"/>
        <v>0</v>
      </c>
      <c r="R215" s="43" t="str">
        <f t="shared" si="42"/>
        <v>0</v>
      </c>
      <c r="S215" s="3" t="str">
        <f t="shared" si="43"/>
        <v>o</v>
      </c>
      <c r="T215" s="3">
        <f t="shared" si="44"/>
        <v>219</v>
      </c>
      <c r="U215" s="3" t="str">
        <f t="shared" si="45"/>
        <v>-</v>
      </c>
      <c r="V215" s="3" t="str">
        <f t="shared" si="46"/>
        <v>-</v>
      </c>
      <c r="W215" s="3" t="str">
        <f t="shared" si="47"/>
        <v>-</v>
      </c>
      <c r="X215" s="3" t="str">
        <f t="shared" si="48"/>
        <v>-</v>
      </c>
      <c r="Y215" s="3" t="str">
        <f t="shared" si="49"/>
        <v>-</v>
      </c>
    </row>
    <row r="216" spans="1:25" x14ac:dyDescent="0.2">
      <c r="A216" s="7">
        <v>213</v>
      </c>
      <c r="B216" s="18">
        <f>[2]d2!$G214</f>
        <v>0</v>
      </c>
      <c r="C216" s="37">
        <f>[2]d2!$L214</f>
        <v>0</v>
      </c>
      <c r="D216" s="39">
        <f>[2]d2!$N214</f>
        <v>0</v>
      </c>
      <c r="E216" s="9" t="str">
        <f>IF(ISBLANK([2]d2!I214),"",VLOOKUP([2]d2!I214,lytis,2,FALSE))</f>
        <v/>
      </c>
      <c r="F216" s="14">
        <f>[2]d2!H214</f>
        <v>0</v>
      </c>
      <c r="G216" s="8">
        <f>[2]d2!O214</f>
        <v>0</v>
      </c>
      <c r="H216" s="8">
        <f>[2]d2!R214</f>
        <v>0</v>
      </c>
      <c r="I216" s="10" t="str">
        <f>IF(ISBLANK([2]d2!J214),"",VLOOKUP([2]d2!J214,grupees,2,FALSE))</f>
        <v/>
      </c>
      <c r="J216" s="42">
        <f>[2]d2!S214</f>
        <v>0</v>
      </c>
      <c r="K216" s="25">
        <f>[2]d2!T214</f>
        <v>0</v>
      </c>
      <c r="L216" s="25">
        <f>[2]d2!U214</f>
        <v>0</v>
      </c>
      <c r="M216" s="14">
        <f>[2]d2!E214</f>
        <v>0</v>
      </c>
      <c r="N216" s="14">
        <f>[2]d2!F214</f>
        <v>0</v>
      </c>
      <c r="O216" s="14">
        <f t="shared" si="40"/>
        <v>1</v>
      </c>
      <c r="P216" s="48">
        <f t="shared" si="41"/>
        <v>0</v>
      </c>
      <c r="Q216" s="43">
        <f t="shared" si="50"/>
        <v>0</v>
      </c>
      <c r="R216" s="43" t="str">
        <f t="shared" si="42"/>
        <v>0</v>
      </c>
      <c r="S216" s="3" t="str">
        <f t="shared" si="43"/>
        <v>o</v>
      </c>
      <c r="T216" s="3">
        <f t="shared" si="44"/>
        <v>219</v>
      </c>
      <c r="U216" s="3" t="str">
        <f t="shared" si="45"/>
        <v>-</v>
      </c>
      <c r="V216" s="3" t="str">
        <f t="shared" si="46"/>
        <v>-</v>
      </c>
      <c r="W216" s="3" t="str">
        <f t="shared" si="47"/>
        <v>-</v>
      </c>
      <c r="X216" s="3" t="str">
        <f t="shared" si="48"/>
        <v>-</v>
      </c>
      <c r="Y216" s="3" t="str">
        <f t="shared" si="49"/>
        <v>-</v>
      </c>
    </row>
    <row r="217" spans="1:25" x14ac:dyDescent="0.2">
      <c r="A217" s="7">
        <v>214</v>
      </c>
      <c r="B217" s="18">
        <f>[2]d2!$G215</f>
        <v>0</v>
      </c>
      <c r="C217" s="37">
        <f>[2]d2!$L215</f>
        <v>0</v>
      </c>
      <c r="D217" s="39">
        <f>[2]d2!$N215</f>
        <v>0</v>
      </c>
      <c r="E217" s="9" t="str">
        <f>IF(ISBLANK([2]d2!I215),"",VLOOKUP([2]d2!I215,lytis,2,FALSE))</f>
        <v/>
      </c>
      <c r="F217" s="14">
        <f>[2]d2!H215</f>
        <v>0</v>
      </c>
      <c r="G217" s="8">
        <f>[2]d2!O215</f>
        <v>0</v>
      </c>
      <c r="H217" s="8">
        <f>[2]d2!R215</f>
        <v>0</v>
      </c>
      <c r="I217" s="10" t="str">
        <f>IF(ISBLANK([2]d2!J215),"",VLOOKUP([2]d2!J215,grupees,2,FALSE))</f>
        <v/>
      </c>
      <c r="J217" s="42">
        <f>[2]d2!S215</f>
        <v>0</v>
      </c>
      <c r="K217" s="25">
        <f>[2]d2!T215</f>
        <v>0</v>
      </c>
      <c r="L217" s="25">
        <f>[2]d2!U215</f>
        <v>0</v>
      </c>
      <c r="M217" s="14">
        <f>[2]d2!E215</f>
        <v>0</v>
      </c>
      <c r="N217" s="14">
        <f>[2]d2!F215</f>
        <v>0</v>
      </c>
      <c r="O217" s="14">
        <f t="shared" si="40"/>
        <v>1</v>
      </c>
      <c r="P217" s="48">
        <f t="shared" si="41"/>
        <v>0</v>
      </c>
      <c r="Q217" s="43">
        <f t="shared" si="50"/>
        <v>0</v>
      </c>
      <c r="R217" s="43" t="str">
        <f t="shared" si="42"/>
        <v>0</v>
      </c>
      <c r="S217" s="3" t="str">
        <f t="shared" si="43"/>
        <v>o</v>
      </c>
      <c r="T217" s="3">
        <f t="shared" si="44"/>
        <v>219</v>
      </c>
      <c r="U217" s="3" t="str">
        <f t="shared" si="45"/>
        <v>-</v>
      </c>
      <c r="V217" s="3" t="str">
        <f t="shared" si="46"/>
        <v>-</v>
      </c>
      <c r="W217" s="3" t="str">
        <f t="shared" si="47"/>
        <v>-</v>
      </c>
      <c r="X217" s="3" t="str">
        <f t="shared" si="48"/>
        <v>-</v>
      </c>
      <c r="Y217" s="3" t="str">
        <f t="shared" si="49"/>
        <v>-</v>
      </c>
    </row>
    <row r="218" spans="1:25" x14ac:dyDescent="0.2">
      <c r="A218" s="7">
        <v>215</v>
      </c>
      <c r="B218" s="18">
        <f>[2]d2!$G216</f>
        <v>0</v>
      </c>
      <c r="C218" s="37">
        <f>[2]d2!$L216</f>
        <v>0</v>
      </c>
      <c r="D218" s="39">
        <f>[2]d2!$N216</f>
        <v>0</v>
      </c>
      <c r="E218" s="9" t="str">
        <f>IF(ISBLANK([2]d2!I216),"",VLOOKUP([2]d2!I216,lytis,2,FALSE))</f>
        <v/>
      </c>
      <c r="F218" s="14">
        <f>[2]d2!H216</f>
        <v>0</v>
      </c>
      <c r="G218" s="8">
        <f>[2]d2!O216</f>
        <v>0</v>
      </c>
      <c r="H218" s="8">
        <f>[2]d2!R216</f>
        <v>0</v>
      </c>
      <c r="I218" s="10" t="str">
        <f>IF(ISBLANK([2]d2!J216),"",VLOOKUP([2]d2!J216,grupees,2,FALSE))</f>
        <v/>
      </c>
      <c r="J218" s="42">
        <f>[2]d2!S216</f>
        <v>0</v>
      </c>
      <c r="K218" s="25">
        <f>[2]d2!T216</f>
        <v>0</v>
      </c>
      <c r="L218" s="25">
        <f>[2]d2!U216</f>
        <v>0</v>
      </c>
      <c r="M218" s="14">
        <f>[2]d2!E216</f>
        <v>0</v>
      </c>
      <c r="N218" s="14">
        <f>[2]d2!F216</f>
        <v>0</v>
      </c>
      <c r="O218" s="14">
        <f t="shared" si="40"/>
        <v>1</v>
      </c>
      <c r="P218" s="48">
        <f t="shared" si="41"/>
        <v>0</v>
      </c>
      <c r="Q218" s="43">
        <f t="shared" si="50"/>
        <v>0</v>
      </c>
      <c r="R218" s="43" t="str">
        <f t="shared" si="42"/>
        <v>0</v>
      </c>
      <c r="S218" s="3" t="str">
        <f t="shared" si="43"/>
        <v>o</v>
      </c>
      <c r="T218" s="3">
        <f t="shared" si="44"/>
        <v>219</v>
      </c>
      <c r="U218" s="3" t="str">
        <f t="shared" si="45"/>
        <v>-</v>
      </c>
      <c r="V218" s="3" t="str">
        <f t="shared" si="46"/>
        <v>-</v>
      </c>
      <c r="W218" s="3" t="str">
        <f t="shared" si="47"/>
        <v>-</v>
      </c>
      <c r="X218" s="3" t="str">
        <f t="shared" si="48"/>
        <v>-</v>
      </c>
      <c r="Y218" s="3" t="str">
        <f t="shared" si="49"/>
        <v>-</v>
      </c>
    </row>
    <row r="219" spans="1:25" x14ac:dyDescent="0.2">
      <c r="A219" s="7">
        <v>216</v>
      </c>
      <c r="B219" s="18">
        <f>[2]d2!$G217</f>
        <v>0</v>
      </c>
      <c r="C219" s="37">
        <f>[2]d2!$L217</f>
        <v>0</v>
      </c>
      <c r="D219" s="39">
        <f>[2]d2!$N217</f>
        <v>0</v>
      </c>
      <c r="E219" s="9" t="str">
        <f>IF(ISBLANK([2]d2!I217),"",VLOOKUP([2]d2!I217,lytis,2,FALSE))</f>
        <v/>
      </c>
      <c r="F219" s="14">
        <f>[2]d2!H217</f>
        <v>0</v>
      </c>
      <c r="G219" s="8">
        <f>[2]d2!O217</f>
        <v>0</v>
      </c>
      <c r="H219" s="8">
        <f>[2]d2!R217</f>
        <v>0</v>
      </c>
      <c r="I219" s="10" t="str">
        <f>IF(ISBLANK([2]d2!J217),"",VLOOKUP([2]d2!J217,grupees,2,FALSE))</f>
        <v/>
      </c>
      <c r="J219" s="42">
        <f>[2]d2!S217</f>
        <v>0</v>
      </c>
      <c r="K219" s="25">
        <f>[2]d2!T217</f>
        <v>0</v>
      </c>
      <c r="L219" s="25">
        <f>[2]d2!U217</f>
        <v>0</v>
      </c>
      <c r="M219" s="14">
        <f>[2]d2!E217</f>
        <v>0</v>
      </c>
      <c r="N219" s="14">
        <f>[2]d2!F217</f>
        <v>0</v>
      </c>
      <c r="O219" s="14">
        <f t="shared" si="40"/>
        <v>1</v>
      </c>
      <c r="P219" s="48">
        <f t="shared" si="41"/>
        <v>0</v>
      </c>
      <c r="Q219" s="43">
        <f t="shared" si="50"/>
        <v>0</v>
      </c>
      <c r="R219" s="43" t="str">
        <f t="shared" si="42"/>
        <v>0</v>
      </c>
      <c r="S219" s="3" t="str">
        <f t="shared" si="43"/>
        <v>o</v>
      </c>
      <c r="T219" s="3">
        <f t="shared" si="44"/>
        <v>219</v>
      </c>
      <c r="U219" s="3" t="str">
        <f t="shared" si="45"/>
        <v>-</v>
      </c>
      <c r="V219" s="3" t="str">
        <f t="shared" si="46"/>
        <v>-</v>
      </c>
      <c r="W219" s="3" t="str">
        <f t="shared" si="47"/>
        <v>-</v>
      </c>
      <c r="X219" s="3" t="str">
        <f t="shared" si="48"/>
        <v>-</v>
      </c>
      <c r="Y219" s="3" t="str">
        <f t="shared" si="49"/>
        <v>-</v>
      </c>
    </row>
    <row r="220" spans="1:25" x14ac:dyDescent="0.2">
      <c r="A220" s="7">
        <v>217</v>
      </c>
      <c r="B220" s="18">
        <f>[2]d2!$G218</f>
        <v>0</v>
      </c>
      <c r="C220" s="37">
        <f>[2]d2!$L218</f>
        <v>0</v>
      </c>
      <c r="D220" s="39">
        <f>[2]d2!$N218</f>
        <v>0</v>
      </c>
      <c r="E220" s="9" t="str">
        <f>IF(ISBLANK([2]d2!I218),"",VLOOKUP([2]d2!I218,lytis,2,FALSE))</f>
        <v/>
      </c>
      <c r="F220" s="14">
        <f>[2]d2!H218</f>
        <v>0</v>
      </c>
      <c r="G220" s="8">
        <f>[2]d2!O218</f>
        <v>0</v>
      </c>
      <c r="H220" s="8">
        <f>[2]d2!R218</f>
        <v>0</v>
      </c>
      <c r="I220" s="10" t="str">
        <f>IF(ISBLANK([2]d2!J218),"",VLOOKUP([2]d2!J218,grupees,2,FALSE))</f>
        <v/>
      </c>
      <c r="J220" s="42">
        <f>[2]d2!S218</f>
        <v>0</v>
      </c>
      <c r="K220" s="25">
        <f>[2]d2!T218</f>
        <v>0</v>
      </c>
      <c r="L220" s="25">
        <f>[2]d2!U218</f>
        <v>0</v>
      </c>
      <c r="M220" s="14">
        <f>[2]d2!E218</f>
        <v>0</v>
      </c>
      <c r="N220" s="14">
        <f>[2]d2!F218</f>
        <v>0</v>
      </c>
      <c r="O220" s="14">
        <f t="shared" si="40"/>
        <v>1</v>
      </c>
      <c r="P220" s="48">
        <f t="shared" si="41"/>
        <v>0</v>
      </c>
      <c r="Q220" s="43">
        <f t="shared" si="50"/>
        <v>0</v>
      </c>
      <c r="R220" s="43" t="str">
        <f t="shared" si="42"/>
        <v>0</v>
      </c>
      <c r="S220" s="3" t="str">
        <f t="shared" si="43"/>
        <v>o</v>
      </c>
      <c r="T220" s="3">
        <f t="shared" si="44"/>
        <v>219</v>
      </c>
      <c r="U220" s="3" t="str">
        <f t="shared" si="45"/>
        <v>-</v>
      </c>
      <c r="V220" s="3" t="str">
        <f t="shared" si="46"/>
        <v>-</v>
      </c>
      <c r="W220" s="3" t="str">
        <f t="shared" si="47"/>
        <v>-</v>
      </c>
      <c r="X220" s="3" t="str">
        <f t="shared" si="48"/>
        <v>-</v>
      </c>
      <c r="Y220" s="3" t="str">
        <f t="shared" si="49"/>
        <v>-</v>
      </c>
    </row>
    <row r="221" spans="1:25" x14ac:dyDescent="0.2">
      <c r="A221" s="7">
        <v>218</v>
      </c>
      <c r="B221" s="18">
        <f>[2]d2!$G219</f>
        <v>0</v>
      </c>
      <c r="C221" s="37">
        <f>[2]d2!$L219</f>
        <v>0</v>
      </c>
      <c r="D221" s="39">
        <f>[2]d2!$N219</f>
        <v>0</v>
      </c>
      <c r="E221" s="9" t="str">
        <f>IF(ISBLANK([2]d2!I219),"",VLOOKUP([2]d2!I219,lytis,2,FALSE))</f>
        <v/>
      </c>
      <c r="F221" s="14">
        <f>[2]d2!H219</f>
        <v>0</v>
      </c>
      <c r="G221" s="8">
        <f>[2]d2!O219</f>
        <v>0</v>
      </c>
      <c r="H221" s="8">
        <f>[2]d2!R219</f>
        <v>0</v>
      </c>
      <c r="I221" s="10" t="str">
        <f>IF(ISBLANK([2]d2!J219),"",VLOOKUP([2]d2!J219,grupees,2,FALSE))</f>
        <v/>
      </c>
      <c r="J221" s="42">
        <f>[2]d2!S219</f>
        <v>0</v>
      </c>
      <c r="K221" s="25">
        <f>[2]d2!T219</f>
        <v>0</v>
      </c>
      <c r="L221" s="25">
        <f>[2]d2!U219</f>
        <v>0</v>
      </c>
      <c r="M221" s="14">
        <f>[2]d2!E219</f>
        <v>0</v>
      </c>
      <c r="N221" s="14">
        <f>[2]d2!F219</f>
        <v>0</v>
      </c>
      <c r="O221" s="14">
        <f t="shared" si="40"/>
        <v>1</v>
      </c>
      <c r="P221" s="48">
        <f t="shared" si="41"/>
        <v>0</v>
      </c>
      <c r="Q221" s="43">
        <f t="shared" si="50"/>
        <v>0</v>
      </c>
      <c r="R221" s="43" t="str">
        <f t="shared" si="42"/>
        <v>0</v>
      </c>
      <c r="S221" s="3" t="str">
        <f t="shared" si="43"/>
        <v>o</v>
      </c>
      <c r="T221" s="3">
        <f t="shared" si="44"/>
        <v>219</v>
      </c>
      <c r="U221" s="3" t="str">
        <f t="shared" si="45"/>
        <v>-</v>
      </c>
      <c r="V221" s="3" t="str">
        <f t="shared" si="46"/>
        <v>-</v>
      </c>
      <c r="W221" s="3" t="str">
        <f t="shared" si="47"/>
        <v>-</v>
      </c>
      <c r="X221" s="3" t="str">
        <f t="shared" si="48"/>
        <v>-</v>
      </c>
      <c r="Y221" s="3" t="str">
        <f t="shared" si="49"/>
        <v>-</v>
      </c>
    </row>
    <row r="222" spans="1:25" x14ac:dyDescent="0.2">
      <c r="A222" s="7">
        <v>219</v>
      </c>
      <c r="B222" s="18">
        <f>[2]d2!$G220</f>
        <v>0</v>
      </c>
      <c r="C222" s="37">
        <f>[2]d2!$L220</f>
        <v>0</v>
      </c>
      <c r="D222" s="39">
        <f>[2]d2!$N220</f>
        <v>0</v>
      </c>
      <c r="E222" s="9" t="str">
        <f>IF(ISBLANK([2]d2!I220),"",VLOOKUP([2]d2!I220,lytis,2,FALSE))</f>
        <v/>
      </c>
      <c r="F222" s="14">
        <f>[2]d2!H220</f>
        <v>0</v>
      </c>
      <c r="G222" s="8">
        <f>[2]d2!O220</f>
        <v>0</v>
      </c>
      <c r="H222" s="8">
        <f>[2]d2!R220</f>
        <v>0</v>
      </c>
      <c r="I222" s="10" t="str">
        <f>IF(ISBLANK([2]d2!J220),"",VLOOKUP([2]d2!J220,grupees,2,FALSE))</f>
        <v/>
      </c>
      <c r="J222" s="42">
        <f>[2]d2!S220</f>
        <v>0</v>
      </c>
      <c r="K222" s="25">
        <f>[2]d2!T220</f>
        <v>0</v>
      </c>
      <c r="L222" s="25">
        <f>[2]d2!U220</f>
        <v>0</v>
      </c>
      <c r="M222" s="14">
        <f>[2]d2!E220</f>
        <v>0</v>
      </c>
      <c r="N222" s="14">
        <f>[2]d2!F220</f>
        <v>0</v>
      </c>
      <c r="O222" s="14">
        <f t="shared" si="40"/>
        <v>1</v>
      </c>
      <c r="P222" s="48">
        <f t="shared" si="41"/>
        <v>0</v>
      </c>
      <c r="Q222" s="43">
        <f t="shared" si="50"/>
        <v>0</v>
      </c>
      <c r="R222" s="43" t="str">
        <f t="shared" si="42"/>
        <v>0</v>
      </c>
      <c r="S222" s="3" t="str">
        <f t="shared" si="43"/>
        <v>o</v>
      </c>
      <c r="T222" s="3">
        <f t="shared" si="44"/>
        <v>219</v>
      </c>
      <c r="U222" s="3" t="str">
        <f t="shared" si="45"/>
        <v>-</v>
      </c>
      <c r="V222" s="3" t="str">
        <f t="shared" si="46"/>
        <v>-</v>
      </c>
      <c r="W222" s="3" t="str">
        <f t="shared" si="47"/>
        <v>-</v>
      </c>
      <c r="X222" s="3" t="str">
        <f t="shared" si="48"/>
        <v>-</v>
      </c>
      <c r="Y222" s="3" t="str">
        <f t="shared" si="49"/>
        <v>-</v>
      </c>
    </row>
    <row r="223" spans="1:25" x14ac:dyDescent="0.2">
      <c r="A223" s="7">
        <v>220</v>
      </c>
      <c r="B223" s="18">
        <f>[2]d2!$G221</f>
        <v>0</v>
      </c>
      <c r="C223" s="37">
        <f>[2]d2!$L221</f>
        <v>0</v>
      </c>
      <c r="D223" s="39">
        <f>[2]d2!$N221</f>
        <v>0</v>
      </c>
      <c r="E223" s="9" t="str">
        <f>IF(ISBLANK([2]d2!I221),"",VLOOKUP([2]d2!I221,lytis,2,FALSE))</f>
        <v/>
      </c>
      <c r="F223" s="14">
        <f>[2]d2!H221</f>
        <v>0</v>
      </c>
      <c r="G223" s="8">
        <f>[2]d2!O221</f>
        <v>0</v>
      </c>
      <c r="H223" s="8">
        <f>[2]d2!R221</f>
        <v>0</v>
      </c>
      <c r="I223" s="10" t="str">
        <f>IF(ISBLANK([2]d2!J221),"",VLOOKUP([2]d2!J221,grupees,2,FALSE))</f>
        <v/>
      </c>
      <c r="J223" s="42">
        <f>[2]d2!S221</f>
        <v>0</v>
      </c>
      <c r="K223" s="25">
        <f>[2]d2!T221</f>
        <v>0</v>
      </c>
      <c r="L223" s="25">
        <f>[2]d2!U221</f>
        <v>0</v>
      </c>
      <c r="M223" s="14">
        <f>[2]d2!E221</f>
        <v>0</v>
      </c>
      <c r="N223" s="14">
        <f>[2]d2!F221</f>
        <v>0</v>
      </c>
      <c r="O223" s="14">
        <f t="shared" si="40"/>
        <v>1</v>
      </c>
      <c r="P223" s="48">
        <f t="shared" si="41"/>
        <v>0</v>
      </c>
      <c r="Q223" s="43">
        <f t="shared" si="50"/>
        <v>0</v>
      </c>
      <c r="R223" s="43" t="str">
        <f t="shared" si="42"/>
        <v>0</v>
      </c>
      <c r="S223" s="3" t="str">
        <f t="shared" si="43"/>
        <v>o</v>
      </c>
      <c r="T223" s="3">
        <f t="shared" si="44"/>
        <v>219</v>
      </c>
      <c r="U223" s="3" t="str">
        <f t="shared" si="45"/>
        <v>-</v>
      </c>
      <c r="V223" s="3" t="str">
        <f t="shared" si="46"/>
        <v>-</v>
      </c>
      <c r="W223" s="3" t="str">
        <f t="shared" si="47"/>
        <v>-</v>
      </c>
      <c r="X223" s="3" t="str">
        <f t="shared" si="48"/>
        <v>-</v>
      </c>
      <c r="Y223" s="3" t="str">
        <f t="shared" si="49"/>
        <v>-</v>
      </c>
    </row>
    <row r="224" spans="1:25" x14ac:dyDescent="0.2">
      <c r="A224" s="7">
        <v>221</v>
      </c>
      <c r="B224" s="18">
        <f>[2]d2!$G222</f>
        <v>0</v>
      </c>
      <c r="C224" s="37">
        <f>[2]d2!$L222</f>
        <v>0</v>
      </c>
      <c r="D224" s="39">
        <f>[2]d2!$N222</f>
        <v>0</v>
      </c>
      <c r="E224" s="9" t="str">
        <f>IF(ISBLANK([2]d2!I222),"",VLOOKUP([2]d2!I222,lytis,2,FALSE))</f>
        <v/>
      </c>
      <c r="F224" s="14">
        <f>[2]d2!H222</f>
        <v>0</v>
      </c>
      <c r="G224" s="8">
        <f>[2]d2!O222</f>
        <v>0</v>
      </c>
      <c r="H224" s="8">
        <f>[2]d2!R222</f>
        <v>0</v>
      </c>
      <c r="I224" s="10" t="str">
        <f>IF(ISBLANK([2]d2!J222),"",VLOOKUP([2]d2!J222,grupees,2,FALSE))</f>
        <v/>
      </c>
      <c r="J224" s="42">
        <f>[2]d2!S222</f>
        <v>0</v>
      </c>
      <c r="K224" s="25">
        <f>[2]d2!T222</f>
        <v>0</v>
      </c>
      <c r="L224" s="25">
        <f>[2]d2!U222</f>
        <v>0</v>
      </c>
      <c r="M224" s="14">
        <f>[2]d2!E222</f>
        <v>0</v>
      </c>
      <c r="N224" s="14">
        <f>[2]d2!F222</f>
        <v>0</v>
      </c>
      <c r="O224" s="14">
        <f t="shared" si="40"/>
        <v>1</v>
      </c>
      <c r="P224" s="48">
        <f t="shared" si="41"/>
        <v>0</v>
      </c>
      <c r="Q224" s="43">
        <f t="shared" si="50"/>
        <v>0</v>
      </c>
      <c r="R224" s="43" t="str">
        <f t="shared" si="42"/>
        <v>0</v>
      </c>
      <c r="S224" s="3" t="str">
        <f t="shared" si="43"/>
        <v>o</v>
      </c>
      <c r="T224" s="3">
        <f t="shared" si="44"/>
        <v>219</v>
      </c>
      <c r="U224" s="3" t="str">
        <f t="shared" si="45"/>
        <v>-</v>
      </c>
      <c r="V224" s="3" t="str">
        <f t="shared" si="46"/>
        <v>-</v>
      </c>
      <c r="W224" s="3" t="str">
        <f t="shared" si="47"/>
        <v>-</v>
      </c>
      <c r="X224" s="3" t="str">
        <f t="shared" si="48"/>
        <v>-</v>
      </c>
      <c r="Y224" s="3" t="str">
        <f t="shared" si="49"/>
        <v>-</v>
      </c>
    </row>
    <row r="225" spans="1:25" x14ac:dyDescent="0.2">
      <c r="A225" s="7">
        <v>222</v>
      </c>
      <c r="B225" s="18">
        <f>[2]d2!$G223</f>
        <v>0</v>
      </c>
      <c r="C225" s="37">
        <f>[2]d2!$L223</f>
        <v>0</v>
      </c>
      <c r="D225" s="39">
        <f>[2]d2!$N223</f>
        <v>0</v>
      </c>
      <c r="E225" s="9" t="str">
        <f>IF(ISBLANK([2]d2!I223),"",VLOOKUP([2]d2!I223,lytis,2,FALSE))</f>
        <v/>
      </c>
      <c r="F225" s="14">
        <f>[2]d2!H223</f>
        <v>0</v>
      </c>
      <c r="G225" s="8">
        <f>[2]d2!O223</f>
        <v>0</v>
      </c>
      <c r="H225" s="8">
        <f>[2]d2!R223</f>
        <v>0</v>
      </c>
      <c r="I225" s="10" t="str">
        <f>IF(ISBLANK([2]d2!J223),"",VLOOKUP([2]d2!J223,grupees,2,FALSE))</f>
        <v/>
      </c>
      <c r="J225" s="42">
        <f>[2]d2!S223</f>
        <v>0</v>
      </c>
      <c r="K225" s="25">
        <f>[2]d2!T223</f>
        <v>0</v>
      </c>
      <c r="L225" s="25">
        <f>[2]d2!U223</f>
        <v>0</v>
      </c>
      <c r="M225" s="14">
        <f>[2]d2!E223</f>
        <v>0</v>
      </c>
      <c r="N225" s="14">
        <f>[2]d2!F223</f>
        <v>0</v>
      </c>
      <c r="O225" s="14">
        <f t="shared" si="40"/>
        <v>1</v>
      </c>
      <c r="P225" s="48">
        <f t="shared" si="41"/>
        <v>0</v>
      </c>
      <c r="Q225" s="43">
        <f t="shared" si="50"/>
        <v>0</v>
      </c>
      <c r="R225" s="43" t="str">
        <f t="shared" si="42"/>
        <v>0</v>
      </c>
      <c r="S225" s="3" t="str">
        <f t="shared" si="43"/>
        <v>o</v>
      </c>
      <c r="T225" s="3">
        <f t="shared" si="44"/>
        <v>219</v>
      </c>
      <c r="U225" s="3" t="str">
        <f t="shared" si="45"/>
        <v>-</v>
      </c>
      <c r="V225" s="3" t="str">
        <f t="shared" si="46"/>
        <v>-</v>
      </c>
      <c r="W225" s="3" t="str">
        <f t="shared" si="47"/>
        <v>-</v>
      </c>
      <c r="X225" s="3" t="str">
        <f t="shared" si="48"/>
        <v>-</v>
      </c>
      <c r="Y225" s="3" t="str">
        <f t="shared" si="49"/>
        <v>-</v>
      </c>
    </row>
    <row r="226" spans="1:25" x14ac:dyDescent="0.2">
      <c r="A226" s="7">
        <v>223</v>
      </c>
      <c r="B226" s="18">
        <f>[2]d2!$G224</f>
        <v>0</v>
      </c>
      <c r="C226" s="37">
        <f>[2]d2!$L224</f>
        <v>0</v>
      </c>
      <c r="D226" s="39">
        <f>[2]d2!$N224</f>
        <v>0</v>
      </c>
      <c r="E226" s="9" t="str">
        <f>IF(ISBLANK([2]d2!I224),"",VLOOKUP([2]d2!I224,lytis,2,FALSE))</f>
        <v/>
      </c>
      <c r="F226" s="14">
        <f>[2]d2!H224</f>
        <v>0</v>
      </c>
      <c r="G226" s="8">
        <f>[2]d2!O224</f>
        <v>0</v>
      </c>
      <c r="H226" s="8">
        <f>[2]d2!R224</f>
        <v>0</v>
      </c>
      <c r="I226" s="10" t="str">
        <f>IF(ISBLANK([2]d2!J224),"",VLOOKUP([2]d2!J224,grupees,2,FALSE))</f>
        <v/>
      </c>
      <c r="J226" s="42">
        <f>[2]d2!S224</f>
        <v>0</v>
      </c>
      <c r="K226" s="25">
        <f>[2]d2!T224</f>
        <v>0</v>
      </c>
      <c r="L226" s="25">
        <f>[2]d2!U224</f>
        <v>0</v>
      </c>
      <c r="M226" s="14">
        <f>[2]d2!E224</f>
        <v>0</v>
      </c>
      <c r="N226" s="14">
        <f>[2]d2!F224</f>
        <v>0</v>
      </c>
      <c r="O226" s="14">
        <f t="shared" si="40"/>
        <v>1</v>
      </c>
      <c r="P226" s="48">
        <f t="shared" si="41"/>
        <v>0</v>
      </c>
      <c r="Q226" s="43">
        <f t="shared" si="50"/>
        <v>0</v>
      </c>
      <c r="R226" s="43" t="str">
        <f t="shared" si="42"/>
        <v>0</v>
      </c>
      <c r="S226" s="3" t="str">
        <f t="shared" si="43"/>
        <v>o</v>
      </c>
      <c r="T226" s="3">
        <f t="shared" si="44"/>
        <v>219</v>
      </c>
      <c r="U226" s="3" t="str">
        <f t="shared" si="45"/>
        <v>-</v>
      </c>
      <c r="V226" s="3" t="str">
        <f t="shared" si="46"/>
        <v>-</v>
      </c>
      <c r="W226" s="3" t="str">
        <f t="shared" si="47"/>
        <v>-</v>
      </c>
      <c r="X226" s="3" t="str">
        <f t="shared" si="48"/>
        <v>-</v>
      </c>
      <c r="Y226" s="3" t="str">
        <f t="shared" si="49"/>
        <v>-</v>
      </c>
    </row>
    <row r="227" spans="1:25" x14ac:dyDescent="0.2">
      <c r="A227" s="7">
        <v>224</v>
      </c>
      <c r="B227" s="18">
        <f>[2]d2!$G225</f>
        <v>0</v>
      </c>
      <c r="C227" s="37">
        <f>[2]d2!$L225</f>
        <v>0</v>
      </c>
      <c r="D227" s="39">
        <f>[2]d2!$N225</f>
        <v>0</v>
      </c>
      <c r="E227" s="9" t="str">
        <f>IF(ISBLANK([2]d2!I225),"",VLOOKUP([2]d2!I225,lytis,2,FALSE))</f>
        <v/>
      </c>
      <c r="F227" s="14">
        <f>[2]d2!H225</f>
        <v>0</v>
      </c>
      <c r="G227" s="8">
        <f>[2]d2!O225</f>
        <v>0</v>
      </c>
      <c r="H227" s="8">
        <f>[2]d2!R225</f>
        <v>0</v>
      </c>
      <c r="I227" s="10" t="str">
        <f>IF(ISBLANK([2]d2!J225),"",VLOOKUP([2]d2!J225,grupees,2,FALSE))</f>
        <v/>
      </c>
      <c r="J227" s="42">
        <f>[2]d2!S225</f>
        <v>0</v>
      </c>
      <c r="K227" s="25">
        <f>[2]d2!T225</f>
        <v>0</v>
      </c>
      <c r="L227" s="25">
        <f>[2]d2!U225</f>
        <v>0</v>
      </c>
      <c r="M227" s="14">
        <f>[2]d2!E225</f>
        <v>0</v>
      </c>
      <c r="N227" s="14">
        <f>[2]d2!F225</f>
        <v>0</v>
      </c>
      <c r="O227" s="14">
        <f t="shared" si="40"/>
        <v>1</v>
      </c>
      <c r="P227" s="48">
        <f t="shared" si="41"/>
        <v>0</v>
      </c>
      <c r="Q227" s="43">
        <f t="shared" si="50"/>
        <v>0</v>
      </c>
      <c r="R227" s="43" t="str">
        <f t="shared" si="42"/>
        <v>0</v>
      </c>
      <c r="S227" s="3" t="str">
        <f t="shared" si="43"/>
        <v>o</v>
      </c>
      <c r="T227" s="3">
        <f t="shared" si="44"/>
        <v>219</v>
      </c>
      <c r="U227" s="3" t="str">
        <f t="shared" si="45"/>
        <v>-</v>
      </c>
      <c r="V227" s="3" t="str">
        <f t="shared" si="46"/>
        <v>-</v>
      </c>
      <c r="W227" s="3" t="str">
        <f t="shared" si="47"/>
        <v>-</v>
      </c>
      <c r="X227" s="3" t="str">
        <f t="shared" si="48"/>
        <v>-</v>
      </c>
      <c r="Y227" s="3" t="str">
        <f t="shared" si="49"/>
        <v>-</v>
      </c>
    </row>
    <row r="228" spans="1:25" x14ac:dyDescent="0.2">
      <c r="A228" s="7">
        <v>225</v>
      </c>
      <c r="B228" s="18">
        <f>[2]d2!$G226</f>
        <v>0</v>
      </c>
      <c r="C228" s="37">
        <f>[2]d2!$L226</f>
        <v>0</v>
      </c>
      <c r="D228" s="39">
        <f>[2]d2!$N226</f>
        <v>0</v>
      </c>
      <c r="E228" s="9" t="str">
        <f>IF(ISBLANK([2]d2!I226),"",VLOOKUP([2]d2!I226,lytis,2,FALSE))</f>
        <v/>
      </c>
      <c r="F228" s="14">
        <f>[2]d2!H226</f>
        <v>0</v>
      </c>
      <c r="G228" s="8">
        <f>[2]d2!O226</f>
        <v>0</v>
      </c>
      <c r="H228" s="8">
        <f>[2]d2!R226</f>
        <v>0</v>
      </c>
      <c r="I228" s="10" t="str">
        <f>IF(ISBLANK([2]d2!J226),"",VLOOKUP([2]d2!J226,grupees,2,FALSE))</f>
        <v/>
      </c>
      <c r="J228" s="42">
        <f>[2]d2!S226</f>
        <v>0</v>
      </c>
      <c r="K228" s="25">
        <f>[2]d2!T226</f>
        <v>0</v>
      </c>
      <c r="L228" s="25">
        <f>[2]d2!U226</f>
        <v>0</v>
      </c>
      <c r="M228" s="14">
        <f>[2]d2!E226</f>
        <v>0</v>
      </c>
      <c r="N228" s="14">
        <f>[2]d2!F226</f>
        <v>0</v>
      </c>
      <c r="O228" s="14">
        <f t="shared" si="40"/>
        <v>1</v>
      </c>
      <c r="P228" s="48">
        <f t="shared" si="41"/>
        <v>0</v>
      </c>
      <c r="Q228" s="43">
        <f t="shared" si="50"/>
        <v>0</v>
      </c>
      <c r="R228" s="43" t="str">
        <f t="shared" si="42"/>
        <v>0</v>
      </c>
      <c r="S228" s="3" t="str">
        <f t="shared" si="43"/>
        <v>o</v>
      </c>
      <c r="T228" s="3">
        <f t="shared" si="44"/>
        <v>219</v>
      </c>
      <c r="U228" s="3" t="str">
        <f t="shared" si="45"/>
        <v>-</v>
      </c>
      <c r="V228" s="3" t="str">
        <f t="shared" si="46"/>
        <v>-</v>
      </c>
      <c r="W228" s="3" t="str">
        <f t="shared" si="47"/>
        <v>-</v>
      </c>
      <c r="X228" s="3" t="str">
        <f t="shared" si="48"/>
        <v>-</v>
      </c>
      <c r="Y228" s="3" t="str">
        <f t="shared" si="49"/>
        <v>-</v>
      </c>
    </row>
    <row r="229" spans="1:25" x14ac:dyDescent="0.2">
      <c r="A229" s="7">
        <v>226</v>
      </c>
      <c r="B229" s="18">
        <f>[2]d2!$G227</f>
        <v>0</v>
      </c>
      <c r="C229" s="37">
        <f>[2]d2!$L227</f>
        <v>0</v>
      </c>
      <c r="D229" s="39">
        <f>[2]d2!$N227</f>
        <v>0</v>
      </c>
      <c r="E229" s="9" t="str">
        <f>IF(ISBLANK([2]d2!I227),"",VLOOKUP([2]d2!I227,lytis,2,FALSE))</f>
        <v/>
      </c>
      <c r="F229" s="14">
        <f>[2]d2!H227</f>
        <v>0</v>
      </c>
      <c r="G229" s="8">
        <f>[2]d2!O227</f>
        <v>0</v>
      </c>
      <c r="H229" s="8">
        <f>[2]d2!R227</f>
        <v>0</v>
      </c>
      <c r="I229" s="10" t="str">
        <f>IF(ISBLANK([2]d2!J227),"",VLOOKUP([2]d2!J227,grupees,2,FALSE))</f>
        <v/>
      </c>
      <c r="J229" s="42">
        <f>[2]d2!S227</f>
        <v>0</v>
      </c>
      <c r="K229" s="25">
        <f>[2]d2!T227</f>
        <v>0</v>
      </c>
      <c r="L229" s="25">
        <f>[2]d2!U227</f>
        <v>0</v>
      </c>
      <c r="M229" s="14">
        <f>[2]d2!E227</f>
        <v>0</v>
      </c>
      <c r="N229" s="14">
        <f>[2]d2!F227</f>
        <v>0</v>
      </c>
      <c r="O229" s="14">
        <f t="shared" si="40"/>
        <v>1</v>
      </c>
      <c r="P229" s="48">
        <f t="shared" si="41"/>
        <v>0</v>
      </c>
      <c r="Q229" s="43">
        <f t="shared" si="50"/>
        <v>0</v>
      </c>
      <c r="R229" s="43" t="str">
        <f t="shared" si="42"/>
        <v>0</v>
      </c>
      <c r="S229" s="3" t="str">
        <f t="shared" si="43"/>
        <v>o</v>
      </c>
      <c r="T229" s="3">
        <f t="shared" si="44"/>
        <v>219</v>
      </c>
      <c r="U229" s="3" t="str">
        <f t="shared" si="45"/>
        <v>-</v>
      </c>
      <c r="V229" s="3" t="str">
        <f t="shared" si="46"/>
        <v>-</v>
      </c>
      <c r="W229" s="3" t="str">
        <f t="shared" si="47"/>
        <v>-</v>
      </c>
      <c r="X229" s="3" t="str">
        <f t="shared" si="48"/>
        <v>-</v>
      </c>
      <c r="Y229" s="3" t="str">
        <f t="shared" si="49"/>
        <v>-</v>
      </c>
    </row>
    <row r="230" spans="1:25" x14ac:dyDescent="0.2">
      <c r="A230" s="7">
        <v>227</v>
      </c>
      <c r="B230" s="18">
        <f>[2]d2!$G228</f>
        <v>0</v>
      </c>
      <c r="C230" s="37">
        <f>[2]d2!$L228</f>
        <v>0</v>
      </c>
      <c r="D230" s="39">
        <f>[2]d2!$N228</f>
        <v>0</v>
      </c>
      <c r="E230" s="9" t="str">
        <f>IF(ISBLANK([2]d2!I228),"",VLOOKUP([2]d2!I228,lytis,2,FALSE))</f>
        <v/>
      </c>
      <c r="F230" s="14">
        <f>[2]d2!H228</f>
        <v>0</v>
      </c>
      <c r="G230" s="8">
        <f>[2]d2!O228</f>
        <v>0</v>
      </c>
      <c r="H230" s="8">
        <f>[2]d2!R228</f>
        <v>0</v>
      </c>
      <c r="I230" s="10" t="str">
        <f>IF(ISBLANK([2]d2!J228),"",VLOOKUP([2]d2!J228,grupees,2,FALSE))</f>
        <v/>
      </c>
      <c r="J230" s="42">
        <f>[2]d2!S228</f>
        <v>0</v>
      </c>
      <c r="K230" s="25">
        <f>[2]d2!T228</f>
        <v>0</v>
      </c>
      <c r="L230" s="25">
        <f>[2]d2!U228</f>
        <v>0</v>
      </c>
      <c r="M230" s="14">
        <f>[2]d2!E228</f>
        <v>0</v>
      </c>
      <c r="N230" s="14">
        <f>[2]d2!F228</f>
        <v>0</v>
      </c>
      <c r="O230" s="14">
        <f t="shared" si="40"/>
        <v>1</v>
      </c>
      <c r="P230" s="48">
        <f t="shared" si="41"/>
        <v>0</v>
      </c>
      <c r="Q230" s="43">
        <f t="shared" si="50"/>
        <v>0</v>
      </c>
      <c r="R230" s="43" t="str">
        <f t="shared" si="42"/>
        <v>0</v>
      </c>
      <c r="S230" s="3" t="str">
        <f t="shared" si="43"/>
        <v>o</v>
      </c>
      <c r="T230" s="3">
        <f t="shared" si="44"/>
        <v>219</v>
      </c>
      <c r="U230" s="3" t="str">
        <f t="shared" si="45"/>
        <v>-</v>
      </c>
      <c r="V230" s="3" t="str">
        <f t="shared" si="46"/>
        <v>-</v>
      </c>
      <c r="W230" s="3" t="str">
        <f t="shared" si="47"/>
        <v>-</v>
      </c>
      <c r="X230" s="3" t="str">
        <f t="shared" si="48"/>
        <v>-</v>
      </c>
      <c r="Y230" s="3" t="str">
        <f t="shared" si="49"/>
        <v>-</v>
      </c>
    </row>
    <row r="231" spans="1:25" x14ac:dyDescent="0.2">
      <c r="A231" s="7">
        <v>228</v>
      </c>
      <c r="B231" s="18">
        <f>[2]d2!$G229</f>
        <v>0</v>
      </c>
      <c r="C231" s="37">
        <f>[2]d2!$L229</f>
        <v>0</v>
      </c>
      <c r="D231" s="39">
        <f>[2]d2!$N229</f>
        <v>0</v>
      </c>
      <c r="E231" s="9" t="str">
        <f>IF(ISBLANK([2]d2!I229),"",VLOOKUP([2]d2!I229,lytis,2,FALSE))</f>
        <v/>
      </c>
      <c r="F231" s="14">
        <f>[2]d2!H229</f>
        <v>0</v>
      </c>
      <c r="G231" s="8">
        <f>[2]d2!O229</f>
        <v>0</v>
      </c>
      <c r="H231" s="8">
        <f>[2]d2!R229</f>
        <v>0</v>
      </c>
      <c r="I231" s="10" t="str">
        <f>IF(ISBLANK([2]d2!J229),"",VLOOKUP([2]d2!J229,grupees,2,FALSE))</f>
        <v/>
      </c>
      <c r="J231" s="42">
        <f>[2]d2!S229</f>
        <v>0</v>
      </c>
      <c r="K231" s="25">
        <f>[2]d2!T229</f>
        <v>0</v>
      </c>
      <c r="L231" s="25">
        <f>[2]d2!U229</f>
        <v>0</v>
      </c>
      <c r="M231" s="14">
        <f>[2]d2!E229</f>
        <v>0</v>
      </c>
      <c r="N231" s="14">
        <f>[2]d2!F229</f>
        <v>0</v>
      </c>
      <c r="O231" s="14">
        <f t="shared" si="40"/>
        <v>1</v>
      </c>
      <c r="P231" s="48">
        <f t="shared" si="41"/>
        <v>0</v>
      </c>
      <c r="Q231" s="43">
        <f t="shared" si="50"/>
        <v>0</v>
      </c>
      <c r="R231" s="43" t="str">
        <f t="shared" si="42"/>
        <v>0</v>
      </c>
      <c r="S231" s="3" t="str">
        <f t="shared" si="43"/>
        <v>o</v>
      </c>
      <c r="T231" s="3">
        <f t="shared" si="44"/>
        <v>219</v>
      </c>
      <c r="U231" s="3" t="str">
        <f t="shared" si="45"/>
        <v>-</v>
      </c>
      <c r="V231" s="3" t="str">
        <f t="shared" si="46"/>
        <v>-</v>
      </c>
      <c r="W231" s="3" t="str">
        <f t="shared" si="47"/>
        <v>-</v>
      </c>
      <c r="X231" s="3" t="str">
        <f t="shared" si="48"/>
        <v>-</v>
      </c>
      <c r="Y231" s="3" t="str">
        <f t="shared" si="49"/>
        <v>-</v>
      </c>
    </row>
    <row r="232" spans="1:25" x14ac:dyDescent="0.2">
      <c r="A232" s="7">
        <v>229</v>
      </c>
      <c r="B232" s="18">
        <f>[2]d2!$G230</f>
        <v>0</v>
      </c>
      <c r="C232" s="37">
        <f>[2]d2!$L230</f>
        <v>0</v>
      </c>
      <c r="D232" s="39">
        <f>[2]d2!$N230</f>
        <v>0</v>
      </c>
      <c r="E232" s="9" t="str">
        <f>IF(ISBLANK([2]d2!I230),"",VLOOKUP([2]d2!I230,lytis,2,FALSE))</f>
        <v/>
      </c>
      <c r="F232" s="14">
        <f>[2]d2!H230</f>
        <v>0</v>
      </c>
      <c r="G232" s="8">
        <f>[2]d2!O230</f>
        <v>0</v>
      </c>
      <c r="H232" s="8">
        <f>[2]d2!R230</f>
        <v>0</v>
      </c>
      <c r="I232" s="10" t="str">
        <f>IF(ISBLANK([2]d2!J230),"",VLOOKUP([2]d2!J230,grupees,2,FALSE))</f>
        <v/>
      </c>
      <c r="J232" s="42">
        <f>[2]d2!S230</f>
        <v>0</v>
      </c>
      <c r="K232" s="25">
        <f>[2]d2!T230</f>
        <v>0</v>
      </c>
      <c r="L232" s="25">
        <f>[2]d2!U230</f>
        <v>0</v>
      </c>
      <c r="M232" s="14">
        <f>[2]d2!E230</f>
        <v>0</v>
      </c>
      <c r="N232" s="14">
        <f>[2]d2!F230</f>
        <v>0</v>
      </c>
      <c r="O232" s="14">
        <f t="shared" si="40"/>
        <v>1</v>
      </c>
      <c r="P232" s="48">
        <f t="shared" si="41"/>
        <v>0</v>
      </c>
      <c r="Q232" s="43">
        <f t="shared" si="50"/>
        <v>0</v>
      </c>
      <c r="R232" s="43" t="str">
        <f t="shared" si="42"/>
        <v>0</v>
      </c>
      <c r="S232" s="3" t="str">
        <f t="shared" si="43"/>
        <v>o</v>
      </c>
      <c r="T232" s="3">
        <f t="shared" si="44"/>
        <v>219</v>
      </c>
      <c r="U232" s="3" t="str">
        <f t="shared" si="45"/>
        <v>-</v>
      </c>
      <c r="V232" s="3" t="str">
        <f t="shared" si="46"/>
        <v>-</v>
      </c>
      <c r="W232" s="3" t="str">
        <f t="shared" si="47"/>
        <v>-</v>
      </c>
      <c r="X232" s="3" t="str">
        <f t="shared" si="48"/>
        <v>-</v>
      </c>
      <c r="Y232" s="3" t="str">
        <f t="shared" si="49"/>
        <v>-</v>
      </c>
    </row>
    <row r="233" spans="1:25" x14ac:dyDescent="0.2">
      <c r="A233" s="7">
        <v>230</v>
      </c>
      <c r="B233" s="18">
        <f>[2]d2!$G231</f>
        <v>0</v>
      </c>
      <c r="C233" s="37">
        <f>[2]d2!$L231</f>
        <v>0</v>
      </c>
      <c r="D233" s="39">
        <f>[2]d2!$N231</f>
        <v>0</v>
      </c>
      <c r="E233" s="9" t="str">
        <f>IF(ISBLANK([2]d2!I231),"",VLOOKUP([2]d2!I231,lytis,2,FALSE))</f>
        <v/>
      </c>
      <c r="F233" s="14">
        <f>[2]d2!H231</f>
        <v>0</v>
      </c>
      <c r="G233" s="8">
        <f>[2]d2!O231</f>
        <v>0</v>
      </c>
      <c r="H233" s="8">
        <f>[2]d2!R231</f>
        <v>0</v>
      </c>
      <c r="I233" s="10" t="str">
        <f>IF(ISBLANK([2]d2!J231),"",VLOOKUP([2]d2!J231,grupees,2,FALSE))</f>
        <v/>
      </c>
      <c r="J233" s="42">
        <f>[2]d2!S231</f>
        <v>0</v>
      </c>
      <c r="K233" s="25">
        <f>[2]d2!T231</f>
        <v>0</v>
      </c>
      <c r="L233" s="25">
        <f>[2]d2!U231</f>
        <v>0</v>
      </c>
      <c r="M233" s="14">
        <f>[2]d2!E231</f>
        <v>0</v>
      </c>
      <c r="N233" s="14">
        <f>[2]d2!F231</f>
        <v>0</v>
      </c>
      <c r="O233" s="14">
        <f t="shared" si="40"/>
        <v>1</v>
      </c>
      <c r="P233" s="48">
        <f t="shared" si="41"/>
        <v>0</v>
      </c>
      <c r="Q233" s="43">
        <f t="shared" si="50"/>
        <v>0</v>
      </c>
      <c r="R233" s="43" t="str">
        <f t="shared" si="42"/>
        <v>0</v>
      </c>
      <c r="S233" s="3" t="str">
        <f t="shared" si="43"/>
        <v>o</v>
      </c>
      <c r="T233" s="3">
        <f t="shared" si="44"/>
        <v>219</v>
      </c>
      <c r="U233" s="3" t="str">
        <f t="shared" si="45"/>
        <v>-</v>
      </c>
      <c r="V233" s="3" t="str">
        <f t="shared" si="46"/>
        <v>-</v>
      </c>
      <c r="W233" s="3" t="str">
        <f t="shared" si="47"/>
        <v>-</v>
      </c>
      <c r="X233" s="3" t="str">
        <f t="shared" si="48"/>
        <v>-</v>
      </c>
      <c r="Y233" s="3" t="str">
        <f t="shared" si="49"/>
        <v>-</v>
      </c>
    </row>
    <row r="234" spans="1:25" x14ac:dyDescent="0.2">
      <c r="A234" s="7">
        <v>231</v>
      </c>
      <c r="B234" s="18">
        <f>[2]d2!$G232</f>
        <v>0</v>
      </c>
      <c r="C234" s="37">
        <f>[2]d2!$L232</f>
        <v>0</v>
      </c>
      <c r="D234" s="39">
        <f>[2]d2!$N232</f>
        <v>0</v>
      </c>
      <c r="E234" s="9" t="str">
        <f>IF(ISBLANK([2]d2!I232),"",VLOOKUP([2]d2!I232,lytis,2,FALSE))</f>
        <v/>
      </c>
      <c r="F234" s="14">
        <f>[2]d2!H232</f>
        <v>0</v>
      </c>
      <c r="G234" s="8">
        <f>[2]d2!O232</f>
        <v>0</v>
      </c>
      <c r="H234" s="8">
        <f>[2]d2!R232</f>
        <v>0</v>
      </c>
      <c r="I234" s="10" t="str">
        <f>IF(ISBLANK([2]d2!J232),"",VLOOKUP([2]d2!J232,grupees,2,FALSE))</f>
        <v/>
      </c>
      <c r="J234" s="42">
        <f>[2]d2!S232</f>
        <v>0</v>
      </c>
      <c r="K234" s="25">
        <f>[2]d2!T232</f>
        <v>0</v>
      </c>
      <c r="L234" s="25">
        <f>[2]d2!U232</f>
        <v>0</v>
      </c>
      <c r="M234" s="14">
        <f>[2]d2!E232</f>
        <v>0</v>
      </c>
      <c r="N234" s="14">
        <f>[2]d2!F232</f>
        <v>0</v>
      </c>
      <c r="O234" s="14">
        <f t="shared" si="40"/>
        <v>1</v>
      </c>
      <c r="P234" s="48">
        <f t="shared" si="41"/>
        <v>0</v>
      </c>
      <c r="Q234" s="43">
        <f t="shared" si="50"/>
        <v>0</v>
      </c>
      <c r="R234" s="43" t="str">
        <f t="shared" si="42"/>
        <v>0</v>
      </c>
      <c r="S234" s="3" t="str">
        <f t="shared" si="43"/>
        <v>o</v>
      </c>
      <c r="T234" s="3">
        <f t="shared" si="44"/>
        <v>219</v>
      </c>
      <c r="U234" s="3" t="str">
        <f t="shared" si="45"/>
        <v>-</v>
      </c>
      <c r="V234" s="3" t="str">
        <f t="shared" si="46"/>
        <v>-</v>
      </c>
      <c r="W234" s="3" t="str">
        <f t="shared" si="47"/>
        <v>-</v>
      </c>
      <c r="X234" s="3" t="str">
        <f t="shared" si="48"/>
        <v>-</v>
      </c>
      <c r="Y234" s="3" t="str">
        <f t="shared" si="49"/>
        <v>-</v>
      </c>
    </row>
    <row r="235" spans="1:25" x14ac:dyDescent="0.2">
      <c r="A235" s="7">
        <v>232</v>
      </c>
      <c r="B235" s="18">
        <f>[2]d2!$G233</f>
        <v>0</v>
      </c>
      <c r="C235" s="37">
        <f>[2]d2!$L233</f>
        <v>0</v>
      </c>
      <c r="D235" s="39">
        <f>[2]d2!$N233</f>
        <v>0</v>
      </c>
      <c r="E235" s="9" t="str">
        <f>IF(ISBLANK([2]d2!I233),"",VLOOKUP([2]d2!I233,lytis,2,FALSE))</f>
        <v/>
      </c>
      <c r="F235" s="14">
        <f>[2]d2!H233</f>
        <v>0</v>
      </c>
      <c r="G235" s="8">
        <f>[2]d2!O233</f>
        <v>0</v>
      </c>
      <c r="H235" s="8">
        <f>[2]d2!R233</f>
        <v>0</v>
      </c>
      <c r="I235" s="10" t="str">
        <f>IF(ISBLANK([2]d2!J233),"",VLOOKUP([2]d2!J233,grupees,2,FALSE))</f>
        <v/>
      </c>
      <c r="J235" s="42">
        <f>[2]d2!S233</f>
        <v>0</v>
      </c>
      <c r="K235" s="25">
        <f>[2]d2!T233</f>
        <v>0</v>
      </c>
      <c r="L235" s="25">
        <f>[2]d2!U233</f>
        <v>0</v>
      </c>
      <c r="M235" s="14">
        <f>[2]d2!E233</f>
        <v>0</v>
      </c>
      <c r="N235" s="14">
        <f>[2]d2!F233</f>
        <v>0</v>
      </c>
      <c r="O235" s="14">
        <f t="shared" si="40"/>
        <v>1</v>
      </c>
      <c r="P235" s="48">
        <f t="shared" si="41"/>
        <v>0</v>
      </c>
      <c r="Q235" s="43">
        <f t="shared" si="50"/>
        <v>0</v>
      </c>
      <c r="R235" s="43" t="str">
        <f t="shared" si="42"/>
        <v>0</v>
      </c>
      <c r="S235" s="3" t="str">
        <f t="shared" si="43"/>
        <v>o</v>
      </c>
      <c r="T235" s="3">
        <f t="shared" si="44"/>
        <v>219</v>
      </c>
      <c r="U235" s="3" t="str">
        <f t="shared" si="45"/>
        <v>-</v>
      </c>
      <c r="V235" s="3" t="str">
        <f t="shared" si="46"/>
        <v>-</v>
      </c>
      <c r="W235" s="3" t="str">
        <f t="shared" si="47"/>
        <v>-</v>
      </c>
      <c r="X235" s="3" t="str">
        <f t="shared" si="48"/>
        <v>-</v>
      </c>
      <c r="Y235" s="3" t="str">
        <f t="shared" si="49"/>
        <v>-</v>
      </c>
    </row>
    <row r="236" spans="1:25" x14ac:dyDescent="0.2">
      <c r="A236" s="7">
        <v>233</v>
      </c>
      <c r="B236" s="18">
        <f>[2]d2!$G234</f>
        <v>0</v>
      </c>
      <c r="C236" s="37">
        <f>[2]d2!$L234</f>
        <v>0</v>
      </c>
      <c r="D236" s="39">
        <f>[2]d2!$N234</f>
        <v>0</v>
      </c>
      <c r="E236" s="9" t="str">
        <f>IF(ISBLANK([2]d2!I234),"",VLOOKUP([2]d2!I234,lytis,2,FALSE))</f>
        <v/>
      </c>
      <c r="F236" s="14">
        <f>[2]d2!H234</f>
        <v>0</v>
      </c>
      <c r="G236" s="8">
        <f>[2]d2!O234</f>
        <v>0</v>
      </c>
      <c r="H236" s="8">
        <f>[2]d2!R234</f>
        <v>0</v>
      </c>
      <c r="I236" s="10" t="str">
        <f>IF(ISBLANK([2]d2!J234),"",VLOOKUP([2]d2!J234,grupees,2,FALSE))</f>
        <v/>
      </c>
      <c r="J236" s="42">
        <f>[2]d2!S234</f>
        <v>0</v>
      </c>
      <c r="K236" s="25">
        <f>[2]d2!T234</f>
        <v>0</v>
      </c>
      <c r="L236" s="25">
        <f>[2]d2!U234</f>
        <v>0</v>
      </c>
      <c r="M236" s="14">
        <f>[2]d2!E234</f>
        <v>0</v>
      </c>
      <c r="N236" s="14">
        <f>[2]d2!F234</f>
        <v>0</v>
      </c>
      <c r="O236" s="14">
        <f t="shared" si="40"/>
        <v>1</v>
      </c>
      <c r="P236" s="48">
        <f t="shared" si="41"/>
        <v>0</v>
      </c>
      <c r="Q236" s="43">
        <f t="shared" si="50"/>
        <v>0</v>
      </c>
      <c r="R236" s="43" t="str">
        <f t="shared" si="42"/>
        <v>0</v>
      </c>
      <c r="S236" s="3" t="str">
        <f t="shared" si="43"/>
        <v>o</v>
      </c>
      <c r="T236" s="3">
        <f t="shared" si="44"/>
        <v>219</v>
      </c>
      <c r="U236" s="3" t="str">
        <f t="shared" si="45"/>
        <v>-</v>
      </c>
      <c r="V236" s="3" t="str">
        <f t="shared" si="46"/>
        <v>-</v>
      </c>
      <c r="W236" s="3" t="str">
        <f t="shared" si="47"/>
        <v>-</v>
      </c>
      <c r="X236" s="3" t="str">
        <f t="shared" si="48"/>
        <v>-</v>
      </c>
      <c r="Y236" s="3" t="str">
        <f t="shared" si="49"/>
        <v>-</v>
      </c>
    </row>
    <row r="237" spans="1:25" x14ac:dyDescent="0.2">
      <c r="A237" s="7">
        <v>234</v>
      </c>
      <c r="B237" s="18">
        <f>[2]d2!$G235</f>
        <v>0</v>
      </c>
      <c r="C237" s="37">
        <f>[2]d2!$L235</f>
        <v>0</v>
      </c>
      <c r="D237" s="39">
        <f>[2]d2!$N235</f>
        <v>0</v>
      </c>
      <c r="E237" s="9" t="str">
        <f>IF(ISBLANK([2]d2!I235),"",VLOOKUP([2]d2!I235,lytis,2,FALSE))</f>
        <v/>
      </c>
      <c r="F237" s="14">
        <f>[2]d2!H235</f>
        <v>0</v>
      </c>
      <c r="G237" s="8">
        <f>[2]d2!O235</f>
        <v>0</v>
      </c>
      <c r="H237" s="8">
        <f>[2]d2!R235</f>
        <v>0</v>
      </c>
      <c r="I237" s="10" t="str">
        <f>IF(ISBLANK([2]d2!J235),"",VLOOKUP([2]d2!J235,grupees,2,FALSE))</f>
        <v/>
      </c>
      <c r="J237" s="42">
        <f>[2]d2!S235</f>
        <v>0</v>
      </c>
      <c r="K237" s="25">
        <f>[2]d2!T235</f>
        <v>0</v>
      </c>
      <c r="L237" s="25">
        <f>[2]d2!U235</f>
        <v>0</v>
      </c>
      <c r="M237" s="14">
        <f>[2]d2!E235</f>
        <v>0</v>
      </c>
      <c r="N237" s="14">
        <f>[2]d2!F235</f>
        <v>0</v>
      </c>
      <c r="O237" s="14">
        <f t="shared" si="40"/>
        <v>1</v>
      </c>
      <c r="P237" s="48">
        <f t="shared" si="41"/>
        <v>0</v>
      </c>
      <c r="Q237" s="43">
        <f t="shared" si="50"/>
        <v>0</v>
      </c>
      <c r="R237" s="43" t="str">
        <f t="shared" si="42"/>
        <v>0</v>
      </c>
      <c r="S237" s="3" t="str">
        <f t="shared" si="43"/>
        <v>o</v>
      </c>
      <c r="T237" s="3">
        <f t="shared" si="44"/>
        <v>219</v>
      </c>
      <c r="U237" s="3" t="str">
        <f t="shared" si="45"/>
        <v>-</v>
      </c>
      <c r="V237" s="3" t="str">
        <f t="shared" si="46"/>
        <v>-</v>
      </c>
      <c r="W237" s="3" t="str">
        <f t="shared" si="47"/>
        <v>-</v>
      </c>
      <c r="X237" s="3" t="str">
        <f t="shared" si="48"/>
        <v>-</v>
      </c>
      <c r="Y237" s="3" t="str">
        <f t="shared" si="49"/>
        <v>-</v>
      </c>
    </row>
    <row r="238" spans="1:25" x14ac:dyDescent="0.2">
      <c r="A238" s="7">
        <v>235</v>
      </c>
      <c r="B238" s="18">
        <f>[2]d2!$G236</f>
        <v>0</v>
      </c>
      <c r="C238" s="37">
        <f>[2]d2!$L236</f>
        <v>0</v>
      </c>
      <c r="D238" s="39">
        <f>[2]d2!$N236</f>
        <v>0</v>
      </c>
      <c r="E238" s="9" t="str">
        <f>IF(ISBLANK([2]d2!I236),"",VLOOKUP([2]d2!I236,lytis,2,FALSE))</f>
        <v/>
      </c>
      <c r="F238" s="14">
        <f>[2]d2!H236</f>
        <v>0</v>
      </c>
      <c r="G238" s="8">
        <f>[2]d2!O236</f>
        <v>0</v>
      </c>
      <c r="H238" s="8">
        <f>[2]d2!R236</f>
        <v>0</v>
      </c>
      <c r="I238" s="10" t="str">
        <f>IF(ISBLANK([2]d2!J236),"",VLOOKUP([2]d2!J236,grupees,2,FALSE))</f>
        <v/>
      </c>
      <c r="J238" s="42">
        <f>[2]d2!S236</f>
        <v>0</v>
      </c>
      <c r="K238" s="25">
        <f>[2]d2!T236</f>
        <v>0</v>
      </c>
      <c r="L238" s="25">
        <f>[2]d2!U236</f>
        <v>0</v>
      </c>
      <c r="M238" s="14">
        <f>[2]d2!E236</f>
        <v>0</v>
      </c>
      <c r="N238" s="14">
        <f>[2]d2!F236</f>
        <v>0</v>
      </c>
      <c r="O238" s="14">
        <f t="shared" si="40"/>
        <v>1</v>
      </c>
      <c r="P238" s="48">
        <f t="shared" si="41"/>
        <v>0</v>
      </c>
      <c r="Q238" s="43">
        <f t="shared" si="50"/>
        <v>0</v>
      </c>
      <c r="R238" s="43" t="str">
        <f t="shared" si="42"/>
        <v>0</v>
      </c>
      <c r="S238" s="3" t="str">
        <f t="shared" si="43"/>
        <v>o</v>
      </c>
      <c r="T238" s="3">
        <f t="shared" si="44"/>
        <v>219</v>
      </c>
      <c r="U238" s="3" t="str">
        <f t="shared" si="45"/>
        <v>-</v>
      </c>
      <c r="V238" s="3" t="str">
        <f t="shared" si="46"/>
        <v>-</v>
      </c>
      <c r="W238" s="3" t="str">
        <f t="shared" si="47"/>
        <v>-</v>
      </c>
      <c r="X238" s="3" t="str">
        <f t="shared" si="48"/>
        <v>-</v>
      </c>
      <c r="Y238" s="3" t="str">
        <f t="shared" si="49"/>
        <v>-</v>
      </c>
    </row>
    <row r="239" spans="1:25" x14ac:dyDescent="0.2">
      <c r="A239" s="7">
        <v>236</v>
      </c>
      <c r="B239" s="18">
        <f>[2]d2!$G237</f>
        <v>0</v>
      </c>
      <c r="C239" s="37">
        <f>[2]d2!$L237</f>
        <v>0</v>
      </c>
      <c r="D239" s="39">
        <f>[2]d2!$N237</f>
        <v>0</v>
      </c>
      <c r="E239" s="9" t="str">
        <f>IF(ISBLANK([2]d2!I237),"",VLOOKUP([2]d2!I237,lytis,2,FALSE))</f>
        <v/>
      </c>
      <c r="F239" s="14">
        <f>[2]d2!H237</f>
        <v>0</v>
      </c>
      <c r="G239" s="8">
        <f>[2]d2!O237</f>
        <v>0</v>
      </c>
      <c r="H239" s="8">
        <f>[2]d2!R237</f>
        <v>0</v>
      </c>
      <c r="I239" s="10" t="str">
        <f>IF(ISBLANK([2]d2!J237),"",VLOOKUP([2]d2!J237,grupees,2,FALSE))</f>
        <v/>
      </c>
      <c r="J239" s="42">
        <f>[2]d2!S237</f>
        <v>0</v>
      </c>
      <c r="K239" s="25">
        <f>[2]d2!T237</f>
        <v>0</v>
      </c>
      <c r="L239" s="25">
        <f>[2]d2!U237</f>
        <v>0</v>
      </c>
      <c r="M239" s="14">
        <f>[2]d2!E237</f>
        <v>0</v>
      </c>
      <c r="N239" s="14">
        <f>[2]d2!F237</f>
        <v>0</v>
      </c>
      <c r="O239" s="14">
        <f t="shared" si="40"/>
        <v>1</v>
      </c>
      <c r="P239" s="48">
        <f t="shared" si="41"/>
        <v>0</v>
      </c>
      <c r="Q239" s="43">
        <f t="shared" si="50"/>
        <v>0</v>
      </c>
      <c r="R239" s="43" t="str">
        <f t="shared" si="42"/>
        <v>0</v>
      </c>
      <c r="S239" s="3" t="str">
        <f t="shared" si="43"/>
        <v>o</v>
      </c>
      <c r="T239" s="3">
        <f t="shared" si="44"/>
        <v>219</v>
      </c>
      <c r="U239" s="3" t="str">
        <f t="shared" si="45"/>
        <v>-</v>
      </c>
      <c r="V239" s="3" t="str">
        <f t="shared" si="46"/>
        <v>-</v>
      </c>
      <c r="W239" s="3" t="str">
        <f t="shared" si="47"/>
        <v>-</v>
      </c>
      <c r="X239" s="3" t="str">
        <f t="shared" si="48"/>
        <v>-</v>
      </c>
      <c r="Y239" s="3" t="str">
        <f t="shared" si="49"/>
        <v>-</v>
      </c>
    </row>
    <row r="240" spans="1:25" x14ac:dyDescent="0.2">
      <c r="A240" s="7">
        <v>237</v>
      </c>
      <c r="B240" s="18">
        <f>[2]d2!$G238</f>
        <v>0</v>
      </c>
      <c r="C240" s="37">
        <f>[2]d2!$L238</f>
        <v>0</v>
      </c>
      <c r="D240" s="39">
        <f>[2]d2!$N238</f>
        <v>0</v>
      </c>
      <c r="E240" s="9" t="str">
        <f>IF(ISBLANK([2]d2!I238),"",VLOOKUP([2]d2!I238,lytis,2,FALSE))</f>
        <v/>
      </c>
      <c r="F240" s="14">
        <f>[2]d2!H238</f>
        <v>0</v>
      </c>
      <c r="G240" s="8">
        <f>[2]d2!O238</f>
        <v>0</v>
      </c>
      <c r="H240" s="8">
        <f>[2]d2!R238</f>
        <v>0</v>
      </c>
      <c r="I240" s="10" t="str">
        <f>IF(ISBLANK([2]d2!J238),"",VLOOKUP([2]d2!J238,grupees,2,FALSE))</f>
        <v/>
      </c>
      <c r="J240" s="42">
        <f>[2]d2!S238</f>
        <v>0</v>
      </c>
      <c r="K240" s="25">
        <f>[2]d2!T238</f>
        <v>0</v>
      </c>
      <c r="L240" s="25">
        <f>[2]d2!U238</f>
        <v>0</v>
      </c>
      <c r="M240" s="14">
        <f>[2]d2!E238</f>
        <v>0</v>
      </c>
      <c r="N240" s="14">
        <f>[2]d2!F238</f>
        <v>0</v>
      </c>
      <c r="O240" s="14">
        <f t="shared" si="40"/>
        <v>1</v>
      </c>
      <c r="P240" s="48">
        <f t="shared" si="41"/>
        <v>0</v>
      </c>
      <c r="Q240" s="43">
        <f t="shared" si="50"/>
        <v>0</v>
      </c>
      <c r="R240" s="43" t="str">
        <f t="shared" si="42"/>
        <v>0</v>
      </c>
      <c r="S240" s="3" t="str">
        <f t="shared" si="43"/>
        <v>o</v>
      </c>
      <c r="T240" s="3">
        <f t="shared" si="44"/>
        <v>219</v>
      </c>
      <c r="U240" s="3" t="str">
        <f t="shared" si="45"/>
        <v>-</v>
      </c>
      <c r="V240" s="3" t="str">
        <f t="shared" si="46"/>
        <v>-</v>
      </c>
      <c r="W240" s="3" t="str">
        <f t="shared" si="47"/>
        <v>-</v>
      </c>
      <c r="X240" s="3" t="str">
        <f t="shared" si="48"/>
        <v>-</v>
      </c>
      <c r="Y240" s="3" t="str">
        <f t="shared" si="49"/>
        <v>-</v>
      </c>
    </row>
    <row r="241" spans="1:25" x14ac:dyDescent="0.2">
      <c r="A241" s="7">
        <v>238</v>
      </c>
      <c r="B241" s="18">
        <f>[2]d2!$G239</f>
        <v>0</v>
      </c>
      <c r="C241" s="37">
        <f>[2]d2!$L239</f>
        <v>0</v>
      </c>
      <c r="D241" s="39">
        <f>[2]d2!$N239</f>
        <v>0</v>
      </c>
      <c r="E241" s="9" t="str">
        <f>IF(ISBLANK([2]d2!I239),"",VLOOKUP([2]d2!I239,lytis,2,FALSE))</f>
        <v/>
      </c>
      <c r="F241" s="14">
        <f>[2]d2!H239</f>
        <v>0</v>
      </c>
      <c r="G241" s="8">
        <f>[2]d2!O239</f>
        <v>0</v>
      </c>
      <c r="H241" s="8">
        <f>[2]d2!R239</f>
        <v>0</v>
      </c>
      <c r="I241" s="10" t="str">
        <f>IF(ISBLANK([2]d2!J239),"",VLOOKUP([2]d2!J239,grupees,2,FALSE))</f>
        <v/>
      </c>
      <c r="J241" s="42">
        <f>[2]d2!S239</f>
        <v>0</v>
      </c>
      <c r="K241" s="25">
        <f>[2]d2!T239</f>
        <v>0</v>
      </c>
      <c r="L241" s="25">
        <f>[2]d2!U239</f>
        <v>0</v>
      </c>
      <c r="M241" s="14">
        <f>[2]d2!E239</f>
        <v>0</v>
      </c>
      <c r="N241" s="14">
        <f>[2]d2!F239</f>
        <v>0</v>
      </c>
      <c r="O241" s="14">
        <f t="shared" si="40"/>
        <v>1</v>
      </c>
      <c r="P241" s="48">
        <f t="shared" si="41"/>
        <v>0</v>
      </c>
      <c r="Q241" s="43">
        <f t="shared" si="50"/>
        <v>0</v>
      </c>
      <c r="R241" s="43" t="str">
        <f t="shared" si="42"/>
        <v>0</v>
      </c>
      <c r="S241" s="3" t="str">
        <f t="shared" si="43"/>
        <v>o</v>
      </c>
      <c r="T241" s="3">
        <f t="shared" si="44"/>
        <v>219</v>
      </c>
      <c r="U241" s="3" t="str">
        <f t="shared" si="45"/>
        <v>-</v>
      </c>
      <c r="V241" s="3" t="str">
        <f t="shared" si="46"/>
        <v>-</v>
      </c>
      <c r="W241" s="3" t="str">
        <f t="shared" si="47"/>
        <v>-</v>
      </c>
      <c r="X241" s="3" t="str">
        <f t="shared" si="48"/>
        <v>-</v>
      </c>
      <c r="Y241" s="3" t="str">
        <f t="shared" si="49"/>
        <v>-</v>
      </c>
    </row>
    <row r="242" spans="1:25" x14ac:dyDescent="0.2">
      <c r="A242" s="7">
        <v>239</v>
      </c>
      <c r="B242" s="18">
        <f>[2]d2!$G240</f>
        <v>0</v>
      </c>
      <c r="C242" s="37">
        <f>[2]d2!$L240</f>
        <v>0</v>
      </c>
      <c r="D242" s="39">
        <f>[2]d2!$N240</f>
        <v>0</v>
      </c>
      <c r="E242" s="9" t="str">
        <f>IF(ISBLANK([2]d2!I240),"",VLOOKUP([2]d2!I240,lytis,2,FALSE))</f>
        <v/>
      </c>
      <c r="F242" s="14">
        <f>[2]d2!H240</f>
        <v>0</v>
      </c>
      <c r="G242" s="8">
        <f>[2]d2!O240</f>
        <v>0</v>
      </c>
      <c r="H242" s="8">
        <f>[2]d2!R240</f>
        <v>0</v>
      </c>
      <c r="I242" s="10" t="str">
        <f>IF(ISBLANK([2]d2!J240),"",VLOOKUP([2]d2!J240,grupees,2,FALSE))</f>
        <v/>
      </c>
      <c r="J242" s="42">
        <f>[2]d2!S240</f>
        <v>0</v>
      </c>
      <c r="K242" s="25">
        <f>[2]d2!T240</f>
        <v>0</v>
      </c>
      <c r="L242" s="25">
        <f>[2]d2!U240</f>
        <v>0</v>
      </c>
      <c r="M242" s="14">
        <f>[2]d2!E240</f>
        <v>0</v>
      </c>
      <c r="N242" s="14">
        <f>[2]d2!F240</f>
        <v>0</v>
      </c>
      <c r="O242" s="14">
        <f t="shared" si="40"/>
        <v>1</v>
      </c>
      <c r="P242" s="48">
        <f t="shared" si="41"/>
        <v>0</v>
      </c>
      <c r="Q242" s="43">
        <f t="shared" si="50"/>
        <v>0</v>
      </c>
      <c r="R242" s="43" t="str">
        <f t="shared" si="42"/>
        <v>0</v>
      </c>
      <c r="S242" s="3" t="str">
        <f t="shared" si="43"/>
        <v>o</v>
      </c>
      <c r="T242" s="3">
        <f t="shared" si="44"/>
        <v>219</v>
      </c>
      <c r="U242" s="3" t="str">
        <f t="shared" si="45"/>
        <v>-</v>
      </c>
      <c r="V242" s="3" t="str">
        <f t="shared" si="46"/>
        <v>-</v>
      </c>
      <c r="W242" s="3" t="str">
        <f t="shared" si="47"/>
        <v>-</v>
      </c>
      <c r="X242" s="3" t="str">
        <f t="shared" si="48"/>
        <v>-</v>
      </c>
      <c r="Y242" s="3" t="str">
        <f t="shared" si="49"/>
        <v>-</v>
      </c>
    </row>
    <row r="243" spans="1:25" x14ac:dyDescent="0.2">
      <c r="A243" s="7">
        <v>240</v>
      </c>
      <c r="B243" s="18">
        <f>[2]d2!$G241</f>
        <v>0</v>
      </c>
      <c r="C243" s="37">
        <f>[2]d2!$L241</f>
        <v>0</v>
      </c>
      <c r="D243" s="39">
        <f>[2]d2!$N241</f>
        <v>0</v>
      </c>
      <c r="E243" s="9" t="str">
        <f>IF(ISBLANK([2]d2!I241),"",VLOOKUP([2]d2!I241,lytis,2,FALSE))</f>
        <v/>
      </c>
      <c r="F243" s="14">
        <f>[2]d2!H241</f>
        <v>0</v>
      </c>
      <c r="G243" s="8">
        <f>[2]d2!O241</f>
        <v>0</v>
      </c>
      <c r="H243" s="8">
        <f>[2]d2!R241</f>
        <v>0</v>
      </c>
      <c r="I243" s="10" t="str">
        <f>IF(ISBLANK([2]d2!J241),"",VLOOKUP([2]d2!J241,grupees,2,FALSE))</f>
        <v/>
      </c>
      <c r="J243" s="42">
        <f>[2]d2!S241</f>
        <v>0</v>
      </c>
      <c r="K243" s="25">
        <f>[2]d2!T241</f>
        <v>0</v>
      </c>
      <c r="L243" s="25">
        <f>[2]d2!U241</f>
        <v>0</v>
      </c>
      <c r="M243" s="14">
        <f>[2]d2!E241</f>
        <v>0</v>
      </c>
      <c r="N243" s="14">
        <f>[2]d2!F241</f>
        <v>0</v>
      </c>
      <c r="O243" s="14">
        <f t="shared" si="40"/>
        <v>1</v>
      </c>
      <c r="P243" s="48">
        <f t="shared" si="41"/>
        <v>0</v>
      </c>
      <c r="Q243" s="43">
        <f t="shared" si="50"/>
        <v>0</v>
      </c>
      <c r="R243" s="43" t="str">
        <f t="shared" si="42"/>
        <v>0</v>
      </c>
      <c r="S243" s="3" t="str">
        <f t="shared" si="43"/>
        <v>o</v>
      </c>
      <c r="T243" s="3">
        <f t="shared" si="44"/>
        <v>219</v>
      </c>
      <c r="U243" s="3" t="str">
        <f t="shared" si="45"/>
        <v>-</v>
      </c>
      <c r="V243" s="3" t="str">
        <f t="shared" si="46"/>
        <v>-</v>
      </c>
      <c r="W243" s="3" t="str">
        <f t="shared" si="47"/>
        <v>-</v>
      </c>
      <c r="X243" s="3" t="str">
        <f t="shared" si="48"/>
        <v>-</v>
      </c>
      <c r="Y243" s="3" t="str">
        <f t="shared" si="49"/>
        <v>-</v>
      </c>
    </row>
    <row r="244" spans="1:25" x14ac:dyDescent="0.2">
      <c r="A244" s="7">
        <v>241</v>
      </c>
      <c r="B244" s="18">
        <f>[2]d2!$G242</f>
        <v>0</v>
      </c>
      <c r="C244" s="37">
        <f>[2]d2!$L242</f>
        <v>0</v>
      </c>
      <c r="D244" s="39">
        <f>[2]d2!$N242</f>
        <v>0</v>
      </c>
      <c r="E244" s="9" t="str">
        <f>IF(ISBLANK([2]d2!I242),"",VLOOKUP([2]d2!I242,lytis,2,FALSE))</f>
        <v/>
      </c>
      <c r="F244" s="14">
        <f>[2]d2!H242</f>
        <v>0</v>
      </c>
      <c r="G244" s="8">
        <f>[2]d2!O242</f>
        <v>0</v>
      </c>
      <c r="H244" s="8">
        <f>[2]d2!R242</f>
        <v>0</v>
      </c>
      <c r="I244" s="10" t="str">
        <f>IF(ISBLANK([2]d2!J242),"",VLOOKUP([2]d2!J242,grupees,2,FALSE))</f>
        <v/>
      </c>
      <c r="J244" s="42">
        <f>[2]d2!S242</f>
        <v>0</v>
      </c>
      <c r="K244" s="25">
        <f>[2]d2!T242</f>
        <v>0</v>
      </c>
      <c r="L244" s="25">
        <f>[2]d2!U242</f>
        <v>0</v>
      </c>
      <c r="M244" s="14">
        <f>[2]d2!E242</f>
        <v>0</v>
      </c>
      <c r="N244" s="14">
        <f>[2]d2!F242</f>
        <v>0</v>
      </c>
      <c r="O244" s="14">
        <f t="shared" si="40"/>
        <v>1</v>
      </c>
      <c r="P244" s="48">
        <f t="shared" si="41"/>
        <v>0</v>
      </c>
      <c r="Q244" s="43">
        <f t="shared" si="50"/>
        <v>0</v>
      </c>
      <c r="R244" s="43" t="str">
        <f t="shared" si="42"/>
        <v>0</v>
      </c>
      <c r="S244" s="3" t="str">
        <f t="shared" si="43"/>
        <v>o</v>
      </c>
      <c r="T244" s="3">
        <f t="shared" si="44"/>
        <v>219</v>
      </c>
      <c r="U244" s="3" t="str">
        <f t="shared" si="45"/>
        <v>-</v>
      </c>
      <c r="V244" s="3" t="str">
        <f t="shared" si="46"/>
        <v>-</v>
      </c>
      <c r="W244" s="3" t="str">
        <f t="shared" si="47"/>
        <v>-</v>
      </c>
      <c r="X244" s="3" t="str">
        <f t="shared" si="48"/>
        <v>-</v>
      </c>
      <c r="Y244" s="3" t="str">
        <f t="shared" si="49"/>
        <v>-</v>
      </c>
    </row>
    <row r="245" spans="1:25" x14ac:dyDescent="0.2">
      <c r="A245" s="7">
        <v>242</v>
      </c>
      <c r="B245" s="18">
        <f>[2]d2!$G243</f>
        <v>0</v>
      </c>
      <c r="C245" s="37">
        <f>[2]d2!$L243</f>
        <v>0</v>
      </c>
      <c r="D245" s="39">
        <f>[2]d2!$N243</f>
        <v>0</v>
      </c>
      <c r="E245" s="9" t="str">
        <f>IF(ISBLANK([2]d2!I243),"",VLOOKUP([2]d2!I243,lytis,2,FALSE))</f>
        <v/>
      </c>
      <c r="F245" s="14">
        <f>[2]d2!H243</f>
        <v>0</v>
      </c>
      <c r="G245" s="8">
        <f>[2]d2!O243</f>
        <v>0</v>
      </c>
      <c r="H245" s="8">
        <f>[2]d2!R243</f>
        <v>0</v>
      </c>
      <c r="I245" s="10" t="str">
        <f>IF(ISBLANK([2]d2!J243),"",VLOOKUP([2]d2!J243,grupees,2,FALSE))</f>
        <v/>
      </c>
      <c r="J245" s="42">
        <f>[2]d2!S243</f>
        <v>0</v>
      </c>
      <c r="K245" s="25">
        <f>[2]d2!T243</f>
        <v>0</v>
      </c>
      <c r="L245" s="25">
        <f>[2]d2!U243</f>
        <v>0</v>
      </c>
      <c r="M245" s="14">
        <f>[2]d2!E243</f>
        <v>0</v>
      </c>
      <c r="N245" s="14">
        <f>[2]d2!F243</f>
        <v>0</v>
      </c>
      <c r="O245" s="14">
        <f t="shared" si="40"/>
        <v>1</v>
      </c>
      <c r="P245" s="48">
        <f t="shared" si="41"/>
        <v>0</v>
      </c>
      <c r="Q245" s="43">
        <f t="shared" si="50"/>
        <v>0</v>
      </c>
      <c r="R245" s="43" t="str">
        <f t="shared" si="42"/>
        <v>0</v>
      </c>
      <c r="S245" s="3" t="str">
        <f t="shared" si="43"/>
        <v>o</v>
      </c>
      <c r="T245" s="3">
        <f t="shared" si="44"/>
        <v>219</v>
      </c>
      <c r="U245" s="3" t="str">
        <f t="shared" si="45"/>
        <v>-</v>
      </c>
      <c r="V245" s="3" t="str">
        <f t="shared" si="46"/>
        <v>-</v>
      </c>
      <c r="W245" s="3" t="str">
        <f t="shared" si="47"/>
        <v>-</v>
      </c>
      <c r="X245" s="3" t="str">
        <f t="shared" si="48"/>
        <v>-</v>
      </c>
      <c r="Y245" s="3" t="str">
        <f t="shared" si="49"/>
        <v>-</v>
      </c>
    </row>
    <row r="246" spans="1:25" x14ac:dyDescent="0.2">
      <c r="A246" s="7">
        <v>243</v>
      </c>
      <c r="B246" s="18">
        <f>[2]d2!$G244</f>
        <v>0</v>
      </c>
      <c r="C246" s="37">
        <f>[2]d2!$L244</f>
        <v>0</v>
      </c>
      <c r="D246" s="39">
        <f>[2]d2!$N244</f>
        <v>0</v>
      </c>
      <c r="E246" s="9" t="str">
        <f>IF(ISBLANK([2]d2!I244),"",VLOOKUP([2]d2!I244,lytis,2,FALSE))</f>
        <v/>
      </c>
      <c r="F246" s="14">
        <f>[2]d2!H244</f>
        <v>0</v>
      </c>
      <c r="G246" s="8">
        <f>[2]d2!O244</f>
        <v>0</v>
      </c>
      <c r="H246" s="8">
        <f>[2]d2!R244</f>
        <v>0</v>
      </c>
      <c r="I246" s="10" t="str">
        <f>IF(ISBLANK([2]d2!J244),"",VLOOKUP([2]d2!J244,grupees,2,FALSE))</f>
        <v/>
      </c>
      <c r="J246" s="42">
        <f>[2]d2!S244</f>
        <v>0</v>
      </c>
      <c r="K246" s="25">
        <f>[2]d2!T244</f>
        <v>0</v>
      </c>
      <c r="L246" s="25">
        <f>[2]d2!U244</f>
        <v>0</v>
      </c>
      <c r="M246" s="14">
        <f>[2]d2!E244</f>
        <v>0</v>
      </c>
      <c r="N246" s="14">
        <f>[2]d2!F244</f>
        <v>0</v>
      </c>
      <c r="O246" s="14">
        <f t="shared" si="40"/>
        <v>1</v>
      </c>
      <c r="P246" s="48">
        <f t="shared" si="41"/>
        <v>0</v>
      </c>
      <c r="Q246" s="43">
        <f t="shared" si="50"/>
        <v>0</v>
      </c>
      <c r="R246" s="43" t="str">
        <f t="shared" si="42"/>
        <v>0</v>
      </c>
      <c r="S246" s="3" t="str">
        <f t="shared" si="43"/>
        <v>o</v>
      </c>
      <c r="T246" s="3">
        <f t="shared" si="44"/>
        <v>219</v>
      </c>
      <c r="U246" s="3" t="str">
        <f t="shared" si="45"/>
        <v>-</v>
      </c>
      <c r="V246" s="3" t="str">
        <f t="shared" si="46"/>
        <v>-</v>
      </c>
      <c r="W246" s="3" t="str">
        <f t="shared" si="47"/>
        <v>-</v>
      </c>
      <c r="X246" s="3" t="str">
        <f t="shared" si="48"/>
        <v>-</v>
      </c>
      <c r="Y246" s="3" t="str">
        <f t="shared" si="49"/>
        <v>-</v>
      </c>
    </row>
    <row r="247" spans="1:25" x14ac:dyDescent="0.2">
      <c r="A247" s="7">
        <v>244</v>
      </c>
      <c r="B247" s="18">
        <f>[2]d2!$G245</f>
        <v>0</v>
      </c>
      <c r="C247" s="37">
        <f>[2]d2!$L245</f>
        <v>0</v>
      </c>
      <c r="D247" s="39">
        <f>[2]d2!$N245</f>
        <v>0</v>
      </c>
      <c r="E247" s="9" t="str">
        <f>IF(ISBLANK([2]d2!I245),"",VLOOKUP([2]d2!I245,lytis,2,FALSE))</f>
        <v/>
      </c>
      <c r="F247" s="14">
        <f>[2]d2!H245</f>
        <v>0</v>
      </c>
      <c r="G247" s="8">
        <f>[2]d2!O245</f>
        <v>0</v>
      </c>
      <c r="H247" s="8">
        <f>[2]d2!R245</f>
        <v>0</v>
      </c>
      <c r="I247" s="10" t="str">
        <f>IF(ISBLANK([2]d2!J245),"",VLOOKUP([2]d2!J245,grupees,2,FALSE))</f>
        <v/>
      </c>
      <c r="J247" s="42">
        <f>[2]d2!S245</f>
        <v>0</v>
      </c>
      <c r="K247" s="25">
        <f>[2]d2!T245</f>
        <v>0</v>
      </c>
      <c r="L247" s="25">
        <f>[2]d2!U245</f>
        <v>0</v>
      </c>
      <c r="M247" s="14">
        <f>[2]d2!E245</f>
        <v>0</v>
      </c>
      <c r="N247" s="14">
        <f>[2]d2!F245</f>
        <v>0</v>
      </c>
      <c r="O247" s="14">
        <f t="shared" si="40"/>
        <v>1</v>
      </c>
      <c r="P247" s="48">
        <f t="shared" si="41"/>
        <v>0</v>
      </c>
      <c r="Q247" s="43">
        <f t="shared" si="50"/>
        <v>0</v>
      </c>
      <c r="R247" s="43" t="str">
        <f t="shared" si="42"/>
        <v>0</v>
      </c>
      <c r="S247" s="3" t="str">
        <f t="shared" si="43"/>
        <v>o</v>
      </c>
      <c r="T247" s="3">
        <f t="shared" si="44"/>
        <v>219</v>
      </c>
      <c r="U247" s="3" t="str">
        <f t="shared" si="45"/>
        <v>-</v>
      </c>
      <c r="V247" s="3" t="str">
        <f t="shared" si="46"/>
        <v>-</v>
      </c>
      <c r="W247" s="3" t="str">
        <f t="shared" si="47"/>
        <v>-</v>
      </c>
      <c r="X247" s="3" t="str">
        <f t="shared" si="48"/>
        <v>-</v>
      </c>
      <c r="Y247" s="3" t="str">
        <f t="shared" si="49"/>
        <v>-</v>
      </c>
    </row>
    <row r="248" spans="1:25" x14ac:dyDescent="0.2">
      <c r="A248" s="7">
        <v>245</v>
      </c>
      <c r="B248" s="18">
        <f>[2]d2!$G246</f>
        <v>0</v>
      </c>
      <c r="C248" s="37">
        <f>[2]d2!$L246</f>
        <v>0</v>
      </c>
      <c r="D248" s="39">
        <f>[2]d2!$N246</f>
        <v>0</v>
      </c>
      <c r="E248" s="9" t="str">
        <f>IF(ISBLANK([2]d2!I246),"",VLOOKUP([2]d2!I246,lytis,2,FALSE))</f>
        <v/>
      </c>
      <c r="F248" s="14">
        <f>[2]d2!H246</f>
        <v>0</v>
      </c>
      <c r="G248" s="8">
        <f>[2]d2!O246</f>
        <v>0</v>
      </c>
      <c r="H248" s="8">
        <f>[2]d2!R246</f>
        <v>0</v>
      </c>
      <c r="I248" s="10" t="str">
        <f>IF(ISBLANK([2]d2!J246),"",VLOOKUP([2]d2!J246,grupees,2,FALSE))</f>
        <v/>
      </c>
      <c r="J248" s="42">
        <f>[2]d2!S246</f>
        <v>0</v>
      </c>
      <c r="K248" s="25">
        <f>[2]d2!T246</f>
        <v>0</v>
      </c>
      <c r="L248" s="25">
        <f>[2]d2!U246</f>
        <v>0</v>
      </c>
      <c r="M248" s="14">
        <f>[2]d2!E246</f>
        <v>0</v>
      </c>
      <c r="N248" s="14">
        <f>[2]d2!F246</f>
        <v>0</v>
      </c>
      <c r="O248" s="14">
        <f t="shared" si="40"/>
        <v>1</v>
      </c>
      <c r="P248" s="48">
        <f t="shared" si="41"/>
        <v>0</v>
      </c>
      <c r="Q248" s="43">
        <f t="shared" si="50"/>
        <v>0</v>
      </c>
      <c r="R248" s="43" t="str">
        <f t="shared" si="42"/>
        <v>0</v>
      </c>
      <c r="S248" s="3" t="str">
        <f t="shared" si="43"/>
        <v>o</v>
      </c>
      <c r="T248" s="3">
        <f t="shared" si="44"/>
        <v>219</v>
      </c>
      <c r="U248" s="3" t="str">
        <f t="shared" si="45"/>
        <v>-</v>
      </c>
      <c r="V248" s="3" t="str">
        <f t="shared" si="46"/>
        <v>-</v>
      </c>
      <c r="W248" s="3" t="str">
        <f t="shared" si="47"/>
        <v>-</v>
      </c>
      <c r="X248" s="3" t="str">
        <f t="shared" si="48"/>
        <v>-</v>
      </c>
      <c r="Y248" s="3" t="str">
        <f t="shared" si="49"/>
        <v>-</v>
      </c>
    </row>
    <row r="249" spans="1:25" x14ac:dyDescent="0.2">
      <c r="A249" s="7">
        <v>246</v>
      </c>
      <c r="B249" s="18">
        <f>[2]d2!$G247</f>
        <v>0</v>
      </c>
      <c r="C249" s="37">
        <f>[2]d2!$L247</f>
        <v>0</v>
      </c>
      <c r="D249" s="39">
        <f>[2]d2!$N247</f>
        <v>0</v>
      </c>
      <c r="E249" s="9" t="str">
        <f>IF(ISBLANK([2]d2!I247),"",VLOOKUP([2]d2!I247,lytis,2,FALSE))</f>
        <v/>
      </c>
      <c r="F249" s="14">
        <f>[2]d2!H247</f>
        <v>0</v>
      </c>
      <c r="G249" s="8">
        <f>[2]d2!O247</f>
        <v>0</v>
      </c>
      <c r="H249" s="8">
        <f>[2]d2!R247</f>
        <v>0</v>
      </c>
      <c r="I249" s="10" t="str">
        <f>IF(ISBLANK([2]d2!J247),"",VLOOKUP([2]d2!J247,grupees,2,FALSE))</f>
        <v/>
      </c>
      <c r="J249" s="42">
        <f>[2]d2!S247</f>
        <v>0</v>
      </c>
      <c r="K249" s="25">
        <f>[2]d2!T247</f>
        <v>0</v>
      </c>
      <c r="L249" s="25">
        <f>[2]d2!U247</f>
        <v>0</v>
      </c>
      <c r="M249" s="14">
        <f>[2]d2!E247</f>
        <v>0</v>
      </c>
      <c r="N249" s="14">
        <f>[2]d2!F247</f>
        <v>0</v>
      </c>
      <c r="O249" s="14">
        <f t="shared" si="40"/>
        <v>1</v>
      </c>
      <c r="P249" s="48">
        <f t="shared" si="41"/>
        <v>0</v>
      </c>
      <c r="Q249" s="43">
        <f t="shared" si="50"/>
        <v>0</v>
      </c>
      <c r="R249" s="43" t="str">
        <f t="shared" si="42"/>
        <v>0</v>
      </c>
      <c r="S249" s="3" t="str">
        <f t="shared" si="43"/>
        <v>o</v>
      </c>
      <c r="T249" s="3">
        <f t="shared" si="44"/>
        <v>219</v>
      </c>
      <c r="U249" s="3" t="str">
        <f t="shared" si="45"/>
        <v>-</v>
      </c>
      <c r="V249" s="3" t="str">
        <f t="shared" si="46"/>
        <v>-</v>
      </c>
      <c r="W249" s="3" t="str">
        <f t="shared" si="47"/>
        <v>-</v>
      </c>
      <c r="X249" s="3" t="str">
        <f t="shared" si="48"/>
        <v>-</v>
      </c>
      <c r="Y249" s="3" t="str">
        <f t="shared" si="49"/>
        <v>-</v>
      </c>
    </row>
    <row r="250" spans="1:25" x14ac:dyDescent="0.2">
      <c r="A250" s="7">
        <v>247</v>
      </c>
      <c r="B250" s="18">
        <f>[2]d2!$G248</f>
        <v>0</v>
      </c>
      <c r="C250" s="37">
        <f>[2]d2!$L248</f>
        <v>0</v>
      </c>
      <c r="D250" s="39">
        <f>[2]d2!$N248</f>
        <v>0</v>
      </c>
      <c r="E250" s="9" t="str">
        <f>IF(ISBLANK([2]d2!I248),"",VLOOKUP([2]d2!I248,lytis,2,FALSE))</f>
        <v/>
      </c>
      <c r="F250" s="14">
        <f>[2]d2!H248</f>
        <v>0</v>
      </c>
      <c r="G250" s="8">
        <f>[2]d2!O248</f>
        <v>0</v>
      </c>
      <c r="H250" s="8">
        <f>[2]d2!R248</f>
        <v>0</v>
      </c>
      <c r="I250" s="10" t="str">
        <f>IF(ISBLANK([2]d2!J248),"",VLOOKUP([2]d2!J248,grupees,2,FALSE))</f>
        <v/>
      </c>
      <c r="J250" s="42">
        <f>[2]d2!S248</f>
        <v>0</v>
      </c>
      <c r="K250" s="25">
        <f>[2]d2!T248</f>
        <v>0</v>
      </c>
      <c r="L250" s="25">
        <f>[2]d2!U248</f>
        <v>0</v>
      </c>
      <c r="M250" s="14">
        <f>[2]d2!E248</f>
        <v>0</v>
      </c>
      <c r="N250" s="14">
        <f>[2]d2!F248</f>
        <v>0</v>
      </c>
      <c r="O250" s="14">
        <f t="shared" si="40"/>
        <v>1</v>
      </c>
      <c r="P250" s="48">
        <f t="shared" si="41"/>
        <v>0</v>
      </c>
      <c r="Q250" s="43">
        <f t="shared" si="50"/>
        <v>0</v>
      </c>
      <c r="R250" s="43" t="str">
        <f t="shared" si="42"/>
        <v>0</v>
      </c>
      <c r="S250" s="3" t="str">
        <f t="shared" si="43"/>
        <v>o</v>
      </c>
      <c r="T250" s="3">
        <f t="shared" si="44"/>
        <v>219</v>
      </c>
      <c r="U250" s="3" t="str">
        <f t="shared" si="45"/>
        <v>-</v>
      </c>
      <c r="V250" s="3" t="str">
        <f t="shared" si="46"/>
        <v>-</v>
      </c>
      <c r="W250" s="3" t="str">
        <f t="shared" si="47"/>
        <v>-</v>
      </c>
      <c r="X250" s="3" t="str">
        <f t="shared" si="48"/>
        <v>-</v>
      </c>
      <c r="Y250" s="3" t="str">
        <f t="shared" si="49"/>
        <v>-</v>
      </c>
    </row>
    <row r="251" spans="1:25" x14ac:dyDescent="0.2">
      <c r="A251" s="7">
        <v>248</v>
      </c>
      <c r="B251" s="18">
        <f>[2]d2!$G249</f>
        <v>0</v>
      </c>
      <c r="C251" s="37">
        <f>[2]d2!$L249</f>
        <v>0</v>
      </c>
      <c r="D251" s="39">
        <f>[2]d2!$N249</f>
        <v>0</v>
      </c>
      <c r="E251" s="9" t="str">
        <f>IF(ISBLANK([2]d2!I249),"",VLOOKUP([2]d2!I249,lytis,2,FALSE))</f>
        <v/>
      </c>
      <c r="F251" s="14">
        <f>[2]d2!H249</f>
        <v>0</v>
      </c>
      <c r="G251" s="8">
        <f>[2]d2!O249</f>
        <v>0</v>
      </c>
      <c r="H251" s="8">
        <f>[2]d2!R249</f>
        <v>0</v>
      </c>
      <c r="I251" s="10" t="str">
        <f>IF(ISBLANK([2]d2!J249),"",VLOOKUP([2]d2!J249,grupees,2,FALSE))</f>
        <v/>
      </c>
      <c r="J251" s="42">
        <f>[2]d2!S249</f>
        <v>0</v>
      </c>
      <c r="K251" s="25">
        <f>[2]d2!T249</f>
        <v>0</v>
      </c>
      <c r="L251" s="25">
        <f>[2]d2!U249</f>
        <v>0</v>
      </c>
      <c r="M251" s="14">
        <f>[2]d2!E249</f>
        <v>0</v>
      </c>
      <c r="N251" s="14">
        <f>[2]d2!F249</f>
        <v>0</v>
      </c>
      <c r="O251" s="14">
        <f t="shared" si="40"/>
        <v>1</v>
      </c>
      <c r="P251" s="48">
        <f t="shared" si="41"/>
        <v>0</v>
      </c>
      <c r="Q251" s="43">
        <f t="shared" si="50"/>
        <v>0</v>
      </c>
      <c r="R251" s="43" t="str">
        <f t="shared" si="42"/>
        <v>0</v>
      </c>
      <c r="S251" s="3" t="str">
        <f t="shared" si="43"/>
        <v>o</v>
      </c>
      <c r="T251" s="3">
        <f t="shared" si="44"/>
        <v>219</v>
      </c>
      <c r="U251" s="3" t="str">
        <f t="shared" si="45"/>
        <v>-</v>
      </c>
      <c r="V251" s="3" t="str">
        <f t="shared" si="46"/>
        <v>-</v>
      </c>
      <c r="W251" s="3" t="str">
        <f t="shared" si="47"/>
        <v>-</v>
      </c>
      <c r="X251" s="3" t="str">
        <f t="shared" si="48"/>
        <v>-</v>
      </c>
      <c r="Y251" s="3" t="str">
        <f t="shared" si="49"/>
        <v>-</v>
      </c>
    </row>
    <row r="252" spans="1:25" x14ac:dyDescent="0.2">
      <c r="A252" s="7">
        <v>249</v>
      </c>
      <c r="B252" s="18">
        <f>[2]d2!$G250</f>
        <v>0</v>
      </c>
      <c r="C252" s="37">
        <f>[2]d2!$L250</f>
        <v>0</v>
      </c>
      <c r="D252" s="39">
        <f>[2]d2!$N250</f>
        <v>0</v>
      </c>
      <c r="E252" s="9" t="str">
        <f>IF(ISBLANK([2]d2!I250),"",VLOOKUP([2]d2!I250,lytis,2,FALSE))</f>
        <v/>
      </c>
      <c r="F252" s="14">
        <f>[2]d2!H250</f>
        <v>0</v>
      </c>
      <c r="G252" s="8">
        <f>[2]d2!O250</f>
        <v>0</v>
      </c>
      <c r="H252" s="8">
        <f>[2]d2!R250</f>
        <v>0</v>
      </c>
      <c r="I252" s="10" t="str">
        <f>IF(ISBLANK([2]d2!J250),"",VLOOKUP([2]d2!J250,grupees,2,FALSE))</f>
        <v/>
      </c>
      <c r="J252" s="42">
        <f>[2]d2!S250</f>
        <v>0</v>
      </c>
      <c r="K252" s="25">
        <f>[2]d2!T250</f>
        <v>0</v>
      </c>
      <c r="L252" s="25">
        <f>[2]d2!U250</f>
        <v>0</v>
      </c>
      <c r="M252" s="14">
        <f>[2]d2!E250</f>
        <v>0</v>
      </c>
      <c r="N252" s="14">
        <f>[2]d2!F250</f>
        <v>0</v>
      </c>
      <c r="O252" s="14">
        <f t="shared" si="40"/>
        <v>1</v>
      </c>
      <c r="P252" s="48">
        <f t="shared" si="41"/>
        <v>0</v>
      </c>
      <c r="Q252" s="43">
        <f t="shared" si="50"/>
        <v>0</v>
      </c>
      <c r="R252" s="43" t="str">
        <f t="shared" si="42"/>
        <v>0</v>
      </c>
      <c r="S252" s="3" t="str">
        <f t="shared" si="43"/>
        <v>o</v>
      </c>
      <c r="T252" s="3">
        <f t="shared" si="44"/>
        <v>219</v>
      </c>
      <c r="U252" s="3" t="str">
        <f t="shared" si="45"/>
        <v>-</v>
      </c>
      <c r="V252" s="3" t="str">
        <f t="shared" si="46"/>
        <v>-</v>
      </c>
      <c r="W252" s="3" t="str">
        <f t="shared" si="47"/>
        <v>-</v>
      </c>
      <c r="X252" s="3" t="str">
        <f t="shared" si="48"/>
        <v>-</v>
      </c>
      <c r="Y252" s="3" t="str">
        <f t="shared" si="49"/>
        <v>-</v>
      </c>
    </row>
    <row r="253" spans="1:25" x14ac:dyDescent="0.2">
      <c r="A253" s="7">
        <v>250</v>
      </c>
      <c r="B253" s="18">
        <f>[2]d2!$G251</f>
        <v>0</v>
      </c>
      <c r="C253" s="37">
        <f>[2]d2!$L251</f>
        <v>0</v>
      </c>
      <c r="D253" s="39">
        <f>[2]d2!$N251</f>
        <v>0</v>
      </c>
      <c r="E253" s="9" t="str">
        <f>IF(ISBLANK([2]d2!I251),"",VLOOKUP([2]d2!I251,lytis,2,FALSE))</f>
        <v/>
      </c>
      <c r="F253" s="14">
        <f>[2]d2!H251</f>
        <v>0</v>
      </c>
      <c r="G253" s="8">
        <f>[2]d2!O251</f>
        <v>0</v>
      </c>
      <c r="H253" s="8">
        <f>[2]d2!R251</f>
        <v>0</v>
      </c>
      <c r="I253" s="10" t="str">
        <f>IF(ISBLANK([2]d2!J251),"",VLOOKUP([2]d2!J251,grupees,2,FALSE))</f>
        <v/>
      </c>
      <c r="J253" s="42">
        <f>[2]d2!S251</f>
        <v>0</v>
      </c>
      <c r="K253" s="25">
        <f>[2]d2!T251</f>
        <v>0</v>
      </c>
      <c r="L253" s="25">
        <f>[2]d2!U251</f>
        <v>0</v>
      </c>
      <c r="M253" s="14">
        <f>[2]d2!E251</f>
        <v>0</v>
      </c>
      <c r="N253" s="14">
        <f>[2]d2!F251</f>
        <v>0</v>
      </c>
      <c r="O253" s="14">
        <f t="shared" si="40"/>
        <v>1</v>
      </c>
      <c r="P253" s="48">
        <f t="shared" si="41"/>
        <v>0</v>
      </c>
      <c r="Q253" s="43">
        <f t="shared" si="50"/>
        <v>0</v>
      </c>
      <c r="R253" s="43" t="str">
        <f t="shared" si="42"/>
        <v>0</v>
      </c>
      <c r="S253" s="3" t="str">
        <f t="shared" si="43"/>
        <v>o</v>
      </c>
      <c r="T253" s="3">
        <f t="shared" si="44"/>
        <v>219</v>
      </c>
      <c r="U253" s="3" t="str">
        <f t="shared" si="45"/>
        <v>-</v>
      </c>
      <c r="V253" s="3" t="str">
        <f t="shared" si="46"/>
        <v>-</v>
      </c>
      <c r="W253" s="3" t="str">
        <f t="shared" si="47"/>
        <v>-</v>
      </c>
      <c r="X253" s="3" t="str">
        <f t="shared" si="48"/>
        <v>-</v>
      </c>
      <c r="Y253" s="3" t="str">
        <f t="shared" si="49"/>
        <v>-</v>
      </c>
    </row>
    <row r="254" spans="1:25" x14ac:dyDescent="0.2">
      <c r="A254" s="7">
        <v>251</v>
      </c>
      <c r="B254" s="18">
        <f>[2]d2!$G252</f>
        <v>0</v>
      </c>
      <c r="C254" s="37">
        <f>[2]d2!$L252</f>
        <v>0</v>
      </c>
      <c r="D254" s="39">
        <f>[2]d2!$N252</f>
        <v>0</v>
      </c>
      <c r="E254" s="9" t="str">
        <f>IF(ISBLANK([2]d2!I252),"",VLOOKUP([2]d2!I252,lytis,2,FALSE))</f>
        <v/>
      </c>
      <c r="F254" s="14">
        <f>[2]d2!H252</f>
        <v>0</v>
      </c>
      <c r="G254" s="8">
        <f>[2]d2!O252</f>
        <v>0</v>
      </c>
      <c r="H254" s="8">
        <f>[2]d2!R252</f>
        <v>0</v>
      </c>
      <c r="I254" s="10" t="str">
        <f>IF(ISBLANK([2]d2!J252),"",VLOOKUP([2]d2!J252,grupees,2,FALSE))</f>
        <v/>
      </c>
      <c r="J254" s="42">
        <f>[2]d2!S252</f>
        <v>0</v>
      </c>
      <c r="K254" s="25">
        <f>[2]d2!T252</f>
        <v>0</v>
      </c>
      <c r="L254" s="25">
        <f>[2]d2!U252</f>
        <v>0</v>
      </c>
      <c r="M254" s="14">
        <f>[2]d2!E252</f>
        <v>0</v>
      </c>
      <c r="N254" s="14">
        <f>[2]d2!F252</f>
        <v>0</v>
      </c>
      <c r="O254" s="14">
        <f t="shared" si="40"/>
        <v>1</v>
      </c>
      <c r="P254" s="48">
        <f t="shared" si="41"/>
        <v>0</v>
      </c>
      <c r="Q254" s="43">
        <f t="shared" si="50"/>
        <v>0</v>
      </c>
      <c r="R254" s="43" t="str">
        <f t="shared" si="42"/>
        <v>0</v>
      </c>
      <c r="S254" s="3" t="str">
        <f t="shared" si="43"/>
        <v>o</v>
      </c>
      <c r="T254" s="3">
        <f t="shared" si="44"/>
        <v>219</v>
      </c>
      <c r="U254" s="3" t="str">
        <f t="shared" si="45"/>
        <v>-</v>
      </c>
      <c r="V254" s="3" t="str">
        <f t="shared" si="46"/>
        <v>-</v>
      </c>
      <c r="W254" s="3" t="str">
        <f t="shared" si="47"/>
        <v>-</v>
      </c>
      <c r="X254" s="3" t="str">
        <f t="shared" si="48"/>
        <v>-</v>
      </c>
      <c r="Y254" s="3" t="str">
        <f t="shared" si="49"/>
        <v>-</v>
      </c>
    </row>
    <row r="255" spans="1:25" x14ac:dyDescent="0.2">
      <c r="A255" s="7">
        <v>252</v>
      </c>
      <c r="B255" s="18">
        <f>[2]d2!$G253</f>
        <v>0</v>
      </c>
      <c r="C255" s="37">
        <f>[2]d2!$L253</f>
        <v>0</v>
      </c>
      <c r="D255" s="39">
        <f>[2]d2!$N253</f>
        <v>0</v>
      </c>
      <c r="E255" s="9" t="str">
        <f>IF(ISBLANK([2]d2!I253),"",VLOOKUP([2]d2!I253,lytis,2,FALSE))</f>
        <v/>
      </c>
      <c r="F255" s="14">
        <f>[2]d2!H253</f>
        <v>0</v>
      </c>
      <c r="G255" s="8">
        <f>[2]d2!O253</f>
        <v>0</v>
      </c>
      <c r="H255" s="8">
        <f>[2]d2!R253</f>
        <v>0</v>
      </c>
      <c r="I255" s="10" t="str">
        <f>IF(ISBLANK([2]d2!J253),"",VLOOKUP([2]d2!J253,grupees,2,FALSE))</f>
        <v/>
      </c>
      <c r="J255" s="42">
        <f>[2]d2!S253</f>
        <v>0</v>
      </c>
      <c r="K255" s="25">
        <f>[2]d2!T253</f>
        <v>0</v>
      </c>
      <c r="L255" s="25">
        <f>[2]d2!U253</f>
        <v>0</v>
      </c>
      <c r="M255" s="14">
        <f>[2]d2!E253</f>
        <v>0</v>
      </c>
      <c r="N255" s="14">
        <f>[2]d2!F253</f>
        <v>0</v>
      </c>
      <c r="O255" s="14">
        <f t="shared" si="40"/>
        <v>1</v>
      </c>
      <c r="P255" s="48">
        <f t="shared" si="41"/>
        <v>0</v>
      </c>
      <c r="Q255" s="43">
        <f t="shared" si="50"/>
        <v>0</v>
      </c>
      <c r="R255" s="43" t="str">
        <f t="shared" si="42"/>
        <v>0</v>
      </c>
      <c r="S255" s="3" t="str">
        <f t="shared" si="43"/>
        <v>o</v>
      </c>
      <c r="T255" s="3">
        <f t="shared" si="44"/>
        <v>219</v>
      </c>
      <c r="U255" s="3" t="str">
        <f t="shared" si="45"/>
        <v>-</v>
      </c>
      <c r="V255" s="3" t="str">
        <f t="shared" si="46"/>
        <v>-</v>
      </c>
      <c r="W255" s="3" t="str">
        <f t="shared" si="47"/>
        <v>-</v>
      </c>
      <c r="X255" s="3" t="str">
        <f t="shared" si="48"/>
        <v>-</v>
      </c>
      <c r="Y255" s="3" t="str">
        <f t="shared" si="49"/>
        <v>-</v>
      </c>
    </row>
    <row r="256" spans="1:25" x14ac:dyDescent="0.2">
      <c r="A256" s="7">
        <v>253</v>
      </c>
      <c r="B256" s="18">
        <f>[2]d2!$G254</f>
        <v>0</v>
      </c>
      <c r="C256" s="37">
        <f>[2]d2!$L254</f>
        <v>0</v>
      </c>
      <c r="D256" s="39">
        <f>[2]d2!$N254</f>
        <v>0</v>
      </c>
      <c r="E256" s="9" t="str">
        <f>IF(ISBLANK([2]d2!I254),"",VLOOKUP([2]d2!I254,lytis,2,FALSE))</f>
        <v/>
      </c>
      <c r="F256" s="14">
        <f>[2]d2!H254</f>
        <v>0</v>
      </c>
      <c r="G256" s="8">
        <f>[2]d2!O254</f>
        <v>0</v>
      </c>
      <c r="H256" s="8">
        <f>[2]d2!R254</f>
        <v>0</v>
      </c>
      <c r="I256" s="10" t="str">
        <f>IF(ISBLANK([2]d2!J254),"",VLOOKUP([2]d2!J254,grupees,2,FALSE))</f>
        <v/>
      </c>
      <c r="J256" s="42">
        <f>[2]d2!S254</f>
        <v>0</v>
      </c>
      <c r="K256" s="25">
        <f>[2]d2!T254</f>
        <v>0</v>
      </c>
      <c r="L256" s="25">
        <f>[2]d2!U254</f>
        <v>0</v>
      </c>
      <c r="M256" s="14">
        <f>[2]d2!E254</f>
        <v>0</v>
      </c>
      <c r="N256" s="14">
        <f>[2]d2!F254</f>
        <v>0</v>
      </c>
      <c r="O256" s="14">
        <f t="shared" si="40"/>
        <v>1</v>
      </c>
      <c r="P256" s="48">
        <f t="shared" si="41"/>
        <v>0</v>
      </c>
      <c r="Q256" s="43">
        <f t="shared" si="50"/>
        <v>0</v>
      </c>
      <c r="R256" s="43" t="str">
        <f t="shared" si="42"/>
        <v>0</v>
      </c>
      <c r="S256" s="3" t="str">
        <f t="shared" si="43"/>
        <v>o</v>
      </c>
      <c r="T256" s="3">
        <f t="shared" si="44"/>
        <v>219</v>
      </c>
      <c r="U256" s="3" t="str">
        <f t="shared" si="45"/>
        <v>-</v>
      </c>
      <c r="V256" s="3" t="str">
        <f t="shared" si="46"/>
        <v>-</v>
      </c>
      <c r="W256" s="3" t="str">
        <f t="shared" si="47"/>
        <v>-</v>
      </c>
      <c r="X256" s="3" t="str">
        <f t="shared" si="48"/>
        <v>-</v>
      </c>
      <c r="Y256" s="3" t="str">
        <f t="shared" si="49"/>
        <v>-</v>
      </c>
    </row>
    <row r="257" spans="1:25" x14ac:dyDescent="0.2">
      <c r="A257" s="7">
        <v>254</v>
      </c>
      <c r="B257" s="18">
        <f>[2]d2!$G255</f>
        <v>0</v>
      </c>
      <c r="C257" s="37">
        <f>[2]d2!$L255</f>
        <v>0</v>
      </c>
      <c r="D257" s="39">
        <f>[2]d2!$N255</f>
        <v>0</v>
      </c>
      <c r="E257" s="9" t="str">
        <f>IF(ISBLANK([2]d2!I255),"",VLOOKUP([2]d2!I255,lytis,2,FALSE))</f>
        <v/>
      </c>
      <c r="F257" s="14">
        <f>[2]d2!H255</f>
        <v>0</v>
      </c>
      <c r="G257" s="8">
        <f>[2]d2!O255</f>
        <v>0</v>
      </c>
      <c r="H257" s="8">
        <f>[2]d2!R255</f>
        <v>0</v>
      </c>
      <c r="I257" s="10" t="str">
        <f>IF(ISBLANK([2]d2!J255),"",VLOOKUP([2]d2!J255,grupees,2,FALSE))</f>
        <v/>
      </c>
      <c r="J257" s="42">
        <f>[2]d2!S255</f>
        <v>0</v>
      </c>
      <c r="K257" s="25">
        <f>[2]d2!T255</f>
        <v>0</v>
      </c>
      <c r="L257" s="25">
        <f>[2]d2!U255</f>
        <v>0</v>
      </c>
      <c r="M257" s="14">
        <f>[2]d2!E255</f>
        <v>0</v>
      </c>
      <c r="N257" s="14">
        <f>[2]d2!F255</f>
        <v>0</v>
      </c>
      <c r="O257" s="14">
        <f t="shared" si="40"/>
        <v>1</v>
      </c>
      <c r="P257" s="48">
        <f t="shared" si="41"/>
        <v>0</v>
      </c>
      <c r="Q257" s="43">
        <f t="shared" si="50"/>
        <v>0</v>
      </c>
      <c r="R257" s="43" t="str">
        <f t="shared" si="42"/>
        <v>0</v>
      </c>
      <c r="S257" s="3" t="str">
        <f t="shared" si="43"/>
        <v>o</v>
      </c>
      <c r="T257" s="3">
        <f t="shared" si="44"/>
        <v>219</v>
      </c>
      <c r="U257" s="3" t="str">
        <f t="shared" si="45"/>
        <v>-</v>
      </c>
      <c r="V257" s="3" t="str">
        <f t="shared" si="46"/>
        <v>-</v>
      </c>
      <c r="W257" s="3" t="str">
        <f t="shared" si="47"/>
        <v>-</v>
      </c>
      <c r="X257" s="3" t="str">
        <f t="shared" si="48"/>
        <v>-</v>
      </c>
      <c r="Y257" s="3" t="str">
        <f t="shared" si="49"/>
        <v>-</v>
      </c>
    </row>
    <row r="258" spans="1:25" x14ac:dyDescent="0.2">
      <c r="A258" s="7">
        <v>255</v>
      </c>
      <c r="B258" s="18">
        <f>[2]d2!$G256</f>
        <v>0</v>
      </c>
      <c r="C258" s="37">
        <f>[2]d2!$L256</f>
        <v>0</v>
      </c>
      <c r="D258" s="39">
        <f>[2]d2!$N256</f>
        <v>0</v>
      </c>
      <c r="E258" s="9" t="str">
        <f>IF(ISBLANK([2]d2!I256),"",VLOOKUP([2]d2!I256,lytis,2,FALSE))</f>
        <v/>
      </c>
      <c r="F258" s="14">
        <f>[2]d2!H256</f>
        <v>0</v>
      </c>
      <c r="G258" s="8">
        <f>[2]d2!O256</f>
        <v>0</v>
      </c>
      <c r="H258" s="8">
        <f>[2]d2!R256</f>
        <v>0</v>
      </c>
      <c r="I258" s="10" t="str">
        <f>IF(ISBLANK([2]d2!J256),"",VLOOKUP([2]d2!J256,grupees,2,FALSE))</f>
        <v/>
      </c>
      <c r="J258" s="42">
        <f>[2]d2!S256</f>
        <v>0</v>
      </c>
      <c r="K258" s="25">
        <f>[2]d2!T256</f>
        <v>0</v>
      </c>
      <c r="L258" s="25">
        <f>[2]d2!U256</f>
        <v>0</v>
      </c>
      <c r="M258" s="14">
        <f>[2]d2!E256</f>
        <v>0</v>
      </c>
      <c r="N258" s="14">
        <f>[2]d2!F256</f>
        <v>0</v>
      </c>
      <c r="O258" s="14">
        <f t="shared" si="40"/>
        <v>1</v>
      </c>
      <c r="P258" s="48">
        <f t="shared" si="41"/>
        <v>0</v>
      </c>
      <c r="Q258" s="43">
        <f t="shared" si="50"/>
        <v>0</v>
      </c>
      <c r="R258" s="43" t="str">
        <f t="shared" si="42"/>
        <v>0</v>
      </c>
      <c r="S258" s="3" t="str">
        <f t="shared" si="43"/>
        <v>o</v>
      </c>
      <c r="T258" s="3">
        <f t="shared" si="44"/>
        <v>219</v>
      </c>
      <c r="U258" s="3" t="str">
        <f t="shared" si="45"/>
        <v>-</v>
      </c>
      <c r="V258" s="3" t="str">
        <f t="shared" si="46"/>
        <v>-</v>
      </c>
      <c r="W258" s="3" t="str">
        <f t="shared" si="47"/>
        <v>-</v>
      </c>
      <c r="X258" s="3" t="str">
        <f t="shared" si="48"/>
        <v>-</v>
      </c>
      <c r="Y258" s="3" t="str">
        <f t="shared" si="49"/>
        <v>-</v>
      </c>
    </row>
    <row r="259" spans="1:25" x14ac:dyDescent="0.2">
      <c r="A259" s="7">
        <v>256</v>
      </c>
      <c r="B259" s="18">
        <f>[2]d2!$G257</f>
        <v>0</v>
      </c>
      <c r="C259" s="37">
        <f>[2]d2!$L257</f>
        <v>0</v>
      </c>
      <c r="D259" s="39">
        <f>[2]d2!$N257</f>
        <v>0</v>
      </c>
      <c r="E259" s="9" t="str">
        <f>IF(ISBLANK([2]d2!I257),"",VLOOKUP([2]d2!I257,lytis,2,FALSE))</f>
        <v/>
      </c>
      <c r="F259" s="14">
        <f>[2]d2!H257</f>
        <v>0</v>
      </c>
      <c r="G259" s="8">
        <f>[2]d2!O257</f>
        <v>0</v>
      </c>
      <c r="H259" s="8">
        <f>[2]d2!R257</f>
        <v>0</v>
      </c>
      <c r="I259" s="10" t="str">
        <f>IF(ISBLANK([2]d2!J257),"",VLOOKUP([2]d2!J257,grupees,2,FALSE))</f>
        <v/>
      </c>
      <c r="J259" s="42">
        <f>[2]d2!S257</f>
        <v>0</v>
      </c>
      <c r="K259" s="25">
        <f>[2]d2!T257</f>
        <v>0</v>
      </c>
      <c r="L259" s="25">
        <f>[2]d2!U257</f>
        <v>0</v>
      </c>
      <c r="M259" s="14">
        <f>[2]d2!E257</f>
        <v>0</v>
      </c>
      <c r="N259" s="14">
        <f>[2]d2!F257</f>
        <v>0</v>
      </c>
      <c r="O259" s="14">
        <f t="shared" si="40"/>
        <v>1</v>
      </c>
      <c r="P259" s="48">
        <f t="shared" si="41"/>
        <v>0</v>
      </c>
      <c r="Q259" s="43">
        <f t="shared" si="50"/>
        <v>0</v>
      </c>
      <c r="R259" s="43" t="str">
        <f t="shared" si="42"/>
        <v>0</v>
      </c>
      <c r="S259" s="3" t="str">
        <f t="shared" si="43"/>
        <v>o</v>
      </c>
      <c r="T259" s="3">
        <f t="shared" si="44"/>
        <v>219</v>
      </c>
      <c r="U259" s="3" t="str">
        <f t="shared" si="45"/>
        <v>-</v>
      </c>
      <c r="V259" s="3" t="str">
        <f t="shared" si="46"/>
        <v>-</v>
      </c>
      <c r="W259" s="3" t="str">
        <f t="shared" si="47"/>
        <v>-</v>
      </c>
      <c r="X259" s="3" t="str">
        <f t="shared" si="48"/>
        <v>-</v>
      </c>
      <c r="Y259" s="3" t="str">
        <f t="shared" si="49"/>
        <v>-</v>
      </c>
    </row>
    <row r="260" spans="1:25" x14ac:dyDescent="0.2">
      <c r="A260" s="7">
        <v>257</v>
      </c>
      <c r="B260" s="18">
        <f>[2]d2!$G258</f>
        <v>0</v>
      </c>
      <c r="C260" s="37">
        <f>[2]d2!$L258</f>
        <v>0</v>
      </c>
      <c r="D260" s="39">
        <f>[2]d2!$N258</f>
        <v>0</v>
      </c>
      <c r="E260" s="9" t="str">
        <f>IF(ISBLANK([2]d2!I258),"",VLOOKUP([2]d2!I258,lytis,2,FALSE))</f>
        <v/>
      </c>
      <c r="F260" s="14">
        <f>[2]d2!H258</f>
        <v>0</v>
      </c>
      <c r="G260" s="8">
        <f>[2]d2!O258</f>
        <v>0</v>
      </c>
      <c r="H260" s="8">
        <f>[2]d2!R258</f>
        <v>0</v>
      </c>
      <c r="I260" s="10" t="str">
        <f>IF(ISBLANK([2]d2!J258),"",VLOOKUP([2]d2!J258,grupees,2,FALSE))</f>
        <v/>
      </c>
      <c r="J260" s="42">
        <f>[2]d2!S258</f>
        <v>0</v>
      </c>
      <c r="K260" s="25">
        <f>[2]d2!T258</f>
        <v>0</v>
      </c>
      <c r="L260" s="25">
        <f>[2]d2!U258</f>
        <v>0</v>
      </c>
      <c r="M260" s="14">
        <f>[2]d2!E258</f>
        <v>0</v>
      </c>
      <c r="N260" s="14">
        <f>[2]d2!F258</f>
        <v>0</v>
      </c>
      <c r="O260" s="14">
        <f t="shared" ref="O260:O300" si="51">SUMPRODUCT(--(R260=$R$4:$R$300),--(K260&gt;$K$4:$K$300))+1</f>
        <v>1</v>
      </c>
      <c r="P260" s="48">
        <f t="shared" ref="P260:P300" si="52">SUM(U260:Y260)</f>
        <v>0</v>
      </c>
      <c r="Q260" s="43">
        <f t="shared" si="50"/>
        <v>0</v>
      </c>
      <c r="R260" s="43" t="str">
        <f t="shared" ref="R260:R300" si="53">CONCATENATE(E260,I260,Q260)</f>
        <v>0</v>
      </c>
      <c r="S260" s="3" t="str">
        <f t="shared" si="43"/>
        <v>o</v>
      </c>
      <c r="T260" s="3">
        <f t="shared" si="44"/>
        <v>219</v>
      </c>
      <c r="U260" s="3" t="str">
        <f t="shared" si="45"/>
        <v>-</v>
      </c>
      <c r="V260" s="3" t="str">
        <f t="shared" si="46"/>
        <v>-</v>
      </c>
      <c r="W260" s="3" t="str">
        <f t="shared" si="47"/>
        <v>-</v>
      </c>
      <c r="X260" s="3" t="str">
        <f t="shared" si="48"/>
        <v>-</v>
      </c>
      <c r="Y260" s="3" t="str">
        <f t="shared" si="49"/>
        <v>-</v>
      </c>
    </row>
    <row r="261" spans="1:25" x14ac:dyDescent="0.2">
      <c r="A261" s="7">
        <v>258</v>
      </c>
      <c r="B261" s="18">
        <f>[2]d2!$G259</f>
        <v>0</v>
      </c>
      <c r="C261" s="37">
        <f>[2]d2!$L259</f>
        <v>0</v>
      </c>
      <c r="D261" s="39">
        <f>[2]d2!$N259</f>
        <v>0</v>
      </c>
      <c r="E261" s="9" t="str">
        <f>IF(ISBLANK([2]d2!I259),"",VLOOKUP([2]d2!I259,lytis,2,FALSE))</f>
        <v/>
      </c>
      <c r="F261" s="14">
        <f>[2]d2!H259</f>
        <v>0</v>
      </c>
      <c r="G261" s="8">
        <f>[2]d2!O259</f>
        <v>0</v>
      </c>
      <c r="H261" s="8">
        <f>[2]d2!R259</f>
        <v>0</v>
      </c>
      <c r="I261" s="10" t="str">
        <f>IF(ISBLANK([2]d2!J259),"",VLOOKUP([2]d2!J259,grupees,2,FALSE))</f>
        <v/>
      </c>
      <c r="J261" s="42">
        <f>[2]d2!S259</f>
        <v>0</v>
      </c>
      <c r="K261" s="25">
        <f>[2]d2!T259</f>
        <v>0</v>
      </c>
      <c r="L261" s="25">
        <f>[2]d2!U259</f>
        <v>0</v>
      </c>
      <c r="M261" s="14">
        <f>[2]d2!E259</f>
        <v>0</v>
      </c>
      <c r="N261" s="14">
        <f>[2]d2!F259</f>
        <v>0</v>
      </c>
      <c r="O261" s="14">
        <f t="shared" si="51"/>
        <v>1</v>
      </c>
      <c r="P261" s="48">
        <f t="shared" si="52"/>
        <v>0</v>
      </c>
      <c r="Q261" s="43">
        <f t="shared" si="50"/>
        <v>0</v>
      </c>
      <c r="R261" s="43" t="str">
        <f t="shared" si="53"/>
        <v>0</v>
      </c>
      <c r="S261" s="3" t="str">
        <f t="shared" ref="S261:S300" si="54">IF(Q261="B1/2/3","+","o")</f>
        <v>o</v>
      </c>
      <c r="T261" s="3">
        <f t="shared" ref="T261:T300" si="55">COUNTIF($R$4:$R$300,R261)</f>
        <v>219</v>
      </c>
      <c r="U261" s="3" t="str">
        <f t="shared" ref="U261:U300" si="56">IF(AND(S261="+",T261&gt;4),_xlfn.SWITCH(O261,1,6, 2,4, 3,3, 4,2, 5,1,"*"), "-")</f>
        <v>-</v>
      </c>
      <c r="V261" s="3" t="str">
        <f t="shared" ref="V261:V300" si="57">IF(AND(S261="+",T261=$V$3),_xlfn.SWITCH(O261,1,5,2,3,3,2,4,1), "-")</f>
        <v>-</v>
      </c>
      <c r="W261" s="3" t="str">
        <f t="shared" ref="W261:W300" si="58">IF(AND(S261="+",T261=$W$3),_xlfn.SWITCH(O261,1,4,2,2,3,1), "-")</f>
        <v>-</v>
      </c>
      <c r="X261" s="3" t="str">
        <f t="shared" ref="X261:X300" si="59">IF(AND(S261="+",T261=$X$3),_xlfn.SWITCH(O261,1,3,2,1), "-")</f>
        <v>-</v>
      </c>
      <c r="Y261" s="3" t="str">
        <f t="shared" ref="Y261:Y300" si="60">IF(AND(S261="+",T261=$Y$3),2, "-")</f>
        <v>-</v>
      </c>
    </row>
    <row r="262" spans="1:25" x14ac:dyDescent="0.2">
      <c r="A262" s="7">
        <v>259</v>
      </c>
      <c r="B262" s="18">
        <f>[2]d2!$G260</f>
        <v>0</v>
      </c>
      <c r="C262" s="37">
        <f>[2]d2!$L260</f>
        <v>0</v>
      </c>
      <c r="D262" s="39">
        <f>[2]d2!$N260</f>
        <v>0</v>
      </c>
      <c r="E262" s="9" t="str">
        <f>IF(ISBLANK([2]d2!I260),"",VLOOKUP([2]d2!I260,lytis,2,FALSE))</f>
        <v/>
      </c>
      <c r="F262" s="14">
        <f>[2]d2!H260</f>
        <v>0</v>
      </c>
      <c r="G262" s="8">
        <f>[2]d2!O260</f>
        <v>0</v>
      </c>
      <c r="H262" s="8">
        <f>[2]d2!R260</f>
        <v>0</v>
      </c>
      <c r="I262" s="10" t="str">
        <f>IF(ISBLANK([2]d2!J260),"",VLOOKUP([2]d2!J260,grupees,2,FALSE))</f>
        <v/>
      </c>
      <c r="J262" s="42">
        <f>[2]d2!S260</f>
        <v>0</v>
      </c>
      <c r="K262" s="25">
        <f>[2]d2!T260</f>
        <v>0</v>
      </c>
      <c r="L262" s="25">
        <f>[2]d2!U260</f>
        <v>0</v>
      </c>
      <c r="M262" s="14">
        <f>[2]d2!E260</f>
        <v>0</v>
      </c>
      <c r="N262" s="14">
        <f>[2]d2!F260</f>
        <v>0</v>
      </c>
      <c r="O262" s="14">
        <f t="shared" si="51"/>
        <v>1</v>
      </c>
      <c r="P262" s="48">
        <f t="shared" si="52"/>
        <v>0</v>
      </c>
      <c r="Q262" s="43">
        <f t="shared" si="50"/>
        <v>0</v>
      </c>
      <c r="R262" s="43" t="str">
        <f t="shared" si="53"/>
        <v>0</v>
      </c>
      <c r="S262" s="3" t="str">
        <f t="shared" si="54"/>
        <v>o</v>
      </c>
      <c r="T262" s="3">
        <f t="shared" si="55"/>
        <v>219</v>
      </c>
      <c r="U262" s="3" t="str">
        <f t="shared" si="56"/>
        <v>-</v>
      </c>
      <c r="V262" s="3" t="str">
        <f t="shared" si="57"/>
        <v>-</v>
      </c>
      <c r="W262" s="3" t="str">
        <f t="shared" si="58"/>
        <v>-</v>
      </c>
      <c r="X262" s="3" t="str">
        <f t="shared" si="59"/>
        <v>-</v>
      </c>
      <c r="Y262" s="3" t="str">
        <f t="shared" si="60"/>
        <v>-</v>
      </c>
    </row>
    <row r="263" spans="1:25" x14ac:dyDescent="0.2">
      <c r="A263" s="7">
        <v>260</v>
      </c>
      <c r="B263" s="18">
        <f>[2]d2!$G261</f>
        <v>0</v>
      </c>
      <c r="C263" s="37">
        <f>[2]d2!$L261</f>
        <v>0</v>
      </c>
      <c r="D263" s="39">
        <f>[2]d2!$N261</f>
        <v>0</v>
      </c>
      <c r="E263" s="9" t="str">
        <f>IF(ISBLANK([2]d2!I261),"",VLOOKUP([2]d2!I261,lytis,2,FALSE))</f>
        <v/>
      </c>
      <c r="F263" s="14">
        <f>[2]d2!H261</f>
        <v>0</v>
      </c>
      <c r="G263" s="8">
        <f>[2]d2!O261</f>
        <v>0</v>
      </c>
      <c r="H263" s="8">
        <f>[2]d2!R261</f>
        <v>0</v>
      </c>
      <c r="I263" s="10" t="str">
        <f>IF(ISBLANK([2]d2!J261),"",VLOOKUP([2]d2!J261,grupees,2,FALSE))</f>
        <v/>
      </c>
      <c r="J263" s="42">
        <f>[2]d2!S261</f>
        <v>0</v>
      </c>
      <c r="K263" s="25">
        <f>[2]d2!T261</f>
        <v>0</v>
      </c>
      <c r="L263" s="25">
        <f>[2]d2!U261</f>
        <v>0</v>
      </c>
      <c r="M263" s="14">
        <f>[2]d2!E261</f>
        <v>0</v>
      </c>
      <c r="N263" s="14">
        <f>[2]d2!F261</f>
        <v>0</v>
      </c>
      <c r="O263" s="14">
        <f t="shared" si="51"/>
        <v>1</v>
      </c>
      <c r="P263" s="48">
        <f t="shared" si="52"/>
        <v>0</v>
      </c>
      <c r="Q263" s="43">
        <f t="shared" si="50"/>
        <v>0</v>
      </c>
      <c r="R263" s="43" t="str">
        <f t="shared" si="53"/>
        <v>0</v>
      </c>
      <c r="S263" s="3" t="str">
        <f t="shared" si="54"/>
        <v>o</v>
      </c>
      <c r="T263" s="3">
        <f t="shared" si="55"/>
        <v>219</v>
      </c>
      <c r="U263" s="3" t="str">
        <f t="shared" si="56"/>
        <v>-</v>
      </c>
      <c r="V263" s="3" t="str">
        <f t="shared" si="57"/>
        <v>-</v>
      </c>
      <c r="W263" s="3" t="str">
        <f t="shared" si="58"/>
        <v>-</v>
      </c>
      <c r="X263" s="3" t="str">
        <f t="shared" si="59"/>
        <v>-</v>
      </c>
      <c r="Y263" s="3" t="str">
        <f t="shared" si="60"/>
        <v>-</v>
      </c>
    </row>
    <row r="264" spans="1:25" x14ac:dyDescent="0.2">
      <c r="A264" s="7">
        <v>261</v>
      </c>
      <c r="B264" s="18">
        <f>[2]d2!$G262</f>
        <v>0</v>
      </c>
      <c r="C264" s="37">
        <f>[2]d2!$L262</f>
        <v>0</v>
      </c>
      <c r="D264" s="39">
        <f>[2]d2!$N262</f>
        <v>0</v>
      </c>
      <c r="E264" s="9" t="str">
        <f>IF(ISBLANK([2]d2!I262),"",VLOOKUP([2]d2!I262,lytis,2,FALSE))</f>
        <v/>
      </c>
      <c r="F264" s="14">
        <f>[2]d2!H262</f>
        <v>0</v>
      </c>
      <c r="G264" s="8">
        <f>[2]d2!O262</f>
        <v>0</v>
      </c>
      <c r="H264" s="8">
        <f>[2]d2!R262</f>
        <v>0</v>
      </c>
      <c r="I264" s="10" t="str">
        <f>IF(ISBLANK([2]d2!J262),"",VLOOKUP([2]d2!J262,grupees,2,FALSE))</f>
        <v/>
      </c>
      <c r="J264" s="42">
        <f>[2]d2!S262</f>
        <v>0</v>
      </c>
      <c r="K264" s="25">
        <f>[2]d2!T262</f>
        <v>0</v>
      </c>
      <c r="L264" s="25">
        <f>[2]d2!U262</f>
        <v>0</v>
      </c>
      <c r="M264" s="14">
        <f>[2]d2!E262</f>
        <v>0</v>
      </c>
      <c r="N264" s="14">
        <f>[2]d2!F262</f>
        <v>0</v>
      </c>
      <c r="O264" s="14">
        <f t="shared" si="51"/>
        <v>1</v>
      </c>
      <c r="P264" s="48">
        <f t="shared" si="52"/>
        <v>0</v>
      </c>
      <c r="Q264" s="43">
        <f t="shared" si="50"/>
        <v>0</v>
      </c>
      <c r="R264" s="43" t="str">
        <f t="shared" si="53"/>
        <v>0</v>
      </c>
      <c r="S264" s="3" t="str">
        <f t="shared" si="54"/>
        <v>o</v>
      </c>
      <c r="T264" s="3">
        <f t="shared" si="55"/>
        <v>219</v>
      </c>
      <c r="U264" s="3" t="str">
        <f t="shared" si="56"/>
        <v>-</v>
      </c>
      <c r="V264" s="3" t="str">
        <f t="shared" si="57"/>
        <v>-</v>
      </c>
      <c r="W264" s="3" t="str">
        <f t="shared" si="58"/>
        <v>-</v>
      </c>
      <c r="X264" s="3" t="str">
        <f t="shared" si="59"/>
        <v>-</v>
      </c>
      <c r="Y264" s="3" t="str">
        <f t="shared" si="60"/>
        <v>-</v>
      </c>
    </row>
    <row r="265" spans="1:25" x14ac:dyDescent="0.2">
      <c r="A265" s="7">
        <v>262</v>
      </c>
      <c r="B265" s="18">
        <f>[2]d2!$G263</f>
        <v>0</v>
      </c>
      <c r="C265" s="37">
        <f>[2]d2!$L263</f>
        <v>0</v>
      </c>
      <c r="D265" s="39">
        <f>[2]d2!$N263</f>
        <v>0</v>
      </c>
      <c r="E265" s="9" t="str">
        <f>IF(ISBLANK([2]d2!I263),"",VLOOKUP([2]d2!I263,lytis,2,FALSE))</f>
        <v/>
      </c>
      <c r="F265" s="14">
        <f>[2]d2!H263</f>
        <v>0</v>
      </c>
      <c r="G265" s="8">
        <f>[2]d2!O263</f>
        <v>0</v>
      </c>
      <c r="H265" s="8">
        <f>[2]d2!R263</f>
        <v>0</v>
      </c>
      <c r="I265" s="10" t="str">
        <f>IF(ISBLANK([2]d2!J263),"",VLOOKUP([2]d2!J263,grupees,2,FALSE))</f>
        <v/>
      </c>
      <c r="J265" s="42">
        <f>[2]d2!S263</f>
        <v>0</v>
      </c>
      <c r="K265" s="25">
        <f>[2]d2!T263</f>
        <v>0</v>
      </c>
      <c r="L265" s="25">
        <f>[2]d2!U263</f>
        <v>0</v>
      </c>
      <c r="M265" s="14">
        <f>[2]d2!E263</f>
        <v>0</v>
      </c>
      <c r="N265" s="14">
        <f>[2]d2!F263</f>
        <v>0</v>
      </c>
      <c r="O265" s="14">
        <f t="shared" si="51"/>
        <v>1</v>
      </c>
      <c r="P265" s="48">
        <f t="shared" si="52"/>
        <v>0</v>
      </c>
      <c r="Q265" s="43">
        <f t="shared" si="50"/>
        <v>0</v>
      </c>
      <c r="R265" s="43" t="str">
        <f t="shared" si="53"/>
        <v>0</v>
      </c>
      <c r="S265" s="3" t="str">
        <f t="shared" si="54"/>
        <v>o</v>
      </c>
      <c r="T265" s="3">
        <f t="shared" si="55"/>
        <v>219</v>
      </c>
      <c r="U265" s="3" t="str">
        <f t="shared" si="56"/>
        <v>-</v>
      </c>
      <c r="V265" s="3" t="str">
        <f t="shared" si="57"/>
        <v>-</v>
      </c>
      <c r="W265" s="3" t="str">
        <f t="shared" si="58"/>
        <v>-</v>
      </c>
      <c r="X265" s="3" t="str">
        <f t="shared" si="59"/>
        <v>-</v>
      </c>
      <c r="Y265" s="3" t="str">
        <f t="shared" si="60"/>
        <v>-</v>
      </c>
    </row>
    <row r="266" spans="1:25" x14ac:dyDescent="0.2">
      <c r="A266" s="7">
        <v>263</v>
      </c>
      <c r="B266" s="18">
        <f>[2]d2!$G264</f>
        <v>0</v>
      </c>
      <c r="C266" s="37">
        <f>[2]d2!$L264</f>
        <v>0</v>
      </c>
      <c r="D266" s="39">
        <f>[2]d2!$N264</f>
        <v>0</v>
      </c>
      <c r="E266" s="9" t="str">
        <f>IF(ISBLANK([2]d2!I264),"",VLOOKUP([2]d2!I264,lytis,2,FALSE))</f>
        <v/>
      </c>
      <c r="F266" s="14">
        <f>[2]d2!H264</f>
        <v>0</v>
      </c>
      <c r="G266" s="8">
        <f>[2]d2!O264</f>
        <v>0</v>
      </c>
      <c r="H266" s="8">
        <f>[2]d2!R264</f>
        <v>0</v>
      </c>
      <c r="I266" s="10" t="str">
        <f>IF(ISBLANK([2]d2!J264),"",VLOOKUP([2]d2!J264,grupees,2,FALSE))</f>
        <v/>
      </c>
      <c r="J266" s="42">
        <f>[2]d2!S264</f>
        <v>0</v>
      </c>
      <c r="K266" s="25">
        <f>[2]d2!T264</f>
        <v>0</v>
      </c>
      <c r="L266" s="25">
        <f>[2]d2!U264</f>
        <v>0</v>
      </c>
      <c r="M266" s="14">
        <f>[2]d2!E264</f>
        <v>0</v>
      </c>
      <c r="N266" s="14">
        <f>[2]d2!F264</f>
        <v>0</v>
      </c>
      <c r="O266" s="14">
        <f t="shared" si="51"/>
        <v>1</v>
      </c>
      <c r="P266" s="48">
        <f t="shared" si="52"/>
        <v>0</v>
      </c>
      <c r="Q266" s="43">
        <f t="shared" si="50"/>
        <v>0</v>
      </c>
      <c r="R266" s="43" t="str">
        <f t="shared" si="53"/>
        <v>0</v>
      </c>
      <c r="S266" s="3" t="str">
        <f t="shared" si="54"/>
        <v>o</v>
      </c>
      <c r="T266" s="3">
        <f t="shared" si="55"/>
        <v>219</v>
      </c>
      <c r="U266" s="3" t="str">
        <f t="shared" si="56"/>
        <v>-</v>
      </c>
      <c r="V266" s="3" t="str">
        <f t="shared" si="57"/>
        <v>-</v>
      </c>
      <c r="W266" s="3" t="str">
        <f t="shared" si="58"/>
        <v>-</v>
      </c>
      <c r="X266" s="3" t="str">
        <f t="shared" si="59"/>
        <v>-</v>
      </c>
      <c r="Y266" s="3" t="str">
        <f t="shared" si="60"/>
        <v>-</v>
      </c>
    </row>
    <row r="267" spans="1:25" x14ac:dyDescent="0.2">
      <c r="A267" s="7">
        <v>264</v>
      </c>
      <c r="B267" s="18">
        <f>[2]d2!$G265</f>
        <v>0</v>
      </c>
      <c r="C267" s="37">
        <f>[2]d2!$L265</f>
        <v>0</v>
      </c>
      <c r="D267" s="39">
        <f>[2]d2!$N265</f>
        <v>0</v>
      </c>
      <c r="E267" s="9" t="str">
        <f>IF(ISBLANK([2]d2!I265),"",VLOOKUP([2]d2!I265,lytis,2,FALSE))</f>
        <v/>
      </c>
      <c r="F267" s="14">
        <f>[2]d2!H265</f>
        <v>0</v>
      </c>
      <c r="G267" s="8">
        <f>[2]d2!O265</f>
        <v>0</v>
      </c>
      <c r="H267" s="8">
        <f>[2]d2!R265</f>
        <v>0</v>
      </c>
      <c r="I267" s="10" t="str">
        <f>IF(ISBLANK([2]d2!J265),"",VLOOKUP([2]d2!J265,grupees,2,FALSE))</f>
        <v/>
      </c>
      <c r="J267" s="42">
        <f>[2]d2!S265</f>
        <v>0</v>
      </c>
      <c r="K267" s="25">
        <f>[2]d2!T265</f>
        <v>0</v>
      </c>
      <c r="L267" s="25">
        <f>[2]d2!U265</f>
        <v>0</v>
      </c>
      <c r="M267" s="14">
        <f>[2]d2!E265</f>
        <v>0</v>
      </c>
      <c r="N267" s="14">
        <f>[2]d2!F265</f>
        <v>0</v>
      </c>
      <c r="O267" s="14">
        <f t="shared" si="51"/>
        <v>1</v>
      </c>
      <c r="P267" s="48">
        <f t="shared" si="52"/>
        <v>0</v>
      </c>
      <c r="Q267" s="43">
        <f t="shared" si="50"/>
        <v>0</v>
      </c>
      <c r="R267" s="43" t="str">
        <f t="shared" si="53"/>
        <v>0</v>
      </c>
      <c r="S267" s="3" t="str">
        <f t="shared" si="54"/>
        <v>o</v>
      </c>
      <c r="T267" s="3">
        <f t="shared" si="55"/>
        <v>219</v>
      </c>
      <c r="U267" s="3" t="str">
        <f t="shared" si="56"/>
        <v>-</v>
      </c>
      <c r="V267" s="3" t="str">
        <f t="shared" si="57"/>
        <v>-</v>
      </c>
      <c r="W267" s="3" t="str">
        <f t="shared" si="58"/>
        <v>-</v>
      </c>
      <c r="X267" s="3" t="str">
        <f t="shared" si="59"/>
        <v>-</v>
      </c>
      <c r="Y267" s="3" t="str">
        <f t="shared" si="60"/>
        <v>-</v>
      </c>
    </row>
    <row r="268" spans="1:25" x14ac:dyDescent="0.2">
      <c r="A268" s="7">
        <v>265</v>
      </c>
      <c r="B268" s="18">
        <f>[2]d2!$G266</f>
        <v>0</v>
      </c>
      <c r="C268" s="37">
        <f>[2]d2!$L266</f>
        <v>0</v>
      </c>
      <c r="D268" s="39">
        <f>[2]d2!$N266</f>
        <v>0</v>
      </c>
      <c r="E268" s="9" t="str">
        <f>IF(ISBLANK([2]d2!I266),"",VLOOKUP([2]d2!I266,lytis,2,FALSE))</f>
        <v/>
      </c>
      <c r="F268" s="14">
        <f>[2]d2!H266</f>
        <v>0</v>
      </c>
      <c r="G268" s="8">
        <f>[2]d2!O266</f>
        <v>0</v>
      </c>
      <c r="H268" s="8">
        <f>[2]d2!R266</f>
        <v>0</v>
      </c>
      <c r="I268" s="10" t="str">
        <f>IF(ISBLANK([2]d2!J266),"",VLOOKUP([2]d2!J266,grupees,2,FALSE))</f>
        <v/>
      </c>
      <c r="J268" s="42">
        <f>[2]d2!S266</f>
        <v>0</v>
      </c>
      <c r="K268" s="25">
        <f>[2]d2!T266</f>
        <v>0</v>
      </c>
      <c r="L268" s="25">
        <f>[2]d2!U266</f>
        <v>0</v>
      </c>
      <c r="M268" s="14">
        <f>[2]d2!E266</f>
        <v>0</v>
      </c>
      <c r="N268" s="14">
        <f>[2]d2!F266</f>
        <v>0</v>
      </c>
      <c r="O268" s="14">
        <f t="shared" si="51"/>
        <v>1</v>
      </c>
      <c r="P268" s="48">
        <f t="shared" si="52"/>
        <v>0</v>
      </c>
      <c r="Q268" s="43">
        <f t="shared" si="50"/>
        <v>0</v>
      </c>
      <c r="R268" s="43" t="str">
        <f t="shared" si="53"/>
        <v>0</v>
      </c>
      <c r="S268" s="3" t="str">
        <f t="shared" si="54"/>
        <v>o</v>
      </c>
      <c r="T268" s="3">
        <f t="shared" si="55"/>
        <v>219</v>
      </c>
      <c r="U268" s="3" t="str">
        <f t="shared" si="56"/>
        <v>-</v>
      </c>
      <c r="V268" s="3" t="str">
        <f t="shared" si="57"/>
        <v>-</v>
      </c>
      <c r="W268" s="3" t="str">
        <f t="shared" si="58"/>
        <v>-</v>
      </c>
      <c r="X268" s="3" t="str">
        <f t="shared" si="59"/>
        <v>-</v>
      </c>
      <c r="Y268" s="3" t="str">
        <f t="shared" si="60"/>
        <v>-</v>
      </c>
    </row>
    <row r="269" spans="1:25" x14ac:dyDescent="0.2">
      <c r="A269" s="7">
        <v>266</v>
      </c>
      <c r="B269" s="18">
        <f>[2]d2!$G267</f>
        <v>0</v>
      </c>
      <c r="C269" s="37">
        <f>[2]d2!$L267</f>
        <v>0</v>
      </c>
      <c r="D269" s="39">
        <f>[2]d2!$N267</f>
        <v>0</v>
      </c>
      <c r="E269" s="9" t="str">
        <f>IF(ISBLANK([2]d2!I267),"",VLOOKUP([2]d2!I267,lytis,2,FALSE))</f>
        <v/>
      </c>
      <c r="F269" s="14">
        <f>[2]d2!H267</f>
        <v>0</v>
      </c>
      <c r="G269" s="8">
        <f>[2]d2!O267</f>
        <v>0</v>
      </c>
      <c r="H269" s="8">
        <f>[2]d2!R267</f>
        <v>0</v>
      </c>
      <c r="I269" s="10" t="str">
        <f>IF(ISBLANK([2]d2!J267),"",VLOOKUP([2]d2!J267,grupees,2,FALSE))</f>
        <v/>
      </c>
      <c r="J269" s="42">
        <f>[2]d2!S267</f>
        <v>0</v>
      </c>
      <c r="K269" s="25">
        <f>[2]d2!T267</f>
        <v>0</v>
      </c>
      <c r="L269" s="25">
        <f>[2]d2!U267</f>
        <v>0</v>
      </c>
      <c r="M269" s="14">
        <f>[2]d2!E267</f>
        <v>0</v>
      </c>
      <c r="N269" s="14">
        <f>[2]d2!F267</f>
        <v>0</v>
      </c>
      <c r="O269" s="14">
        <f t="shared" si="51"/>
        <v>1</v>
      </c>
      <c r="P269" s="48">
        <f t="shared" si="52"/>
        <v>0</v>
      </c>
      <c r="Q269" s="43">
        <f t="shared" si="50"/>
        <v>0</v>
      </c>
      <c r="R269" s="43" t="str">
        <f t="shared" si="53"/>
        <v>0</v>
      </c>
      <c r="S269" s="3" t="str">
        <f t="shared" si="54"/>
        <v>o</v>
      </c>
      <c r="T269" s="3">
        <f t="shared" si="55"/>
        <v>219</v>
      </c>
      <c r="U269" s="3" t="str">
        <f t="shared" si="56"/>
        <v>-</v>
      </c>
      <c r="V269" s="3" t="str">
        <f t="shared" si="57"/>
        <v>-</v>
      </c>
      <c r="W269" s="3" t="str">
        <f t="shared" si="58"/>
        <v>-</v>
      </c>
      <c r="X269" s="3" t="str">
        <f t="shared" si="59"/>
        <v>-</v>
      </c>
      <c r="Y269" s="3" t="str">
        <f t="shared" si="60"/>
        <v>-</v>
      </c>
    </row>
    <row r="270" spans="1:25" x14ac:dyDescent="0.2">
      <c r="A270" s="7">
        <v>267</v>
      </c>
      <c r="B270" s="18">
        <f>[2]d2!$G268</f>
        <v>0</v>
      </c>
      <c r="C270" s="37">
        <f>[2]d2!$L268</f>
        <v>0</v>
      </c>
      <c r="D270" s="39">
        <f>[2]d2!$N268</f>
        <v>0</v>
      </c>
      <c r="E270" s="9" t="str">
        <f>IF(ISBLANK([2]d2!I268),"",VLOOKUP([2]d2!I268,lytis,2,FALSE))</f>
        <v/>
      </c>
      <c r="F270" s="14">
        <f>[2]d2!H268</f>
        <v>0</v>
      </c>
      <c r="G270" s="8">
        <f>[2]d2!O268</f>
        <v>0</v>
      </c>
      <c r="H270" s="8">
        <f>[2]d2!R268</f>
        <v>0</v>
      </c>
      <c r="I270" s="10" t="str">
        <f>IF(ISBLANK([2]d2!J268),"",VLOOKUP([2]d2!J268,grupees,2,FALSE))</f>
        <v/>
      </c>
      <c r="J270" s="42">
        <f>[2]d2!S268</f>
        <v>0</v>
      </c>
      <c r="K270" s="25">
        <f>[2]d2!T268</f>
        <v>0</v>
      </c>
      <c r="L270" s="25">
        <f>[2]d2!U268</f>
        <v>0</v>
      </c>
      <c r="M270" s="14">
        <f>[2]d2!E268</f>
        <v>0</v>
      </c>
      <c r="N270" s="14">
        <f>[2]d2!F268</f>
        <v>0</v>
      </c>
      <c r="O270" s="14">
        <f t="shared" si="51"/>
        <v>1</v>
      </c>
      <c r="P270" s="48">
        <f t="shared" si="52"/>
        <v>0</v>
      </c>
      <c r="Q270" s="43">
        <f t="shared" si="50"/>
        <v>0</v>
      </c>
      <c r="R270" s="43" t="str">
        <f t="shared" si="53"/>
        <v>0</v>
      </c>
      <c r="S270" s="3" t="str">
        <f t="shared" si="54"/>
        <v>o</v>
      </c>
      <c r="T270" s="3">
        <f t="shared" si="55"/>
        <v>219</v>
      </c>
      <c r="U270" s="3" t="str">
        <f t="shared" si="56"/>
        <v>-</v>
      </c>
      <c r="V270" s="3" t="str">
        <f t="shared" si="57"/>
        <v>-</v>
      </c>
      <c r="W270" s="3" t="str">
        <f t="shared" si="58"/>
        <v>-</v>
      </c>
      <c r="X270" s="3" t="str">
        <f t="shared" si="59"/>
        <v>-</v>
      </c>
      <c r="Y270" s="3" t="str">
        <f t="shared" si="60"/>
        <v>-</v>
      </c>
    </row>
    <row r="271" spans="1:25" x14ac:dyDescent="0.2">
      <c r="A271" s="7">
        <v>268</v>
      </c>
      <c r="B271" s="18">
        <f>[2]d2!$G269</f>
        <v>0</v>
      </c>
      <c r="C271" s="37">
        <f>[2]d2!$L269</f>
        <v>0</v>
      </c>
      <c r="D271" s="39">
        <f>[2]d2!$N269</f>
        <v>0</v>
      </c>
      <c r="E271" s="9" t="str">
        <f>IF(ISBLANK([2]d2!I269),"",VLOOKUP([2]d2!I269,lytis,2,FALSE))</f>
        <v/>
      </c>
      <c r="F271" s="14">
        <f>[2]d2!H269</f>
        <v>0</v>
      </c>
      <c r="G271" s="8">
        <f>[2]d2!O269</f>
        <v>0</v>
      </c>
      <c r="H271" s="8">
        <f>[2]d2!R269</f>
        <v>0</v>
      </c>
      <c r="I271" s="10" t="str">
        <f>IF(ISBLANK([2]d2!J269),"",VLOOKUP([2]d2!J269,grupees,2,FALSE))</f>
        <v/>
      </c>
      <c r="J271" s="42">
        <f>[2]d2!S269</f>
        <v>0</v>
      </c>
      <c r="K271" s="25">
        <f>[2]d2!T269</f>
        <v>0</v>
      </c>
      <c r="L271" s="25">
        <f>[2]d2!U269</f>
        <v>0</v>
      </c>
      <c r="M271" s="14">
        <f>[2]d2!E269</f>
        <v>0</v>
      </c>
      <c r="N271" s="14">
        <f>[2]d2!F269</f>
        <v>0</v>
      </c>
      <c r="O271" s="14">
        <f t="shared" si="51"/>
        <v>1</v>
      </c>
      <c r="P271" s="48">
        <f t="shared" si="52"/>
        <v>0</v>
      </c>
      <c r="Q271" s="43">
        <f t="shared" si="50"/>
        <v>0</v>
      </c>
      <c r="R271" s="43" t="str">
        <f t="shared" si="53"/>
        <v>0</v>
      </c>
      <c r="S271" s="3" t="str">
        <f t="shared" si="54"/>
        <v>o</v>
      </c>
      <c r="T271" s="3">
        <f t="shared" si="55"/>
        <v>219</v>
      </c>
      <c r="U271" s="3" t="str">
        <f t="shared" si="56"/>
        <v>-</v>
      </c>
      <c r="V271" s="3" t="str">
        <f t="shared" si="57"/>
        <v>-</v>
      </c>
      <c r="W271" s="3" t="str">
        <f t="shared" si="58"/>
        <v>-</v>
      </c>
      <c r="X271" s="3" t="str">
        <f t="shared" si="59"/>
        <v>-</v>
      </c>
      <c r="Y271" s="3" t="str">
        <f t="shared" si="60"/>
        <v>-</v>
      </c>
    </row>
    <row r="272" spans="1:25" x14ac:dyDescent="0.2">
      <c r="A272" s="7">
        <v>269</v>
      </c>
      <c r="B272" s="18">
        <f>[2]d2!$G270</f>
        <v>0</v>
      </c>
      <c r="C272" s="37">
        <f>[2]d2!$L270</f>
        <v>0</v>
      </c>
      <c r="D272" s="39">
        <f>[2]d2!$N270</f>
        <v>0</v>
      </c>
      <c r="E272" s="9" t="str">
        <f>IF(ISBLANK([2]d2!I270),"",VLOOKUP([2]d2!I270,lytis,2,FALSE))</f>
        <v/>
      </c>
      <c r="F272" s="14">
        <f>[2]d2!H270</f>
        <v>0</v>
      </c>
      <c r="G272" s="8">
        <f>[2]d2!O270</f>
        <v>0</v>
      </c>
      <c r="H272" s="8">
        <f>[2]d2!R270</f>
        <v>0</v>
      </c>
      <c r="I272" s="10" t="str">
        <f>IF(ISBLANK([2]d2!J270),"",VLOOKUP([2]d2!J270,grupees,2,FALSE))</f>
        <v/>
      </c>
      <c r="J272" s="42">
        <f>[2]d2!S270</f>
        <v>0</v>
      </c>
      <c r="K272" s="25">
        <f>[2]d2!T270</f>
        <v>0</v>
      </c>
      <c r="L272" s="25">
        <f>[2]d2!U270</f>
        <v>0</v>
      </c>
      <c r="M272" s="14">
        <f>[2]d2!E270</f>
        <v>0</v>
      </c>
      <c r="N272" s="14">
        <f>[2]d2!F270</f>
        <v>0</v>
      </c>
      <c r="O272" s="14">
        <f t="shared" si="51"/>
        <v>1</v>
      </c>
      <c r="P272" s="48">
        <f t="shared" si="52"/>
        <v>0</v>
      </c>
      <c r="Q272" s="43">
        <f t="shared" si="50"/>
        <v>0</v>
      </c>
      <c r="R272" s="43" t="str">
        <f t="shared" si="53"/>
        <v>0</v>
      </c>
      <c r="S272" s="3" t="str">
        <f t="shared" si="54"/>
        <v>o</v>
      </c>
      <c r="T272" s="3">
        <f t="shared" si="55"/>
        <v>219</v>
      </c>
      <c r="U272" s="3" t="str">
        <f t="shared" si="56"/>
        <v>-</v>
      </c>
      <c r="V272" s="3" t="str">
        <f t="shared" si="57"/>
        <v>-</v>
      </c>
      <c r="W272" s="3" t="str">
        <f t="shared" si="58"/>
        <v>-</v>
      </c>
      <c r="X272" s="3" t="str">
        <f t="shared" si="59"/>
        <v>-</v>
      </c>
      <c r="Y272" s="3" t="str">
        <f t="shared" si="60"/>
        <v>-</v>
      </c>
    </row>
    <row r="273" spans="1:25" x14ac:dyDescent="0.2">
      <c r="A273" s="7">
        <v>270</v>
      </c>
      <c r="B273" s="18">
        <f>[2]d2!$G271</f>
        <v>0</v>
      </c>
      <c r="C273" s="37">
        <f>[2]d2!$L271</f>
        <v>0</v>
      </c>
      <c r="D273" s="39">
        <f>[2]d2!$N271</f>
        <v>0</v>
      </c>
      <c r="E273" s="9" t="str">
        <f>IF(ISBLANK([2]d2!I271),"",VLOOKUP([2]d2!I271,lytis,2,FALSE))</f>
        <v/>
      </c>
      <c r="F273" s="14">
        <f>[2]d2!H271</f>
        <v>0</v>
      </c>
      <c r="G273" s="8">
        <f>[2]d2!O271</f>
        <v>0</v>
      </c>
      <c r="H273" s="8">
        <f>[2]d2!R271</f>
        <v>0</v>
      </c>
      <c r="I273" s="10" t="str">
        <f>IF(ISBLANK([2]d2!J271),"",VLOOKUP([2]d2!J271,grupees,2,FALSE))</f>
        <v/>
      </c>
      <c r="J273" s="42">
        <f>[2]d2!S271</f>
        <v>0</v>
      </c>
      <c r="K273" s="25">
        <f>[2]d2!T271</f>
        <v>0</v>
      </c>
      <c r="L273" s="25">
        <f>[2]d2!U271</f>
        <v>0</v>
      </c>
      <c r="M273" s="14">
        <f>[2]d2!E271</f>
        <v>0</v>
      </c>
      <c r="N273" s="14">
        <f>[2]d2!F271</f>
        <v>0</v>
      </c>
      <c r="O273" s="14">
        <f t="shared" si="51"/>
        <v>1</v>
      </c>
      <c r="P273" s="48">
        <f t="shared" si="52"/>
        <v>0</v>
      </c>
      <c r="Q273" s="43">
        <f t="shared" si="50"/>
        <v>0</v>
      </c>
      <c r="R273" s="43" t="str">
        <f t="shared" si="53"/>
        <v>0</v>
      </c>
      <c r="S273" s="3" t="str">
        <f t="shared" si="54"/>
        <v>o</v>
      </c>
      <c r="T273" s="3">
        <f t="shared" si="55"/>
        <v>219</v>
      </c>
      <c r="U273" s="3" t="str">
        <f t="shared" si="56"/>
        <v>-</v>
      </c>
      <c r="V273" s="3" t="str">
        <f t="shared" si="57"/>
        <v>-</v>
      </c>
      <c r="W273" s="3" t="str">
        <f t="shared" si="58"/>
        <v>-</v>
      </c>
      <c r="X273" s="3" t="str">
        <f t="shared" si="59"/>
        <v>-</v>
      </c>
      <c r="Y273" s="3" t="str">
        <f t="shared" si="60"/>
        <v>-</v>
      </c>
    </row>
    <row r="274" spans="1:25" x14ac:dyDescent="0.2">
      <c r="A274" s="7">
        <v>271</v>
      </c>
      <c r="B274" s="18">
        <f>[2]d2!$G272</f>
        <v>0</v>
      </c>
      <c r="C274" s="37">
        <f>[2]d2!$L272</f>
        <v>0</v>
      </c>
      <c r="D274" s="39">
        <f>[2]d2!$N272</f>
        <v>0</v>
      </c>
      <c r="E274" s="9" t="str">
        <f>IF(ISBLANK([2]d2!I272),"",VLOOKUP([2]d2!I272,lytis,2,FALSE))</f>
        <v/>
      </c>
      <c r="F274" s="14">
        <f>[2]d2!H272</f>
        <v>0</v>
      </c>
      <c r="G274" s="8">
        <f>[2]d2!O272</f>
        <v>0</v>
      </c>
      <c r="H274" s="8">
        <f>[2]d2!R272</f>
        <v>0</v>
      </c>
      <c r="I274" s="10" t="str">
        <f>IF(ISBLANK([2]d2!J272),"",VLOOKUP([2]d2!J272,grupees,2,FALSE))</f>
        <v/>
      </c>
      <c r="J274" s="42">
        <f>[2]d2!S272</f>
        <v>0</v>
      </c>
      <c r="K274" s="25">
        <f>[2]d2!T272</f>
        <v>0</v>
      </c>
      <c r="L274" s="25">
        <f>[2]d2!U272</f>
        <v>0</v>
      </c>
      <c r="M274" s="14">
        <f>[2]d2!E272</f>
        <v>0</v>
      </c>
      <c r="N274" s="14">
        <f>[2]d2!F272</f>
        <v>0</v>
      </c>
      <c r="O274" s="14">
        <f t="shared" si="51"/>
        <v>1</v>
      </c>
      <c r="P274" s="48">
        <f t="shared" si="52"/>
        <v>0</v>
      </c>
      <c r="Q274" s="43">
        <f t="shared" ref="Q274:Q300" si="61">IF(OR(J274="B2",J274="B3"),"B2/3",J274)</f>
        <v>0</v>
      </c>
      <c r="R274" s="43" t="str">
        <f t="shared" si="53"/>
        <v>0</v>
      </c>
      <c r="S274" s="3" t="str">
        <f t="shared" si="54"/>
        <v>o</v>
      </c>
      <c r="T274" s="3">
        <f t="shared" si="55"/>
        <v>219</v>
      </c>
      <c r="U274" s="3" t="str">
        <f t="shared" si="56"/>
        <v>-</v>
      </c>
      <c r="V274" s="3" t="str">
        <f t="shared" si="57"/>
        <v>-</v>
      </c>
      <c r="W274" s="3" t="str">
        <f t="shared" si="58"/>
        <v>-</v>
      </c>
      <c r="X274" s="3" t="str">
        <f t="shared" si="59"/>
        <v>-</v>
      </c>
      <c r="Y274" s="3" t="str">
        <f t="shared" si="60"/>
        <v>-</v>
      </c>
    </row>
    <row r="275" spans="1:25" x14ac:dyDescent="0.2">
      <c r="A275" s="7">
        <v>272</v>
      </c>
      <c r="B275" s="18">
        <f>[2]d2!$G273</f>
        <v>0</v>
      </c>
      <c r="C275" s="37">
        <f>[2]d2!$L273</f>
        <v>0</v>
      </c>
      <c r="D275" s="39">
        <f>[2]d2!$N273</f>
        <v>0</v>
      </c>
      <c r="E275" s="9" t="str">
        <f>IF(ISBLANK([2]d2!I273),"",VLOOKUP([2]d2!I273,lytis,2,FALSE))</f>
        <v/>
      </c>
      <c r="F275" s="14">
        <f>[2]d2!H273</f>
        <v>0</v>
      </c>
      <c r="G275" s="8">
        <f>[2]d2!O273</f>
        <v>0</v>
      </c>
      <c r="H275" s="8">
        <f>[2]d2!R273</f>
        <v>0</v>
      </c>
      <c r="I275" s="10" t="str">
        <f>IF(ISBLANK([2]d2!J273),"",VLOOKUP([2]d2!J273,grupees,2,FALSE))</f>
        <v/>
      </c>
      <c r="J275" s="42">
        <f>[2]d2!S273</f>
        <v>0</v>
      </c>
      <c r="K275" s="25">
        <f>[2]d2!T273</f>
        <v>0</v>
      </c>
      <c r="L275" s="25">
        <f>[2]d2!U273</f>
        <v>0</v>
      </c>
      <c r="M275" s="14">
        <f>[2]d2!E273</f>
        <v>0</v>
      </c>
      <c r="N275" s="14">
        <f>[2]d2!F273</f>
        <v>0</v>
      </c>
      <c r="O275" s="14">
        <f t="shared" si="51"/>
        <v>1</v>
      </c>
      <c r="P275" s="48">
        <f t="shared" si="52"/>
        <v>0</v>
      </c>
      <c r="Q275" s="43">
        <f t="shared" si="61"/>
        <v>0</v>
      </c>
      <c r="R275" s="43" t="str">
        <f t="shared" si="53"/>
        <v>0</v>
      </c>
      <c r="S275" s="3" t="str">
        <f t="shared" si="54"/>
        <v>o</v>
      </c>
      <c r="T275" s="3">
        <f t="shared" si="55"/>
        <v>219</v>
      </c>
      <c r="U275" s="3" t="str">
        <f t="shared" si="56"/>
        <v>-</v>
      </c>
      <c r="V275" s="3" t="str">
        <f t="shared" si="57"/>
        <v>-</v>
      </c>
      <c r="W275" s="3" t="str">
        <f t="shared" si="58"/>
        <v>-</v>
      </c>
      <c r="X275" s="3" t="str">
        <f t="shared" si="59"/>
        <v>-</v>
      </c>
      <c r="Y275" s="3" t="str">
        <f t="shared" si="60"/>
        <v>-</v>
      </c>
    </row>
    <row r="276" spans="1:25" x14ac:dyDescent="0.2">
      <c r="A276" s="7">
        <v>273</v>
      </c>
      <c r="B276" s="18">
        <f>[2]d2!$G274</f>
        <v>0</v>
      </c>
      <c r="C276" s="37">
        <f>[2]d2!$L274</f>
        <v>0</v>
      </c>
      <c r="D276" s="39">
        <f>[2]d2!$N274</f>
        <v>0</v>
      </c>
      <c r="E276" s="9" t="str">
        <f>IF(ISBLANK([2]d2!I274),"",VLOOKUP([2]d2!I274,lytis,2,FALSE))</f>
        <v/>
      </c>
      <c r="F276" s="14">
        <f>[2]d2!H274</f>
        <v>0</v>
      </c>
      <c r="G276" s="8">
        <f>[2]d2!O274</f>
        <v>0</v>
      </c>
      <c r="H276" s="8">
        <f>[2]d2!R274</f>
        <v>0</v>
      </c>
      <c r="I276" s="10" t="str">
        <f>IF(ISBLANK([2]d2!J274),"",VLOOKUP([2]d2!J274,grupees,2,FALSE))</f>
        <v/>
      </c>
      <c r="J276" s="42">
        <f>[2]d2!S274</f>
        <v>0</v>
      </c>
      <c r="K276" s="25">
        <f>[2]d2!T274</f>
        <v>0</v>
      </c>
      <c r="L276" s="25">
        <f>[2]d2!U274</f>
        <v>0</v>
      </c>
      <c r="M276" s="14">
        <f>[2]d2!E274</f>
        <v>0</v>
      </c>
      <c r="N276" s="14">
        <f>[2]d2!F274</f>
        <v>0</v>
      </c>
      <c r="O276" s="14">
        <f t="shared" si="51"/>
        <v>1</v>
      </c>
      <c r="P276" s="48">
        <f t="shared" si="52"/>
        <v>0</v>
      </c>
      <c r="Q276" s="43">
        <f t="shared" si="61"/>
        <v>0</v>
      </c>
      <c r="R276" s="43" t="str">
        <f t="shared" si="53"/>
        <v>0</v>
      </c>
      <c r="S276" s="3" t="str">
        <f t="shared" si="54"/>
        <v>o</v>
      </c>
      <c r="T276" s="3">
        <f t="shared" si="55"/>
        <v>219</v>
      </c>
      <c r="U276" s="3" t="str">
        <f t="shared" si="56"/>
        <v>-</v>
      </c>
      <c r="V276" s="3" t="str">
        <f t="shared" si="57"/>
        <v>-</v>
      </c>
      <c r="W276" s="3" t="str">
        <f t="shared" si="58"/>
        <v>-</v>
      </c>
      <c r="X276" s="3" t="str">
        <f t="shared" si="59"/>
        <v>-</v>
      </c>
      <c r="Y276" s="3" t="str">
        <f t="shared" si="60"/>
        <v>-</v>
      </c>
    </row>
    <row r="277" spans="1:25" x14ac:dyDescent="0.2">
      <c r="A277" s="7">
        <v>274</v>
      </c>
      <c r="B277" s="18">
        <f>[2]d2!$G275</f>
        <v>0</v>
      </c>
      <c r="C277" s="37">
        <f>[2]d2!$L275</f>
        <v>0</v>
      </c>
      <c r="D277" s="39">
        <f>[2]d2!$N275</f>
        <v>0</v>
      </c>
      <c r="E277" s="9" t="str">
        <f>IF(ISBLANK([2]d2!I275),"",VLOOKUP([2]d2!I275,lytis,2,FALSE))</f>
        <v/>
      </c>
      <c r="F277" s="14">
        <f>[2]d2!H275</f>
        <v>0</v>
      </c>
      <c r="G277" s="8">
        <f>[2]d2!O275</f>
        <v>0</v>
      </c>
      <c r="H277" s="8">
        <f>[2]d2!R275</f>
        <v>0</v>
      </c>
      <c r="I277" s="10" t="str">
        <f>IF(ISBLANK([2]d2!J275),"",VLOOKUP([2]d2!J275,grupees,2,FALSE))</f>
        <v/>
      </c>
      <c r="J277" s="42">
        <f>[2]d2!S275</f>
        <v>0</v>
      </c>
      <c r="K277" s="25">
        <f>[2]d2!T275</f>
        <v>0</v>
      </c>
      <c r="L277" s="25">
        <f>[2]d2!U275</f>
        <v>0</v>
      </c>
      <c r="M277" s="14">
        <f>[2]d2!E275</f>
        <v>0</v>
      </c>
      <c r="N277" s="14">
        <f>[2]d2!F275</f>
        <v>0</v>
      </c>
      <c r="O277" s="14">
        <f t="shared" si="51"/>
        <v>1</v>
      </c>
      <c r="P277" s="48">
        <f t="shared" si="52"/>
        <v>0</v>
      </c>
      <c r="Q277" s="43">
        <f t="shared" si="61"/>
        <v>0</v>
      </c>
      <c r="R277" s="43" t="str">
        <f t="shared" si="53"/>
        <v>0</v>
      </c>
      <c r="S277" s="3" t="str">
        <f t="shared" si="54"/>
        <v>o</v>
      </c>
      <c r="T277" s="3">
        <f t="shared" si="55"/>
        <v>219</v>
      </c>
      <c r="U277" s="3" t="str">
        <f t="shared" si="56"/>
        <v>-</v>
      </c>
      <c r="V277" s="3" t="str">
        <f t="shared" si="57"/>
        <v>-</v>
      </c>
      <c r="W277" s="3" t="str">
        <f t="shared" si="58"/>
        <v>-</v>
      </c>
      <c r="X277" s="3" t="str">
        <f t="shared" si="59"/>
        <v>-</v>
      </c>
      <c r="Y277" s="3" t="str">
        <f t="shared" si="60"/>
        <v>-</v>
      </c>
    </row>
    <row r="278" spans="1:25" x14ac:dyDescent="0.2">
      <c r="A278" s="7">
        <v>275</v>
      </c>
      <c r="B278" s="18">
        <f>[2]d2!$G276</f>
        <v>0</v>
      </c>
      <c r="C278" s="37">
        <f>[2]d2!$L276</f>
        <v>0</v>
      </c>
      <c r="D278" s="39">
        <f>[2]d2!$N276</f>
        <v>0</v>
      </c>
      <c r="E278" s="9" t="str">
        <f>IF(ISBLANK([2]d2!I276),"",VLOOKUP([2]d2!I276,lytis,2,FALSE))</f>
        <v/>
      </c>
      <c r="F278" s="14">
        <f>[2]d2!H276</f>
        <v>0</v>
      </c>
      <c r="G278" s="8">
        <f>[2]d2!O276</f>
        <v>0</v>
      </c>
      <c r="H278" s="8">
        <f>[2]d2!R276</f>
        <v>0</v>
      </c>
      <c r="I278" s="10" t="str">
        <f>IF(ISBLANK([2]d2!J276),"",VLOOKUP([2]d2!J276,grupees,2,FALSE))</f>
        <v/>
      </c>
      <c r="J278" s="42">
        <f>[2]d2!S276</f>
        <v>0</v>
      </c>
      <c r="K278" s="25">
        <f>[2]d2!T276</f>
        <v>0</v>
      </c>
      <c r="L278" s="25">
        <f>[2]d2!U276</f>
        <v>0</v>
      </c>
      <c r="M278" s="14">
        <f>[2]d2!E276</f>
        <v>0</v>
      </c>
      <c r="N278" s="14">
        <f>[2]d2!F276</f>
        <v>0</v>
      </c>
      <c r="O278" s="14">
        <f t="shared" si="51"/>
        <v>1</v>
      </c>
      <c r="P278" s="48">
        <f t="shared" si="52"/>
        <v>0</v>
      </c>
      <c r="Q278" s="43">
        <f t="shared" si="61"/>
        <v>0</v>
      </c>
      <c r="R278" s="43" t="str">
        <f t="shared" si="53"/>
        <v>0</v>
      </c>
      <c r="S278" s="3" t="str">
        <f t="shared" si="54"/>
        <v>o</v>
      </c>
      <c r="T278" s="3">
        <f t="shared" si="55"/>
        <v>219</v>
      </c>
      <c r="U278" s="3" t="str">
        <f t="shared" si="56"/>
        <v>-</v>
      </c>
      <c r="V278" s="3" t="str">
        <f t="shared" si="57"/>
        <v>-</v>
      </c>
      <c r="W278" s="3" t="str">
        <f t="shared" si="58"/>
        <v>-</v>
      </c>
      <c r="X278" s="3" t="str">
        <f t="shared" si="59"/>
        <v>-</v>
      </c>
      <c r="Y278" s="3" t="str">
        <f t="shared" si="60"/>
        <v>-</v>
      </c>
    </row>
    <row r="279" spans="1:25" x14ac:dyDescent="0.2">
      <c r="A279" s="7">
        <v>276</v>
      </c>
      <c r="B279" s="18">
        <f>[2]d2!$G277</f>
        <v>0</v>
      </c>
      <c r="C279" s="37">
        <f>[2]d2!$L277</f>
        <v>0</v>
      </c>
      <c r="D279" s="39">
        <f>[2]d2!$N277</f>
        <v>0</v>
      </c>
      <c r="E279" s="9" t="str">
        <f>IF(ISBLANK([2]d2!I277),"",VLOOKUP([2]d2!I277,lytis,2,FALSE))</f>
        <v/>
      </c>
      <c r="F279" s="14">
        <f>[2]d2!H277</f>
        <v>0</v>
      </c>
      <c r="G279" s="8">
        <f>[2]d2!O277</f>
        <v>0</v>
      </c>
      <c r="H279" s="8">
        <f>[2]d2!R277</f>
        <v>0</v>
      </c>
      <c r="I279" s="10" t="str">
        <f>IF(ISBLANK([2]d2!J277),"",VLOOKUP([2]d2!J277,grupees,2,FALSE))</f>
        <v/>
      </c>
      <c r="J279" s="42">
        <f>[2]d2!S277</f>
        <v>0</v>
      </c>
      <c r="K279" s="25">
        <f>[2]d2!T277</f>
        <v>0</v>
      </c>
      <c r="L279" s="25">
        <f>[2]d2!U277</f>
        <v>0</v>
      </c>
      <c r="M279" s="14">
        <f>[2]d2!E277</f>
        <v>0</v>
      </c>
      <c r="N279" s="14">
        <f>[2]d2!F277</f>
        <v>0</v>
      </c>
      <c r="O279" s="14">
        <f t="shared" si="51"/>
        <v>1</v>
      </c>
      <c r="P279" s="48">
        <f t="shared" si="52"/>
        <v>0</v>
      </c>
      <c r="Q279" s="43">
        <f t="shared" si="61"/>
        <v>0</v>
      </c>
      <c r="R279" s="43" t="str">
        <f t="shared" si="53"/>
        <v>0</v>
      </c>
      <c r="S279" s="3" t="str">
        <f t="shared" si="54"/>
        <v>o</v>
      </c>
      <c r="T279" s="3">
        <f t="shared" si="55"/>
        <v>219</v>
      </c>
      <c r="U279" s="3" t="str">
        <f t="shared" si="56"/>
        <v>-</v>
      </c>
      <c r="V279" s="3" t="str">
        <f t="shared" si="57"/>
        <v>-</v>
      </c>
      <c r="W279" s="3" t="str">
        <f t="shared" si="58"/>
        <v>-</v>
      </c>
      <c r="X279" s="3" t="str">
        <f t="shared" si="59"/>
        <v>-</v>
      </c>
      <c r="Y279" s="3" t="str">
        <f t="shared" si="60"/>
        <v>-</v>
      </c>
    </row>
    <row r="280" spans="1:25" x14ac:dyDescent="0.2">
      <c r="A280" s="7">
        <v>277</v>
      </c>
      <c r="B280" s="18">
        <f>[2]d2!$G278</f>
        <v>0</v>
      </c>
      <c r="C280" s="37">
        <f>[2]d2!$L278</f>
        <v>0</v>
      </c>
      <c r="D280" s="39">
        <f>[2]d2!$N278</f>
        <v>0</v>
      </c>
      <c r="E280" s="9" t="str">
        <f>IF(ISBLANK([2]d2!I278),"",VLOOKUP([2]d2!I278,lytis,2,FALSE))</f>
        <v/>
      </c>
      <c r="F280" s="14">
        <f>[2]d2!H278</f>
        <v>0</v>
      </c>
      <c r="G280" s="8">
        <f>[2]d2!O278</f>
        <v>0</v>
      </c>
      <c r="H280" s="8">
        <f>[2]d2!R278</f>
        <v>0</v>
      </c>
      <c r="I280" s="10" t="str">
        <f>IF(ISBLANK([2]d2!J278),"",VLOOKUP([2]d2!J278,grupees,2,FALSE))</f>
        <v/>
      </c>
      <c r="J280" s="42">
        <f>[2]d2!S278</f>
        <v>0</v>
      </c>
      <c r="K280" s="25">
        <f>[2]d2!T278</f>
        <v>0</v>
      </c>
      <c r="L280" s="25">
        <f>[2]d2!U278</f>
        <v>0</v>
      </c>
      <c r="M280" s="14">
        <f>[2]d2!E278</f>
        <v>0</v>
      </c>
      <c r="N280" s="14">
        <f>[2]d2!F278</f>
        <v>0</v>
      </c>
      <c r="O280" s="14">
        <f t="shared" si="51"/>
        <v>1</v>
      </c>
      <c r="P280" s="48">
        <f t="shared" si="52"/>
        <v>0</v>
      </c>
      <c r="Q280" s="43">
        <f t="shared" si="61"/>
        <v>0</v>
      </c>
      <c r="R280" s="43" t="str">
        <f t="shared" si="53"/>
        <v>0</v>
      </c>
      <c r="S280" s="3" t="str">
        <f t="shared" si="54"/>
        <v>o</v>
      </c>
      <c r="T280" s="3">
        <f t="shared" si="55"/>
        <v>219</v>
      </c>
      <c r="U280" s="3" t="str">
        <f t="shared" si="56"/>
        <v>-</v>
      </c>
      <c r="V280" s="3" t="str">
        <f t="shared" si="57"/>
        <v>-</v>
      </c>
      <c r="W280" s="3" t="str">
        <f t="shared" si="58"/>
        <v>-</v>
      </c>
      <c r="X280" s="3" t="str">
        <f t="shared" si="59"/>
        <v>-</v>
      </c>
      <c r="Y280" s="3" t="str">
        <f t="shared" si="60"/>
        <v>-</v>
      </c>
    </row>
    <row r="281" spans="1:25" x14ac:dyDescent="0.2">
      <c r="A281" s="7">
        <v>278</v>
      </c>
      <c r="B281" s="18">
        <f>[2]d2!$G279</f>
        <v>0</v>
      </c>
      <c r="C281" s="37">
        <f>[2]d2!$L279</f>
        <v>0</v>
      </c>
      <c r="D281" s="39">
        <f>[2]d2!$N279</f>
        <v>0</v>
      </c>
      <c r="E281" s="9" t="str">
        <f>IF(ISBLANK([2]d2!I279),"",VLOOKUP([2]d2!I279,lytis,2,FALSE))</f>
        <v/>
      </c>
      <c r="F281" s="14">
        <f>[2]d2!H279</f>
        <v>0</v>
      </c>
      <c r="G281" s="8">
        <f>[2]d2!O279</f>
        <v>0</v>
      </c>
      <c r="H281" s="8">
        <f>[2]d2!R279</f>
        <v>0</v>
      </c>
      <c r="I281" s="10" t="str">
        <f>IF(ISBLANK([2]d2!J279),"",VLOOKUP([2]d2!J279,grupees,2,FALSE))</f>
        <v/>
      </c>
      <c r="J281" s="42">
        <f>[2]d2!S279</f>
        <v>0</v>
      </c>
      <c r="K281" s="25">
        <f>[2]d2!T279</f>
        <v>0</v>
      </c>
      <c r="L281" s="25">
        <f>[2]d2!U279</f>
        <v>0</v>
      </c>
      <c r="M281" s="14">
        <f>[2]d2!E279</f>
        <v>0</v>
      </c>
      <c r="N281" s="14">
        <f>[2]d2!F279</f>
        <v>0</v>
      </c>
      <c r="O281" s="14">
        <f t="shared" si="51"/>
        <v>1</v>
      </c>
      <c r="P281" s="48">
        <f t="shared" si="52"/>
        <v>0</v>
      </c>
      <c r="Q281" s="43">
        <f t="shared" si="61"/>
        <v>0</v>
      </c>
      <c r="R281" s="43" t="str">
        <f t="shared" si="53"/>
        <v>0</v>
      </c>
      <c r="S281" s="3" t="str">
        <f t="shared" si="54"/>
        <v>o</v>
      </c>
      <c r="T281" s="3">
        <f t="shared" si="55"/>
        <v>219</v>
      </c>
      <c r="U281" s="3" t="str">
        <f t="shared" si="56"/>
        <v>-</v>
      </c>
      <c r="V281" s="3" t="str">
        <f t="shared" si="57"/>
        <v>-</v>
      </c>
      <c r="W281" s="3" t="str">
        <f t="shared" si="58"/>
        <v>-</v>
      </c>
      <c r="X281" s="3" t="str">
        <f t="shared" si="59"/>
        <v>-</v>
      </c>
      <c r="Y281" s="3" t="str">
        <f t="shared" si="60"/>
        <v>-</v>
      </c>
    </row>
    <row r="282" spans="1:25" x14ac:dyDescent="0.2">
      <c r="A282" s="7">
        <v>279</v>
      </c>
      <c r="B282" s="18">
        <f>[2]d2!$G280</f>
        <v>0</v>
      </c>
      <c r="C282" s="37">
        <f>[2]d2!$L280</f>
        <v>0</v>
      </c>
      <c r="D282" s="39">
        <f>[2]d2!$N280</f>
        <v>0</v>
      </c>
      <c r="E282" s="9" t="str">
        <f>IF(ISBLANK([2]d2!I280),"",VLOOKUP([2]d2!I280,lytis,2,FALSE))</f>
        <v/>
      </c>
      <c r="F282" s="14">
        <f>[2]d2!H280</f>
        <v>0</v>
      </c>
      <c r="G282" s="8">
        <f>[2]d2!O280</f>
        <v>0</v>
      </c>
      <c r="H282" s="8">
        <f>[2]d2!R280</f>
        <v>0</v>
      </c>
      <c r="I282" s="10" t="str">
        <f>IF(ISBLANK([2]d2!J280),"",VLOOKUP([2]d2!J280,grupees,2,FALSE))</f>
        <v/>
      </c>
      <c r="J282" s="42">
        <f>[2]d2!S280</f>
        <v>0</v>
      </c>
      <c r="K282" s="25">
        <f>[2]d2!T280</f>
        <v>0</v>
      </c>
      <c r="L282" s="25">
        <f>[2]d2!U280</f>
        <v>0</v>
      </c>
      <c r="M282" s="14">
        <f>[2]d2!E280</f>
        <v>0</v>
      </c>
      <c r="N282" s="14">
        <f>[2]d2!F280</f>
        <v>0</v>
      </c>
      <c r="O282" s="14">
        <f t="shared" si="51"/>
        <v>1</v>
      </c>
      <c r="P282" s="48">
        <f t="shared" si="52"/>
        <v>0</v>
      </c>
      <c r="Q282" s="43">
        <f t="shared" si="61"/>
        <v>0</v>
      </c>
      <c r="R282" s="43" t="str">
        <f t="shared" si="53"/>
        <v>0</v>
      </c>
      <c r="S282" s="3" t="str">
        <f t="shared" si="54"/>
        <v>o</v>
      </c>
      <c r="T282" s="3">
        <f t="shared" si="55"/>
        <v>219</v>
      </c>
      <c r="U282" s="3" t="str">
        <f t="shared" si="56"/>
        <v>-</v>
      </c>
      <c r="V282" s="3" t="str">
        <f t="shared" si="57"/>
        <v>-</v>
      </c>
      <c r="W282" s="3" t="str">
        <f t="shared" si="58"/>
        <v>-</v>
      </c>
      <c r="X282" s="3" t="str">
        <f t="shared" si="59"/>
        <v>-</v>
      </c>
      <c r="Y282" s="3" t="str">
        <f t="shared" si="60"/>
        <v>-</v>
      </c>
    </row>
    <row r="283" spans="1:25" x14ac:dyDescent="0.2">
      <c r="A283" s="7">
        <v>280</v>
      </c>
      <c r="B283" s="18">
        <f>[2]d2!$G281</f>
        <v>0</v>
      </c>
      <c r="C283" s="37">
        <f>[2]d2!$L281</f>
        <v>0</v>
      </c>
      <c r="D283" s="39">
        <f>[2]d2!$N281</f>
        <v>0</v>
      </c>
      <c r="E283" s="9" t="str">
        <f>IF(ISBLANK([2]d2!I281),"",VLOOKUP([2]d2!I281,lytis,2,FALSE))</f>
        <v/>
      </c>
      <c r="F283" s="14">
        <f>[2]d2!H281</f>
        <v>0</v>
      </c>
      <c r="G283" s="8">
        <f>[2]d2!O281</f>
        <v>0</v>
      </c>
      <c r="H283" s="8">
        <f>[2]d2!R281</f>
        <v>0</v>
      </c>
      <c r="I283" s="10" t="str">
        <f>IF(ISBLANK([2]d2!J281),"",VLOOKUP([2]d2!J281,grupees,2,FALSE))</f>
        <v/>
      </c>
      <c r="J283" s="42">
        <f>[2]d2!S281</f>
        <v>0</v>
      </c>
      <c r="K283" s="25">
        <f>[2]d2!T281</f>
        <v>0</v>
      </c>
      <c r="L283" s="25">
        <f>[2]d2!U281</f>
        <v>0</v>
      </c>
      <c r="M283" s="14">
        <f>[2]d2!E281</f>
        <v>0</v>
      </c>
      <c r="N283" s="14">
        <f>[2]d2!F281</f>
        <v>0</v>
      </c>
      <c r="O283" s="14">
        <f t="shared" si="51"/>
        <v>1</v>
      </c>
      <c r="P283" s="48">
        <f t="shared" si="52"/>
        <v>0</v>
      </c>
      <c r="Q283" s="43">
        <f t="shared" si="61"/>
        <v>0</v>
      </c>
      <c r="R283" s="43" t="str">
        <f t="shared" si="53"/>
        <v>0</v>
      </c>
      <c r="S283" s="3" t="str">
        <f t="shared" si="54"/>
        <v>o</v>
      </c>
      <c r="T283" s="3">
        <f t="shared" si="55"/>
        <v>219</v>
      </c>
      <c r="U283" s="3" t="str">
        <f t="shared" si="56"/>
        <v>-</v>
      </c>
      <c r="V283" s="3" t="str">
        <f t="shared" si="57"/>
        <v>-</v>
      </c>
      <c r="W283" s="3" t="str">
        <f t="shared" si="58"/>
        <v>-</v>
      </c>
      <c r="X283" s="3" t="str">
        <f t="shared" si="59"/>
        <v>-</v>
      </c>
      <c r="Y283" s="3" t="str">
        <f t="shared" si="60"/>
        <v>-</v>
      </c>
    </row>
    <row r="284" spans="1:25" x14ac:dyDescent="0.2">
      <c r="A284" s="7">
        <v>281</v>
      </c>
      <c r="B284" s="18">
        <f>[2]d2!$G282</f>
        <v>0</v>
      </c>
      <c r="C284" s="37">
        <f>[2]d2!$L282</f>
        <v>0</v>
      </c>
      <c r="D284" s="39">
        <f>[2]d2!$N282</f>
        <v>0</v>
      </c>
      <c r="E284" s="9" t="str">
        <f>IF(ISBLANK([2]d2!I282),"",VLOOKUP([2]d2!I282,lytis,2,FALSE))</f>
        <v/>
      </c>
      <c r="F284" s="14">
        <f>[2]d2!H282</f>
        <v>0</v>
      </c>
      <c r="G284" s="8">
        <f>[2]d2!O282</f>
        <v>0</v>
      </c>
      <c r="H284" s="8">
        <f>[2]d2!R282</f>
        <v>0</v>
      </c>
      <c r="I284" s="10" t="str">
        <f>IF(ISBLANK([2]d2!J282),"",VLOOKUP([2]d2!J282,grupees,2,FALSE))</f>
        <v/>
      </c>
      <c r="J284" s="42">
        <f>[2]d2!S282</f>
        <v>0</v>
      </c>
      <c r="K284" s="25">
        <f>[2]d2!T282</f>
        <v>0</v>
      </c>
      <c r="L284" s="25">
        <f>[2]d2!U282</f>
        <v>0</v>
      </c>
      <c r="M284" s="14">
        <f>[2]d2!E282</f>
        <v>0</v>
      </c>
      <c r="N284" s="14">
        <f>[2]d2!F282</f>
        <v>0</v>
      </c>
      <c r="O284" s="14">
        <f t="shared" si="51"/>
        <v>1</v>
      </c>
      <c r="P284" s="48">
        <f t="shared" si="52"/>
        <v>0</v>
      </c>
      <c r="Q284" s="43">
        <f t="shared" si="61"/>
        <v>0</v>
      </c>
      <c r="R284" s="43" t="str">
        <f t="shared" si="53"/>
        <v>0</v>
      </c>
      <c r="S284" s="3" t="str">
        <f t="shared" si="54"/>
        <v>o</v>
      </c>
      <c r="T284" s="3">
        <f t="shared" si="55"/>
        <v>219</v>
      </c>
      <c r="U284" s="3" t="str">
        <f t="shared" si="56"/>
        <v>-</v>
      </c>
      <c r="V284" s="3" t="str">
        <f t="shared" si="57"/>
        <v>-</v>
      </c>
      <c r="W284" s="3" t="str">
        <f t="shared" si="58"/>
        <v>-</v>
      </c>
      <c r="X284" s="3" t="str">
        <f t="shared" si="59"/>
        <v>-</v>
      </c>
      <c r="Y284" s="3" t="str">
        <f t="shared" si="60"/>
        <v>-</v>
      </c>
    </row>
    <row r="285" spans="1:25" x14ac:dyDescent="0.2">
      <c r="A285" s="7">
        <v>282</v>
      </c>
      <c r="B285" s="18">
        <f>[2]d2!$G283</f>
        <v>0</v>
      </c>
      <c r="C285" s="37">
        <f>[2]d2!$L283</f>
        <v>0</v>
      </c>
      <c r="D285" s="39">
        <f>[2]d2!$N283</f>
        <v>0</v>
      </c>
      <c r="E285" s="9" t="str">
        <f>IF(ISBLANK([2]d2!I283),"",VLOOKUP([2]d2!I283,lytis,2,FALSE))</f>
        <v/>
      </c>
      <c r="F285" s="14">
        <f>[2]d2!H283</f>
        <v>0</v>
      </c>
      <c r="G285" s="8">
        <f>[2]d2!O283</f>
        <v>0</v>
      </c>
      <c r="H285" s="8">
        <f>[2]d2!R283</f>
        <v>0</v>
      </c>
      <c r="I285" s="10" t="str">
        <f>IF(ISBLANK([2]d2!J283),"",VLOOKUP([2]d2!J283,grupees,2,FALSE))</f>
        <v/>
      </c>
      <c r="J285" s="42">
        <f>[2]d2!S283</f>
        <v>0</v>
      </c>
      <c r="K285" s="25">
        <f>[2]d2!T283</f>
        <v>0</v>
      </c>
      <c r="L285" s="25">
        <f>[2]d2!U283</f>
        <v>0</v>
      </c>
      <c r="M285" s="14">
        <f>[2]d2!E283</f>
        <v>0</v>
      </c>
      <c r="N285" s="14">
        <f>[2]d2!F283</f>
        <v>0</v>
      </c>
      <c r="O285" s="14">
        <f t="shared" si="51"/>
        <v>1</v>
      </c>
      <c r="P285" s="48">
        <f t="shared" si="52"/>
        <v>0</v>
      </c>
      <c r="Q285" s="43">
        <f t="shared" si="61"/>
        <v>0</v>
      </c>
      <c r="R285" s="43" t="str">
        <f t="shared" si="53"/>
        <v>0</v>
      </c>
      <c r="S285" s="3" t="str">
        <f t="shared" si="54"/>
        <v>o</v>
      </c>
      <c r="T285" s="3">
        <f t="shared" si="55"/>
        <v>219</v>
      </c>
      <c r="U285" s="3" t="str">
        <f t="shared" si="56"/>
        <v>-</v>
      </c>
      <c r="V285" s="3" t="str">
        <f t="shared" si="57"/>
        <v>-</v>
      </c>
      <c r="W285" s="3" t="str">
        <f t="shared" si="58"/>
        <v>-</v>
      </c>
      <c r="X285" s="3" t="str">
        <f t="shared" si="59"/>
        <v>-</v>
      </c>
      <c r="Y285" s="3" t="str">
        <f t="shared" si="60"/>
        <v>-</v>
      </c>
    </row>
    <row r="286" spans="1:25" x14ac:dyDescent="0.2">
      <c r="A286" s="7">
        <v>283</v>
      </c>
      <c r="B286" s="18">
        <f>[2]d2!$G284</f>
        <v>0</v>
      </c>
      <c r="C286" s="37">
        <f>[2]d2!$L284</f>
        <v>0</v>
      </c>
      <c r="D286" s="39">
        <f>[2]d2!$N284</f>
        <v>0</v>
      </c>
      <c r="E286" s="9" t="str">
        <f>IF(ISBLANK([2]d2!I284),"",VLOOKUP([2]d2!I284,lytis,2,FALSE))</f>
        <v/>
      </c>
      <c r="F286" s="14">
        <f>[2]d2!H284</f>
        <v>0</v>
      </c>
      <c r="G286" s="8">
        <f>[2]d2!O284</f>
        <v>0</v>
      </c>
      <c r="H286" s="8">
        <f>[2]d2!R284</f>
        <v>0</v>
      </c>
      <c r="I286" s="10" t="str">
        <f>IF(ISBLANK([2]d2!J284),"",VLOOKUP([2]d2!J284,grupees,2,FALSE))</f>
        <v/>
      </c>
      <c r="J286" s="42">
        <f>[2]d2!S284</f>
        <v>0</v>
      </c>
      <c r="K286" s="25">
        <f>[2]d2!T284</f>
        <v>0</v>
      </c>
      <c r="L286" s="25">
        <f>[2]d2!U284</f>
        <v>0</v>
      </c>
      <c r="M286" s="14">
        <f>[2]d2!E284</f>
        <v>0</v>
      </c>
      <c r="N286" s="14">
        <f>[2]d2!F284</f>
        <v>0</v>
      </c>
      <c r="O286" s="14">
        <f t="shared" si="51"/>
        <v>1</v>
      </c>
      <c r="P286" s="48">
        <f t="shared" si="52"/>
        <v>0</v>
      </c>
      <c r="Q286" s="43">
        <f t="shared" si="61"/>
        <v>0</v>
      </c>
      <c r="R286" s="43" t="str">
        <f t="shared" si="53"/>
        <v>0</v>
      </c>
      <c r="S286" s="3" t="str">
        <f t="shared" si="54"/>
        <v>o</v>
      </c>
      <c r="T286" s="3">
        <f t="shared" si="55"/>
        <v>219</v>
      </c>
      <c r="U286" s="3" t="str">
        <f t="shared" si="56"/>
        <v>-</v>
      </c>
      <c r="V286" s="3" t="str">
        <f t="shared" si="57"/>
        <v>-</v>
      </c>
      <c r="W286" s="3" t="str">
        <f t="shared" si="58"/>
        <v>-</v>
      </c>
      <c r="X286" s="3" t="str">
        <f t="shared" si="59"/>
        <v>-</v>
      </c>
      <c r="Y286" s="3" t="str">
        <f t="shared" si="60"/>
        <v>-</v>
      </c>
    </row>
    <row r="287" spans="1:25" x14ac:dyDescent="0.2">
      <c r="A287" s="7">
        <v>284</v>
      </c>
      <c r="B287" s="18">
        <f>[2]d2!$G285</f>
        <v>0</v>
      </c>
      <c r="C287" s="37">
        <f>[2]d2!$L285</f>
        <v>0</v>
      </c>
      <c r="D287" s="39">
        <f>[2]d2!$N285</f>
        <v>0</v>
      </c>
      <c r="E287" s="9" t="str">
        <f>IF(ISBLANK([2]d2!I285),"",VLOOKUP([2]d2!I285,lytis,2,FALSE))</f>
        <v/>
      </c>
      <c r="F287" s="14">
        <f>[2]d2!H285</f>
        <v>0</v>
      </c>
      <c r="G287" s="8">
        <f>[2]d2!O285</f>
        <v>0</v>
      </c>
      <c r="H287" s="8">
        <f>[2]d2!R285</f>
        <v>0</v>
      </c>
      <c r="I287" s="10" t="str">
        <f>IF(ISBLANK([2]d2!J285),"",VLOOKUP([2]d2!J285,grupees,2,FALSE))</f>
        <v/>
      </c>
      <c r="J287" s="42">
        <f>[2]d2!S285</f>
        <v>0</v>
      </c>
      <c r="K287" s="25">
        <f>[2]d2!T285</f>
        <v>0</v>
      </c>
      <c r="L287" s="25">
        <f>[2]d2!U285</f>
        <v>0</v>
      </c>
      <c r="M287" s="14">
        <f>[2]d2!E285</f>
        <v>0</v>
      </c>
      <c r="N287" s="14">
        <f>[2]d2!F285</f>
        <v>0</v>
      </c>
      <c r="O287" s="14">
        <f t="shared" si="51"/>
        <v>1</v>
      </c>
      <c r="P287" s="48">
        <f t="shared" si="52"/>
        <v>0</v>
      </c>
      <c r="Q287" s="43">
        <f t="shared" si="61"/>
        <v>0</v>
      </c>
      <c r="R287" s="43" t="str">
        <f t="shared" si="53"/>
        <v>0</v>
      </c>
      <c r="S287" s="3" t="str">
        <f t="shared" si="54"/>
        <v>o</v>
      </c>
      <c r="T287" s="3">
        <f t="shared" si="55"/>
        <v>219</v>
      </c>
      <c r="U287" s="3" t="str">
        <f t="shared" si="56"/>
        <v>-</v>
      </c>
      <c r="V287" s="3" t="str">
        <f t="shared" si="57"/>
        <v>-</v>
      </c>
      <c r="W287" s="3" t="str">
        <f t="shared" si="58"/>
        <v>-</v>
      </c>
      <c r="X287" s="3" t="str">
        <f t="shared" si="59"/>
        <v>-</v>
      </c>
      <c r="Y287" s="3" t="str">
        <f t="shared" si="60"/>
        <v>-</v>
      </c>
    </row>
    <row r="288" spans="1:25" x14ac:dyDescent="0.2">
      <c r="A288" s="7">
        <v>285</v>
      </c>
      <c r="B288" s="18">
        <f>[2]d2!$G286</f>
        <v>0</v>
      </c>
      <c r="C288" s="37">
        <f>[2]d2!$L286</f>
        <v>0</v>
      </c>
      <c r="D288" s="39">
        <f>[2]d2!$N286</f>
        <v>0</v>
      </c>
      <c r="E288" s="9" t="str">
        <f>IF(ISBLANK([2]d2!I286),"",VLOOKUP([2]d2!I286,lytis,2,FALSE))</f>
        <v/>
      </c>
      <c r="F288" s="14">
        <f>[2]d2!H286</f>
        <v>0</v>
      </c>
      <c r="G288" s="8">
        <f>[2]d2!O286</f>
        <v>0</v>
      </c>
      <c r="H288" s="8">
        <f>[2]d2!R286</f>
        <v>0</v>
      </c>
      <c r="I288" s="10" t="str">
        <f>IF(ISBLANK([2]d2!J286),"",VLOOKUP([2]d2!J286,grupees,2,FALSE))</f>
        <v/>
      </c>
      <c r="J288" s="42">
        <f>[2]d2!S286</f>
        <v>0</v>
      </c>
      <c r="K288" s="25">
        <f>[2]d2!T286</f>
        <v>0</v>
      </c>
      <c r="L288" s="25">
        <f>[2]d2!U286</f>
        <v>0</v>
      </c>
      <c r="M288" s="14">
        <f>[2]d2!E286</f>
        <v>0</v>
      </c>
      <c r="N288" s="14">
        <f>[2]d2!F286</f>
        <v>0</v>
      </c>
      <c r="O288" s="14">
        <f t="shared" si="51"/>
        <v>1</v>
      </c>
      <c r="P288" s="48">
        <f t="shared" si="52"/>
        <v>0</v>
      </c>
      <c r="Q288" s="43">
        <f t="shared" si="61"/>
        <v>0</v>
      </c>
      <c r="R288" s="43" t="str">
        <f t="shared" si="53"/>
        <v>0</v>
      </c>
      <c r="S288" s="3" t="str">
        <f t="shared" si="54"/>
        <v>o</v>
      </c>
      <c r="T288" s="3">
        <f t="shared" si="55"/>
        <v>219</v>
      </c>
      <c r="U288" s="3" t="str">
        <f t="shared" si="56"/>
        <v>-</v>
      </c>
      <c r="V288" s="3" t="str">
        <f t="shared" si="57"/>
        <v>-</v>
      </c>
      <c r="W288" s="3" t="str">
        <f t="shared" si="58"/>
        <v>-</v>
      </c>
      <c r="X288" s="3" t="str">
        <f t="shared" si="59"/>
        <v>-</v>
      </c>
      <c r="Y288" s="3" t="str">
        <f t="shared" si="60"/>
        <v>-</v>
      </c>
    </row>
    <row r="289" spans="1:25" x14ac:dyDescent="0.2">
      <c r="A289" s="7">
        <v>286</v>
      </c>
      <c r="B289" s="18">
        <f>[2]d2!$G287</f>
        <v>0</v>
      </c>
      <c r="C289" s="37">
        <f>[2]d2!$L287</f>
        <v>0</v>
      </c>
      <c r="D289" s="39">
        <f>[2]d2!$N287</f>
        <v>0</v>
      </c>
      <c r="E289" s="9" t="str">
        <f>IF(ISBLANK([2]d2!I287),"",VLOOKUP([2]d2!I287,lytis,2,FALSE))</f>
        <v/>
      </c>
      <c r="F289" s="14">
        <f>[2]d2!H287</f>
        <v>0</v>
      </c>
      <c r="G289" s="8">
        <f>[2]d2!O287</f>
        <v>0</v>
      </c>
      <c r="H289" s="8">
        <f>[2]d2!R287</f>
        <v>0</v>
      </c>
      <c r="I289" s="10" t="str">
        <f>IF(ISBLANK([2]d2!J287),"",VLOOKUP([2]d2!J287,grupees,2,FALSE))</f>
        <v/>
      </c>
      <c r="J289" s="42">
        <f>[2]d2!S287</f>
        <v>0</v>
      </c>
      <c r="K289" s="25">
        <f>[2]d2!T287</f>
        <v>0</v>
      </c>
      <c r="L289" s="25">
        <f>[2]d2!U287</f>
        <v>0</v>
      </c>
      <c r="M289" s="14">
        <f>[2]d2!E287</f>
        <v>0</v>
      </c>
      <c r="N289" s="14">
        <f>[2]d2!F287</f>
        <v>0</v>
      </c>
      <c r="O289" s="14">
        <f t="shared" si="51"/>
        <v>1</v>
      </c>
      <c r="P289" s="48">
        <f t="shared" si="52"/>
        <v>0</v>
      </c>
      <c r="Q289" s="43">
        <f t="shared" si="61"/>
        <v>0</v>
      </c>
      <c r="R289" s="43" t="str">
        <f t="shared" si="53"/>
        <v>0</v>
      </c>
      <c r="S289" s="3" t="str">
        <f t="shared" si="54"/>
        <v>o</v>
      </c>
      <c r="T289" s="3">
        <f t="shared" si="55"/>
        <v>219</v>
      </c>
      <c r="U289" s="3" t="str">
        <f t="shared" si="56"/>
        <v>-</v>
      </c>
      <c r="V289" s="3" t="str">
        <f t="shared" si="57"/>
        <v>-</v>
      </c>
      <c r="W289" s="3" t="str">
        <f t="shared" si="58"/>
        <v>-</v>
      </c>
      <c r="X289" s="3" t="str">
        <f t="shared" si="59"/>
        <v>-</v>
      </c>
      <c r="Y289" s="3" t="str">
        <f t="shared" si="60"/>
        <v>-</v>
      </c>
    </row>
    <row r="290" spans="1:25" x14ac:dyDescent="0.2">
      <c r="A290" s="7">
        <v>287</v>
      </c>
      <c r="B290" s="18">
        <f>[2]d2!$G288</f>
        <v>0</v>
      </c>
      <c r="C290" s="37">
        <f>[2]d2!$L288</f>
        <v>0</v>
      </c>
      <c r="D290" s="39">
        <f>[2]d2!$N288</f>
        <v>0</v>
      </c>
      <c r="E290" s="9" t="str">
        <f>IF(ISBLANK([2]d2!I288),"",VLOOKUP([2]d2!I288,lytis,2,FALSE))</f>
        <v/>
      </c>
      <c r="F290" s="14">
        <f>[2]d2!H288</f>
        <v>0</v>
      </c>
      <c r="G290" s="8">
        <f>[2]d2!O288</f>
        <v>0</v>
      </c>
      <c r="H290" s="8">
        <f>[2]d2!R288</f>
        <v>0</v>
      </c>
      <c r="I290" s="10" t="str">
        <f>IF(ISBLANK([2]d2!J288),"",VLOOKUP([2]d2!J288,grupees,2,FALSE))</f>
        <v/>
      </c>
      <c r="J290" s="42">
        <f>[2]d2!S288</f>
        <v>0</v>
      </c>
      <c r="K290" s="25">
        <f>[2]d2!T288</f>
        <v>0</v>
      </c>
      <c r="L290" s="25">
        <f>[2]d2!U288</f>
        <v>0</v>
      </c>
      <c r="M290" s="14">
        <f>[2]d2!E288</f>
        <v>0</v>
      </c>
      <c r="N290" s="14">
        <f>[2]d2!F288</f>
        <v>0</v>
      </c>
      <c r="O290" s="14">
        <f t="shared" si="51"/>
        <v>1</v>
      </c>
      <c r="P290" s="48">
        <f t="shared" si="52"/>
        <v>0</v>
      </c>
      <c r="Q290" s="43">
        <f t="shared" si="61"/>
        <v>0</v>
      </c>
      <c r="R290" s="43" t="str">
        <f t="shared" si="53"/>
        <v>0</v>
      </c>
      <c r="S290" s="3" t="str">
        <f t="shared" si="54"/>
        <v>o</v>
      </c>
      <c r="T290" s="3">
        <f t="shared" si="55"/>
        <v>219</v>
      </c>
      <c r="U290" s="3" t="str">
        <f t="shared" si="56"/>
        <v>-</v>
      </c>
      <c r="V290" s="3" t="str">
        <f t="shared" si="57"/>
        <v>-</v>
      </c>
      <c r="W290" s="3" t="str">
        <f t="shared" si="58"/>
        <v>-</v>
      </c>
      <c r="X290" s="3" t="str">
        <f t="shared" si="59"/>
        <v>-</v>
      </c>
      <c r="Y290" s="3" t="str">
        <f t="shared" si="60"/>
        <v>-</v>
      </c>
    </row>
    <row r="291" spans="1:25" x14ac:dyDescent="0.2">
      <c r="A291" s="7">
        <v>288</v>
      </c>
      <c r="B291" s="18">
        <f>[2]d2!$G289</f>
        <v>0</v>
      </c>
      <c r="C291" s="37">
        <f>[2]d2!$L289</f>
        <v>0</v>
      </c>
      <c r="D291" s="39">
        <f>[2]d2!$N289</f>
        <v>0</v>
      </c>
      <c r="E291" s="9" t="str">
        <f>IF(ISBLANK([2]d2!I289),"",VLOOKUP([2]d2!I289,lytis,2,FALSE))</f>
        <v/>
      </c>
      <c r="F291" s="14">
        <f>[2]d2!H289</f>
        <v>0</v>
      </c>
      <c r="G291" s="8">
        <f>[2]d2!O289</f>
        <v>0</v>
      </c>
      <c r="H291" s="8">
        <f>[2]d2!R289</f>
        <v>0</v>
      </c>
      <c r="I291" s="10" t="str">
        <f>IF(ISBLANK([2]d2!J289),"",VLOOKUP([2]d2!J289,grupees,2,FALSE))</f>
        <v/>
      </c>
      <c r="J291" s="42">
        <f>[2]d2!S289</f>
        <v>0</v>
      </c>
      <c r="K291" s="25">
        <f>[2]d2!T289</f>
        <v>0</v>
      </c>
      <c r="L291" s="25">
        <f>[2]d2!U289</f>
        <v>0</v>
      </c>
      <c r="M291" s="14">
        <f>[2]d2!E289</f>
        <v>0</v>
      </c>
      <c r="N291" s="14">
        <f>[2]d2!F289</f>
        <v>0</v>
      </c>
      <c r="O291" s="14">
        <f t="shared" si="51"/>
        <v>1</v>
      </c>
      <c r="P291" s="48">
        <f t="shared" si="52"/>
        <v>0</v>
      </c>
      <c r="Q291" s="43">
        <f t="shared" si="61"/>
        <v>0</v>
      </c>
      <c r="R291" s="43" t="str">
        <f t="shared" si="53"/>
        <v>0</v>
      </c>
      <c r="S291" s="3" t="str">
        <f t="shared" si="54"/>
        <v>o</v>
      </c>
      <c r="T291" s="3">
        <f t="shared" si="55"/>
        <v>219</v>
      </c>
      <c r="U291" s="3" t="str">
        <f t="shared" si="56"/>
        <v>-</v>
      </c>
      <c r="V291" s="3" t="str">
        <f t="shared" si="57"/>
        <v>-</v>
      </c>
      <c r="W291" s="3" t="str">
        <f t="shared" si="58"/>
        <v>-</v>
      </c>
      <c r="X291" s="3" t="str">
        <f t="shared" si="59"/>
        <v>-</v>
      </c>
      <c r="Y291" s="3" t="str">
        <f t="shared" si="60"/>
        <v>-</v>
      </c>
    </row>
    <row r="292" spans="1:25" x14ac:dyDescent="0.2">
      <c r="A292" s="7">
        <v>289</v>
      </c>
      <c r="B292" s="18">
        <f>[2]d2!$G290</f>
        <v>0</v>
      </c>
      <c r="C292" s="37">
        <f>[2]d2!$L290</f>
        <v>0</v>
      </c>
      <c r="D292" s="39">
        <f>[2]d2!$N290</f>
        <v>0</v>
      </c>
      <c r="E292" s="9" t="str">
        <f>IF(ISBLANK([2]d2!I290),"",VLOOKUP([2]d2!I290,lytis,2,FALSE))</f>
        <v/>
      </c>
      <c r="F292" s="14">
        <f>[2]d2!H290</f>
        <v>0</v>
      </c>
      <c r="G292" s="8">
        <f>[2]d2!O290</f>
        <v>0</v>
      </c>
      <c r="H292" s="8">
        <f>[2]d2!R290</f>
        <v>0</v>
      </c>
      <c r="I292" s="10" t="str">
        <f>IF(ISBLANK([2]d2!J290),"",VLOOKUP([2]d2!J290,grupees,2,FALSE))</f>
        <v/>
      </c>
      <c r="J292" s="42">
        <f>[2]d2!S290</f>
        <v>0</v>
      </c>
      <c r="K292" s="25">
        <f>[2]d2!T290</f>
        <v>0</v>
      </c>
      <c r="L292" s="25">
        <f>[2]d2!U290</f>
        <v>0</v>
      </c>
      <c r="M292" s="14">
        <f>[2]d2!E290</f>
        <v>0</v>
      </c>
      <c r="N292" s="14">
        <f>[2]d2!F290</f>
        <v>0</v>
      </c>
      <c r="O292" s="14">
        <f t="shared" si="51"/>
        <v>1</v>
      </c>
      <c r="P292" s="48">
        <f t="shared" si="52"/>
        <v>0</v>
      </c>
      <c r="Q292" s="43">
        <f t="shared" si="61"/>
        <v>0</v>
      </c>
      <c r="R292" s="43" t="str">
        <f t="shared" si="53"/>
        <v>0</v>
      </c>
      <c r="S292" s="3" t="str">
        <f t="shared" si="54"/>
        <v>o</v>
      </c>
      <c r="T292" s="3">
        <f t="shared" si="55"/>
        <v>219</v>
      </c>
      <c r="U292" s="3" t="str">
        <f t="shared" si="56"/>
        <v>-</v>
      </c>
      <c r="V292" s="3" t="str">
        <f t="shared" si="57"/>
        <v>-</v>
      </c>
      <c r="W292" s="3" t="str">
        <f t="shared" si="58"/>
        <v>-</v>
      </c>
      <c r="X292" s="3" t="str">
        <f t="shared" si="59"/>
        <v>-</v>
      </c>
      <c r="Y292" s="3" t="str">
        <f t="shared" si="60"/>
        <v>-</v>
      </c>
    </row>
    <row r="293" spans="1:25" x14ac:dyDescent="0.2">
      <c r="A293" s="7">
        <v>290</v>
      </c>
      <c r="B293" s="18">
        <f>[2]d2!$G291</f>
        <v>0</v>
      </c>
      <c r="C293" s="37">
        <f>[2]d2!$L291</f>
        <v>0</v>
      </c>
      <c r="D293" s="39">
        <f>[2]d2!$N291</f>
        <v>0</v>
      </c>
      <c r="E293" s="9" t="str">
        <f>IF(ISBLANK([2]d2!I291),"",VLOOKUP([2]d2!I291,lytis,2,FALSE))</f>
        <v/>
      </c>
      <c r="F293" s="14">
        <f>[2]d2!H291</f>
        <v>0</v>
      </c>
      <c r="G293" s="8">
        <f>[2]d2!O291</f>
        <v>0</v>
      </c>
      <c r="H293" s="8">
        <f>[2]d2!R291</f>
        <v>0</v>
      </c>
      <c r="I293" s="10" t="str">
        <f>IF(ISBLANK([2]d2!J291),"",VLOOKUP([2]d2!J291,grupees,2,FALSE))</f>
        <v/>
      </c>
      <c r="J293" s="42">
        <f>[2]d2!S291</f>
        <v>0</v>
      </c>
      <c r="K293" s="25">
        <f>[2]d2!T291</f>
        <v>0</v>
      </c>
      <c r="L293" s="25">
        <f>[2]d2!U291</f>
        <v>0</v>
      </c>
      <c r="M293" s="14">
        <f>[2]d2!E291</f>
        <v>0</v>
      </c>
      <c r="N293" s="14">
        <f>[2]d2!F291</f>
        <v>0</v>
      </c>
      <c r="O293" s="14">
        <f t="shared" si="51"/>
        <v>1</v>
      </c>
      <c r="P293" s="48">
        <f t="shared" si="52"/>
        <v>0</v>
      </c>
      <c r="Q293" s="43">
        <f t="shared" si="61"/>
        <v>0</v>
      </c>
      <c r="R293" s="43" t="str">
        <f t="shared" si="53"/>
        <v>0</v>
      </c>
      <c r="S293" s="3" t="str">
        <f t="shared" si="54"/>
        <v>o</v>
      </c>
      <c r="T293" s="3">
        <f t="shared" si="55"/>
        <v>219</v>
      </c>
      <c r="U293" s="3" t="str">
        <f t="shared" si="56"/>
        <v>-</v>
      </c>
      <c r="V293" s="3" t="str">
        <f t="shared" si="57"/>
        <v>-</v>
      </c>
      <c r="W293" s="3" t="str">
        <f t="shared" si="58"/>
        <v>-</v>
      </c>
      <c r="X293" s="3" t="str">
        <f t="shared" si="59"/>
        <v>-</v>
      </c>
      <c r="Y293" s="3" t="str">
        <f t="shared" si="60"/>
        <v>-</v>
      </c>
    </row>
    <row r="294" spans="1:25" x14ac:dyDescent="0.2">
      <c r="A294" s="7">
        <v>291</v>
      </c>
      <c r="B294" s="18">
        <f>[2]d2!$G292</f>
        <v>0</v>
      </c>
      <c r="C294" s="37">
        <f>[2]d2!$L292</f>
        <v>0</v>
      </c>
      <c r="D294" s="39">
        <f>[2]d2!$N292</f>
        <v>0</v>
      </c>
      <c r="E294" s="9" t="str">
        <f>IF(ISBLANK([2]d2!I292),"",VLOOKUP([2]d2!I292,lytis,2,FALSE))</f>
        <v/>
      </c>
      <c r="F294" s="14">
        <f>[2]d2!H292</f>
        <v>0</v>
      </c>
      <c r="G294" s="8">
        <f>[2]d2!O292</f>
        <v>0</v>
      </c>
      <c r="H294" s="8">
        <f>[2]d2!R292</f>
        <v>0</v>
      </c>
      <c r="I294" s="10" t="str">
        <f>IF(ISBLANK([2]d2!J292),"",VLOOKUP([2]d2!J292,grupees,2,FALSE))</f>
        <v/>
      </c>
      <c r="J294" s="42">
        <f>[2]d2!S292</f>
        <v>0</v>
      </c>
      <c r="K294" s="25">
        <f>[2]d2!T292</f>
        <v>0</v>
      </c>
      <c r="L294" s="25">
        <f>[2]d2!U292</f>
        <v>0</v>
      </c>
      <c r="M294" s="14">
        <f>[2]d2!E292</f>
        <v>0</v>
      </c>
      <c r="N294" s="14">
        <f>[2]d2!F292</f>
        <v>0</v>
      </c>
      <c r="O294" s="14">
        <f t="shared" si="51"/>
        <v>1</v>
      </c>
      <c r="P294" s="48">
        <f t="shared" si="52"/>
        <v>0</v>
      </c>
      <c r="Q294" s="43">
        <f t="shared" si="61"/>
        <v>0</v>
      </c>
      <c r="R294" s="43" t="str">
        <f t="shared" si="53"/>
        <v>0</v>
      </c>
      <c r="S294" s="3" t="str">
        <f t="shared" si="54"/>
        <v>o</v>
      </c>
      <c r="T294" s="3">
        <f t="shared" si="55"/>
        <v>219</v>
      </c>
      <c r="U294" s="3" t="str">
        <f t="shared" si="56"/>
        <v>-</v>
      </c>
      <c r="V294" s="3" t="str">
        <f t="shared" si="57"/>
        <v>-</v>
      </c>
      <c r="W294" s="3" t="str">
        <f t="shared" si="58"/>
        <v>-</v>
      </c>
      <c r="X294" s="3" t="str">
        <f t="shared" si="59"/>
        <v>-</v>
      </c>
      <c r="Y294" s="3" t="str">
        <f t="shared" si="60"/>
        <v>-</v>
      </c>
    </row>
    <row r="295" spans="1:25" x14ac:dyDescent="0.2">
      <c r="A295" s="7">
        <v>292</v>
      </c>
      <c r="B295" s="18">
        <f>[2]d2!$G293</f>
        <v>0</v>
      </c>
      <c r="C295" s="37">
        <f>[2]d2!$L293</f>
        <v>0</v>
      </c>
      <c r="D295" s="39">
        <f>[2]d2!$N293</f>
        <v>0</v>
      </c>
      <c r="E295" s="9" t="str">
        <f>IF(ISBLANK([2]d2!I293),"",VLOOKUP([2]d2!I293,lytis,2,FALSE))</f>
        <v/>
      </c>
      <c r="F295" s="14">
        <f>[2]d2!H293</f>
        <v>0</v>
      </c>
      <c r="G295" s="8">
        <f>[2]d2!O293</f>
        <v>0</v>
      </c>
      <c r="H295" s="8">
        <f>[2]d2!R293</f>
        <v>0</v>
      </c>
      <c r="I295" s="10" t="str">
        <f>IF(ISBLANK([2]d2!J293),"",VLOOKUP([2]d2!J293,grupees,2,FALSE))</f>
        <v/>
      </c>
      <c r="J295" s="42">
        <f>[2]d2!S293</f>
        <v>0</v>
      </c>
      <c r="K295" s="25">
        <f>[2]d2!T293</f>
        <v>0</v>
      </c>
      <c r="L295" s="25">
        <f>[2]d2!U293</f>
        <v>0</v>
      </c>
      <c r="M295" s="14">
        <f>[2]d2!E293</f>
        <v>0</v>
      </c>
      <c r="N295" s="14">
        <f>[2]d2!F293</f>
        <v>0</v>
      </c>
      <c r="O295" s="14">
        <f t="shared" si="51"/>
        <v>1</v>
      </c>
      <c r="P295" s="48">
        <f t="shared" si="52"/>
        <v>0</v>
      </c>
      <c r="Q295" s="43">
        <f t="shared" si="61"/>
        <v>0</v>
      </c>
      <c r="R295" s="43" t="str">
        <f t="shared" si="53"/>
        <v>0</v>
      </c>
      <c r="S295" s="3" t="str">
        <f t="shared" si="54"/>
        <v>o</v>
      </c>
      <c r="T295" s="3">
        <f t="shared" si="55"/>
        <v>219</v>
      </c>
      <c r="U295" s="3" t="str">
        <f t="shared" si="56"/>
        <v>-</v>
      </c>
      <c r="V295" s="3" t="str">
        <f t="shared" si="57"/>
        <v>-</v>
      </c>
      <c r="W295" s="3" t="str">
        <f t="shared" si="58"/>
        <v>-</v>
      </c>
      <c r="X295" s="3" t="str">
        <f t="shared" si="59"/>
        <v>-</v>
      </c>
      <c r="Y295" s="3" t="str">
        <f t="shared" si="60"/>
        <v>-</v>
      </c>
    </row>
    <row r="296" spans="1:25" x14ac:dyDescent="0.2">
      <c r="A296" s="7">
        <v>293</v>
      </c>
      <c r="B296" s="18">
        <f>[2]d2!$G294</f>
        <v>0</v>
      </c>
      <c r="C296" s="37">
        <f>[2]d2!$L294</f>
        <v>0</v>
      </c>
      <c r="D296" s="39">
        <f>[2]d2!$N294</f>
        <v>0</v>
      </c>
      <c r="E296" s="9" t="str">
        <f>IF(ISBLANK([2]d2!I294),"",VLOOKUP([2]d2!I294,lytis,2,FALSE))</f>
        <v/>
      </c>
      <c r="F296" s="14">
        <f>[2]d2!H294</f>
        <v>0</v>
      </c>
      <c r="G296" s="8">
        <f>[2]d2!O294</f>
        <v>0</v>
      </c>
      <c r="H296" s="8">
        <f>[2]d2!R294</f>
        <v>0</v>
      </c>
      <c r="I296" s="10" t="str">
        <f>IF(ISBLANK([2]d2!J294),"",VLOOKUP([2]d2!J294,grupees,2,FALSE))</f>
        <v/>
      </c>
      <c r="J296" s="42">
        <f>[2]d2!S294</f>
        <v>0</v>
      </c>
      <c r="K296" s="25">
        <f>[2]d2!T294</f>
        <v>0</v>
      </c>
      <c r="L296" s="25">
        <f>[2]d2!U294</f>
        <v>0</v>
      </c>
      <c r="M296" s="14">
        <f>[2]d2!E294</f>
        <v>0</v>
      </c>
      <c r="N296" s="14">
        <f>[2]d2!F294</f>
        <v>0</v>
      </c>
      <c r="O296" s="14">
        <f t="shared" si="51"/>
        <v>1</v>
      </c>
      <c r="P296" s="48">
        <f t="shared" si="52"/>
        <v>0</v>
      </c>
      <c r="Q296" s="43">
        <f t="shared" si="61"/>
        <v>0</v>
      </c>
      <c r="R296" s="43" t="str">
        <f t="shared" si="53"/>
        <v>0</v>
      </c>
      <c r="S296" s="3" t="str">
        <f t="shared" si="54"/>
        <v>o</v>
      </c>
      <c r="T296" s="3">
        <f t="shared" si="55"/>
        <v>219</v>
      </c>
      <c r="U296" s="3" t="str">
        <f t="shared" si="56"/>
        <v>-</v>
      </c>
      <c r="V296" s="3" t="str">
        <f t="shared" si="57"/>
        <v>-</v>
      </c>
      <c r="W296" s="3" t="str">
        <f t="shared" si="58"/>
        <v>-</v>
      </c>
      <c r="X296" s="3" t="str">
        <f t="shared" si="59"/>
        <v>-</v>
      </c>
      <c r="Y296" s="3" t="str">
        <f t="shared" si="60"/>
        <v>-</v>
      </c>
    </row>
    <row r="297" spans="1:25" x14ac:dyDescent="0.2">
      <c r="A297" s="7">
        <v>294</v>
      </c>
      <c r="B297" s="18">
        <f>[2]d2!$G295</f>
        <v>0</v>
      </c>
      <c r="C297" s="37">
        <f>[2]d2!$L295</f>
        <v>0</v>
      </c>
      <c r="D297" s="39">
        <f>[2]d2!$N295</f>
        <v>0</v>
      </c>
      <c r="E297" s="9" t="str">
        <f>IF(ISBLANK([2]d2!I295),"",VLOOKUP([2]d2!I295,lytis,2,FALSE))</f>
        <v/>
      </c>
      <c r="F297" s="14">
        <f>[2]d2!H295</f>
        <v>0</v>
      </c>
      <c r="G297" s="8">
        <f>[2]d2!O295</f>
        <v>0</v>
      </c>
      <c r="H297" s="8">
        <f>[2]d2!R295</f>
        <v>0</v>
      </c>
      <c r="I297" s="10" t="str">
        <f>IF(ISBLANK([2]d2!J295),"",VLOOKUP([2]d2!J295,grupees,2,FALSE))</f>
        <v/>
      </c>
      <c r="J297" s="42">
        <f>[2]d2!S295</f>
        <v>0</v>
      </c>
      <c r="K297" s="25">
        <f>[2]d2!T295</f>
        <v>0</v>
      </c>
      <c r="L297" s="25">
        <f>[2]d2!U295</f>
        <v>0</v>
      </c>
      <c r="M297" s="14">
        <f>[2]d2!E295</f>
        <v>0</v>
      </c>
      <c r="N297" s="14">
        <f>[2]d2!F295</f>
        <v>0</v>
      </c>
      <c r="O297" s="14">
        <f t="shared" si="51"/>
        <v>1</v>
      </c>
      <c r="P297" s="48">
        <f t="shared" si="52"/>
        <v>0</v>
      </c>
      <c r="Q297" s="43">
        <f t="shared" si="61"/>
        <v>0</v>
      </c>
      <c r="R297" s="43" t="str">
        <f t="shared" si="53"/>
        <v>0</v>
      </c>
      <c r="S297" s="3" t="str">
        <f t="shared" si="54"/>
        <v>o</v>
      </c>
      <c r="T297" s="3">
        <f t="shared" si="55"/>
        <v>219</v>
      </c>
      <c r="U297" s="3" t="str">
        <f t="shared" si="56"/>
        <v>-</v>
      </c>
      <c r="V297" s="3" t="str">
        <f t="shared" si="57"/>
        <v>-</v>
      </c>
      <c r="W297" s="3" t="str">
        <f t="shared" si="58"/>
        <v>-</v>
      </c>
      <c r="X297" s="3" t="str">
        <f t="shared" si="59"/>
        <v>-</v>
      </c>
      <c r="Y297" s="3" t="str">
        <f t="shared" si="60"/>
        <v>-</v>
      </c>
    </row>
    <row r="298" spans="1:25" x14ac:dyDescent="0.2">
      <c r="A298" s="7">
        <v>295</v>
      </c>
      <c r="B298" s="18">
        <f>[2]d2!$G296</f>
        <v>0</v>
      </c>
      <c r="C298" s="37">
        <f>[2]d2!$L296</f>
        <v>0</v>
      </c>
      <c r="D298" s="39">
        <f>[2]d2!$N296</f>
        <v>0</v>
      </c>
      <c r="E298" s="9" t="str">
        <f>IF(ISBLANK([2]d2!I296),"",VLOOKUP([2]d2!I296,lytis,2,FALSE))</f>
        <v/>
      </c>
      <c r="F298" s="14">
        <f>[2]d2!H296</f>
        <v>0</v>
      </c>
      <c r="G298" s="8">
        <f>[2]d2!O296</f>
        <v>0</v>
      </c>
      <c r="H298" s="8">
        <f>[2]d2!R296</f>
        <v>0</v>
      </c>
      <c r="I298" s="10" t="str">
        <f>IF(ISBLANK([2]d2!J296),"",VLOOKUP([2]d2!J296,grupees,2,FALSE))</f>
        <v/>
      </c>
      <c r="J298" s="42">
        <f>[2]d2!S296</f>
        <v>0</v>
      </c>
      <c r="K298" s="25">
        <f>[2]d2!T296</f>
        <v>0</v>
      </c>
      <c r="L298" s="25">
        <f>[2]d2!U296</f>
        <v>0</v>
      </c>
      <c r="M298" s="14">
        <f>[2]d2!E296</f>
        <v>0</v>
      </c>
      <c r="N298" s="14">
        <f>[2]d2!F296</f>
        <v>0</v>
      </c>
      <c r="O298" s="14">
        <f t="shared" si="51"/>
        <v>1</v>
      </c>
      <c r="P298" s="48">
        <f t="shared" si="52"/>
        <v>0</v>
      </c>
      <c r="Q298" s="43">
        <f t="shared" si="61"/>
        <v>0</v>
      </c>
      <c r="R298" s="43" t="str">
        <f t="shared" si="53"/>
        <v>0</v>
      </c>
      <c r="S298" s="3" t="str">
        <f t="shared" si="54"/>
        <v>o</v>
      </c>
      <c r="T298" s="3">
        <f t="shared" si="55"/>
        <v>219</v>
      </c>
      <c r="U298" s="3" t="str">
        <f t="shared" si="56"/>
        <v>-</v>
      </c>
      <c r="V298" s="3" t="str">
        <f t="shared" si="57"/>
        <v>-</v>
      </c>
      <c r="W298" s="3" t="str">
        <f t="shared" si="58"/>
        <v>-</v>
      </c>
      <c r="X298" s="3" t="str">
        <f t="shared" si="59"/>
        <v>-</v>
      </c>
      <c r="Y298" s="3" t="str">
        <f t="shared" si="60"/>
        <v>-</v>
      </c>
    </row>
    <row r="299" spans="1:25" x14ac:dyDescent="0.2">
      <c r="A299" s="7">
        <v>296</v>
      </c>
      <c r="B299" s="18">
        <f>[2]d2!$G297</f>
        <v>0</v>
      </c>
      <c r="C299" s="37">
        <f>[2]d2!$L297</f>
        <v>0</v>
      </c>
      <c r="D299" s="39">
        <f>[2]d2!$N297</f>
        <v>0</v>
      </c>
      <c r="E299" s="9" t="str">
        <f>IF(ISBLANK([2]d2!I297),"",VLOOKUP([2]d2!I297,lytis,2,FALSE))</f>
        <v/>
      </c>
      <c r="F299" s="14">
        <f>[2]d2!H297</f>
        <v>0</v>
      </c>
      <c r="G299" s="8">
        <f>[2]d2!O297</f>
        <v>0</v>
      </c>
      <c r="H299" s="8">
        <f>[2]d2!R297</f>
        <v>0</v>
      </c>
      <c r="I299" s="10" t="str">
        <f>IF(ISBLANK([2]d2!J297),"",VLOOKUP([2]d2!J297,grupees,2,FALSE))</f>
        <v/>
      </c>
      <c r="J299" s="42">
        <f>[2]d2!S297</f>
        <v>0</v>
      </c>
      <c r="K299" s="25">
        <f>[2]d2!T297</f>
        <v>0</v>
      </c>
      <c r="L299" s="25">
        <f>[2]d2!U297</f>
        <v>0</v>
      </c>
      <c r="M299" s="14">
        <f>[2]d2!E297</f>
        <v>0</v>
      </c>
      <c r="N299" s="14">
        <f>[2]d2!F297</f>
        <v>0</v>
      </c>
      <c r="O299" s="14">
        <f t="shared" si="51"/>
        <v>1</v>
      </c>
      <c r="P299" s="48">
        <f t="shared" si="52"/>
        <v>0</v>
      </c>
      <c r="Q299" s="43">
        <f t="shared" si="61"/>
        <v>0</v>
      </c>
      <c r="R299" s="43" t="str">
        <f t="shared" si="53"/>
        <v>0</v>
      </c>
      <c r="S299" s="3" t="str">
        <f t="shared" si="54"/>
        <v>o</v>
      </c>
      <c r="T299" s="3">
        <f t="shared" si="55"/>
        <v>219</v>
      </c>
      <c r="U299" s="3" t="str">
        <f t="shared" si="56"/>
        <v>-</v>
      </c>
      <c r="V299" s="3" t="str">
        <f t="shared" si="57"/>
        <v>-</v>
      </c>
      <c r="W299" s="3" t="str">
        <f t="shared" si="58"/>
        <v>-</v>
      </c>
      <c r="X299" s="3" t="str">
        <f t="shared" si="59"/>
        <v>-</v>
      </c>
      <c r="Y299" s="3" t="str">
        <f t="shared" si="60"/>
        <v>-</v>
      </c>
    </row>
    <row r="300" spans="1:25" x14ac:dyDescent="0.2">
      <c r="A300" s="7">
        <v>297</v>
      </c>
      <c r="B300" s="18">
        <f>[2]d2!$G298</f>
        <v>0</v>
      </c>
      <c r="C300" s="37">
        <f>[2]d2!$L298</f>
        <v>0</v>
      </c>
      <c r="D300" s="39">
        <f>[2]d2!$N298</f>
        <v>0</v>
      </c>
      <c r="E300" s="9" t="str">
        <f>IF(ISBLANK([2]d2!I298),"",VLOOKUP([2]d2!I298,lytis,2,FALSE))</f>
        <v/>
      </c>
      <c r="F300" s="14">
        <f>[2]d2!H298</f>
        <v>0</v>
      </c>
      <c r="G300" s="8">
        <f>[2]d2!O298</f>
        <v>0</v>
      </c>
      <c r="H300" s="8">
        <f>[2]d2!R298</f>
        <v>0</v>
      </c>
      <c r="I300" s="10" t="str">
        <f>IF(ISBLANK([2]d2!J298),"",VLOOKUP([2]d2!J298,grupees,2,FALSE))</f>
        <v/>
      </c>
      <c r="J300" s="42">
        <f>[2]d2!S298</f>
        <v>0</v>
      </c>
      <c r="K300" s="25">
        <f>[2]d2!T298</f>
        <v>0</v>
      </c>
      <c r="L300" s="25">
        <f>[2]d2!U298</f>
        <v>0</v>
      </c>
      <c r="M300" s="14">
        <f>[2]d2!E298</f>
        <v>0</v>
      </c>
      <c r="N300" s="14">
        <f>[2]d2!F298</f>
        <v>0</v>
      </c>
      <c r="O300" s="14">
        <f t="shared" si="51"/>
        <v>1</v>
      </c>
      <c r="P300" s="48">
        <f t="shared" si="52"/>
        <v>0</v>
      </c>
      <c r="Q300" s="43">
        <f t="shared" si="61"/>
        <v>0</v>
      </c>
      <c r="R300" s="43" t="str">
        <f t="shared" si="53"/>
        <v>0</v>
      </c>
      <c r="S300" s="3" t="str">
        <f t="shared" si="54"/>
        <v>o</v>
      </c>
      <c r="T300" s="3">
        <f t="shared" si="55"/>
        <v>219</v>
      </c>
      <c r="U300" s="3" t="str">
        <f t="shared" si="56"/>
        <v>-</v>
      </c>
      <c r="V300" s="3" t="str">
        <f t="shared" si="57"/>
        <v>-</v>
      </c>
      <c r="W300" s="3" t="str">
        <f t="shared" si="58"/>
        <v>-</v>
      </c>
      <c r="X300" s="3" t="str">
        <f t="shared" si="59"/>
        <v>-</v>
      </c>
      <c r="Y300" s="3" t="str">
        <f t="shared" si="60"/>
        <v>-</v>
      </c>
    </row>
  </sheetData>
  <autoFilter ref="A3:R300" xr:uid="{68987D5F-CA10-41B9-B370-8E2C43279CEB}">
    <sortState xmlns:xlrd2="http://schemas.microsoft.com/office/spreadsheetml/2017/richdata2" ref="A4:R300">
      <sortCondition ref="A3:A300"/>
    </sortState>
  </autoFilter>
  <mergeCells count="1">
    <mergeCell ref="M1:O1"/>
  </mergeCells>
  <conditionalFormatting sqref="B4:B654">
    <cfRule type="duplicateValues" dxfId="4" priority="5" stopIfTrue="1"/>
  </conditionalFormatting>
  <conditionalFormatting sqref="E4:E300">
    <cfRule type="cellIs" dxfId="3" priority="4" stopIfTrue="1" operator="equal">
      <formula>"m"</formula>
    </cfRule>
  </conditionalFormatting>
  <conditionalFormatting sqref="M4:O300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19685039370078741" right="0.19685039370078741" top="0.59055118110236227" bottom="0.19685039370078741" header="0.51181102362204722" footer="0.51181102362204722"/>
  <pageSetup paperSize="9" orientation="landscape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6D5C2-3FC8-4D9B-A254-778B2CC9761C}">
  <dimension ref="A1:E15"/>
  <sheetViews>
    <sheetView workbookViewId="0">
      <selection activeCell="F2" sqref="F2"/>
    </sheetView>
  </sheetViews>
  <sheetFormatPr defaultColWidth="8.85546875" defaultRowHeight="12.75" x14ac:dyDescent="0.2"/>
  <cols>
    <col min="1" max="1" width="8.5703125" style="51" customWidth="1"/>
    <col min="2" max="2" width="22.28515625" style="12" customWidth="1"/>
    <col min="3" max="3" width="14" style="12" customWidth="1"/>
    <col min="4" max="4" width="13.5703125" style="12" customWidth="1"/>
    <col min="5" max="5" width="15.42578125" style="12" customWidth="1"/>
    <col min="6" max="16384" width="8.85546875" style="12"/>
  </cols>
  <sheetData>
    <row r="1" spans="1:5" ht="18" x14ac:dyDescent="0.25">
      <c r="A1" s="52" t="str">
        <f>var!A1</f>
        <v>Lietuvos aklųjų ir silpnaregių lengvosios atletikos kroso čempionatas</v>
      </c>
    </row>
    <row r="2" spans="1:5" ht="23.45" customHeight="1" x14ac:dyDescent="0.25">
      <c r="A2" s="53" t="s">
        <v>65</v>
      </c>
    </row>
    <row r="3" spans="1:5" x14ac:dyDescent="0.2">
      <c r="A3" s="12"/>
    </row>
    <row r="4" spans="1:5" ht="18" x14ac:dyDescent="0.25">
      <c r="B4" s="52" t="s">
        <v>52</v>
      </c>
    </row>
    <row r="6" spans="1:5" ht="13.5" thickBot="1" x14ac:dyDescent="0.25"/>
    <row r="7" spans="1:5" ht="18" x14ac:dyDescent="0.2">
      <c r="A7" s="82" t="s">
        <v>0</v>
      </c>
      <c r="B7" s="80" t="s">
        <v>53</v>
      </c>
      <c r="C7" s="80" t="s">
        <v>57</v>
      </c>
      <c r="D7" s="81"/>
      <c r="E7" s="85" t="s">
        <v>56</v>
      </c>
    </row>
    <row r="8" spans="1:5" ht="18.75" thickBot="1" x14ac:dyDescent="0.25">
      <c r="A8" s="83"/>
      <c r="B8" s="84"/>
      <c r="C8" s="56" t="s">
        <v>54</v>
      </c>
      <c r="D8" s="64" t="s">
        <v>55</v>
      </c>
      <c r="E8" s="86"/>
    </row>
    <row r="9" spans="1:5" ht="18" x14ac:dyDescent="0.25">
      <c r="A9" s="57">
        <f>ROW()-8</f>
        <v>1</v>
      </c>
      <c r="B9" s="58" t="s">
        <v>50</v>
      </c>
      <c r="C9" s="59">
        <f>SUMIF('3000 m'!$H$4:$H$300, B9, '3000 m'!$P$4:$P$300)</f>
        <v>54</v>
      </c>
      <c r="D9" s="65">
        <f>SUMIF('7200 m'!$H$4:$H$300, B9, '7200 m'!$P$4:$P$300)</f>
        <v>22</v>
      </c>
      <c r="E9" s="68">
        <f>SUM(C9:D9)</f>
        <v>76</v>
      </c>
    </row>
    <row r="10" spans="1:5" ht="18" x14ac:dyDescent="0.25">
      <c r="A10" s="60">
        <f>ROW()-8</f>
        <v>2</v>
      </c>
      <c r="B10" s="55" t="s">
        <v>48</v>
      </c>
      <c r="C10" s="54">
        <f>SUMIF('3000 m'!$H$4:$H$300, B10, '3000 m'!$P$4:$P$300)</f>
        <v>62</v>
      </c>
      <c r="D10" s="66">
        <f>SUMIF('7200 m'!$H$4:$H$300, B10, '7200 m'!$P$4:$P$300)</f>
        <v>13</v>
      </c>
      <c r="E10" s="69">
        <f>SUM(C10:D10)</f>
        <v>75</v>
      </c>
    </row>
    <row r="11" spans="1:5" ht="18" x14ac:dyDescent="0.25">
      <c r="A11" s="60">
        <f>ROW()-8</f>
        <v>3</v>
      </c>
      <c r="B11" s="55" t="s">
        <v>47</v>
      </c>
      <c r="C11" s="54">
        <f>SUMIF('3000 m'!$H$4:$H$300, B11, '3000 m'!$P$4:$P$300)</f>
        <v>62</v>
      </c>
      <c r="D11" s="66">
        <f>SUMIF('7200 m'!$H$4:$H$300, B11, '7200 m'!$P$4:$P$300)</f>
        <v>2</v>
      </c>
      <c r="E11" s="69">
        <f>SUM(C11:D11)</f>
        <v>64</v>
      </c>
    </row>
    <row r="12" spans="1:5" ht="18" x14ac:dyDescent="0.25">
      <c r="A12" s="60">
        <f>ROW()-8</f>
        <v>4</v>
      </c>
      <c r="B12" s="55" t="s">
        <v>46</v>
      </c>
      <c r="C12" s="54">
        <f>SUMIF('3000 m'!$H$4:$H$300, B12, '3000 m'!$P$4:$P$300)</f>
        <v>43</v>
      </c>
      <c r="D12" s="66">
        <f>SUMIF('7200 m'!$H$4:$H$300, B12, '7200 m'!$P$4:$P$300)</f>
        <v>14</v>
      </c>
      <c r="E12" s="69">
        <f>SUM(C12:D12)</f>
        <v>57</v>
      </c>
    </row>
    <row r="13" spans="1:5" ht="18" x14ac:dyDescent="0.25">
      <c r="A13" s="60">
        <f>ROW()-8</f>
        <v>5</v>
      </c>
      <c r="B13" s="55" t="s">
        <v>51</v>
      </c>
      <c r="C13" s="54">
        <f>SUMIF('3000 m'!$H$4:$H$300, B13, '3000 m'!$P$4:$P$300)</f>
        <v>33</v>
      </c>
      <c r="D13" s="66">
        <f>SUMIF('7200 m'!$H$4:$H$300, B13, '7200 m'!$P$4:$P$300)</f>
        <v>20</v>
      </c>
      <c r="E13" s="69">
        <f>SUM(C13:D13)</f>
        <v>53</v>
      </c>
    </row>
    <row r="14" spans="1:5" ht="18" x14ac:dyDescent="0.25">
      <c r="A14" s="60">
        <f>ROW()-8</f>
        <v>6</v>
      </c>
      <c r="B14" s="55" t="s">
        <v>45</v>
      </c>
      <c r="C14" s="54">
        <f>SUMIF('3000 m'!$H$4:$H$300, B14, '3000 m'!$P$4:$P$300)</f>
        <v>37</v>
      </c>
      <c r="D14" s="66">
        <f>SUMIF('7200 m'!$H$4:$H$300, B14, '7200 m'!$P$4:$P$300)</f>
        <v>14</v>
      </c>
      <c r="E14" s="69">
        <f>SUM(C14:D14)</f>
        <v>51</v>
      </c>
    </row>
    <row r="15" spans="1:5" ht="18.75" thickBot="1" x14ac:dyDescent="0.3">
      <c r="A15" s="61">
        <f>ROW()-8</f>
        <v>7</v>
      </c>
      <c r="B15" s="62" t="s">
        <v>49</v>
      </c>
      <c r="C15" s="63">
        <f>SUMIF('3000 m'!$H$4:$H$300, B15, '3000 m'!$P$4:$P$300)</f>
        <v>2</v>
      </c>
      <c r="D15" s="67">
        <f>SUMIF('7200 m'!$H$4:$H$300, B15, '7200 m'!$P$4:$P$300)</f>
        <v>29</v>
      </c>
      <c r="E15" s="70">
        <f>SUM(C15:D15)</f>
        <v>31</v>
      </c>
    </row>
  </sheetData>
  <autoFilter ref="A7:E8" xr:uid="{1867E227-B0BC-47E7-A271-1B87FCE0CDDA}">
    <filterColumn colId="2" showButton="0"/>
    <sortState xmlns:xlrd2="http://schemas.microsoft.com/office/spreadsheetml/2017/richdata2" ref="A10:E15">
      <sortCondition descending="1" ref="E7:E8"/>
    </sortState>
  </autoFilter>
  <mergeCells count="4">
    <mergeCell ref="C7:D7"/>
    <mergeCell ref="A7:A8"/>
    <mergeCell ref="B7:B8"/>
    <mergeCell ref="E7:E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var</vt:lpstr>
      <vt:lpstr>3000 m</vt:lpstr>
      <vt:lpstr>7200 m</vt:lpstr>
      <vt:lpstr>Komanda</vt:lpstr>
      <vt:lpstr>grupees</vt:lpstr>
      <vt:lpstr>lytis</vt:lpstr>
      <vt:lpstr>'3000 m'!Print_Titles</vt:lpstr>
      <vt:lpstr>'7200 m'!Print_Titles</vt:lpstr>
      <vt:lpstr>'7200 m'!rezu1</vt:lpstr>
      <vt:lpstr>rezu1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Arunas</dc:creator>
  <cp:lastModifiedBy>Elvinas D</cp:lastModifiedBy>
  <cp:lastPrinted>2023-09-16T11:34:28Z</cp:lastPrinted>
  <dcterms:created xsi:type="dcterms:W3CDTF">2018-12-18T13:31:01Z</dcterms:created>
  <dcterms:modified xsi:type="dcterms:W3CDTF">2023-09-16T13:52:01Z</dcterms:modified>
</cp:coreProperties>
</file>